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LUCA 2022" sheetId="1" state="visible" r:id="rId2"/>
    <sheet name="LUCA PENAMBAHAN 2023" sheetId="2" state="visible" r:id="rId3"/>
    <sheet name="Statistik" sheetId="3" state="visible" r:id="rId4"/>
    <sheet name="Profil Petani" sheetId="4" state="visible" r:id="rId5"/>
    <sheet name="Profil Kebun" sheetId="5" state="visible" r:id="rId6"/>
    <sheet name="Profil" sheetId="6" state="visible" r:id="rId7"/>
  </sheets>
  <definedNames>
    <definedName function="false" hidden="true" localSheetId="0" name="_xlnm._FilterDatabase" vbProcedure="false">'LUCA 2022'!$A$17:$O$672</definedName>
    <definedName function="false" hidden="true" localSheetId="3" name="_xlnm._FilterDatabase" vbProcedure="false">'Profil Petani'!$B$4:$O$718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9" authorId="0">
      <text>
        <r>
          <rPr>
            <sz val="11"/>
            <color rgb="FF000000"/>
            <rFont val="Calibri"/>
            <family val="0"/>
            <charset val="1"/>
          </rPr>
          <t xml:space="preserve">Kebun Andat Laurensius diganti Yunita Fitria Andani
	-DAMIANUS MOSES</t>
        </r>
      </text>
    </comment>
    <comment ref="D46" authorId="0">
      <text>
        <r>
          <rPr>
            <sz val="11"/>
            <color rgb="FF000000"/>
            <rFont val="Calibri"/>
            <family val="0"/>
            <charset val="1"/>
          </rPr>
          <t xml:space="preserve">kembalikan ke usaha keras
	-EDO PRATAMA
----
kembalikan ke usaha keras
	-EDO PRATAMA</t>
        </r>
      </text>
    </comment>
    <comment ref="D82" authorId="0">
      <text>
        <r>
          <rPr>
            <sz val="11"/>
            <color rgb="FF000000"/>
            <rFont val="Calibri"/>
            <family val="0"/>
            <charset val="1"/>
          </rPr>
          <t xml:space="preserve">Penganti Yustinus Jamian
	-DAMIANUS MOSES</t>
        </r>
      </text>
    </comment>
    <comment ref="D120" authorId="0">
      <text>
        <r>
          <rPr>
            <sz val="11"/>
            <color rgb="FF000000"/>
            <rFont val="Calibri"/>
            <family val="0"/>
            <charset val="1"/>
          </rPr>
          <t xml:space="preserve">Jengkuan diganti Telasih
	-DAMIANUS MOSES</t>
        </r>
      </text>
    </comment>
    <comment ref="D189" authorId="0">
      <text>
        <r>
          <rPr>
            <sz val="11"/>
            <color rgb="FF000000"/>
            <rFont val="Calibri"/>
            <family val="0"/>
            <charset val="1"/>
          </rPr>
          <t xml:space="preserve">Suyatno diganti Anik Haniah
	-DAMIANUS MOSES</t>
        </r>
      </text>
    </comment>
    <comment ref="D205" authorId="0">
      <text>
        <r>
          <rPr>
            <sz val="11"/>
            <color rgb="FF000000"/>
            <rFont val="Calibri"/>
            <family val="0"/>
            <charset val="1"/>
          </rPr>
          <t xml:space="preserve">Paternus Adar diganti Tresia Noni
	-DAMIANUS MOSES</t>
        </r>
      </text>
    </comment>
    <comment ref="D340" authorId="0">
      <text>
        <r>
          <rPr>
            <sz val="11"/>
            <color rgb="FF000000"/>
            <rFont val="Calibri"/>
            <family val="0"/>
            <charset val="1"/>
          </rPr>
          <t xml:space="preserve">Pengganti Kasianus Kunat
	-DAMIANUS MOSES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43" authorId="0">
      <text>
        <r>
          <rPr>
            <sz val="11"/>
            <color rgb="FF000000"/>
            <rFont val="Calibri"/>
            <family val="0"/>
            <charset val="1"/>
          </rPr>
          <t xml:space="preserve">Kebun Andat Laurensius diganti Yustina Fitria Andani
	-DAMIANUS MOSES</t>
        </r>
      </text>
    </comment>
    <comment ref="C103" authorId="0">
      <text>
        <r>
          <rPr>
            <sz val="11"/>
            <color rgb="FF000000"/>
            <rFont val="Calibri"/>
            <family val="0"/>
            <charset val="1"/>
          </rPr>
          <t xml:space="preserve">Pengganti Yustinus Jamian
	-DAMIANUS MOSES</t>
        </r>
      </text>
    </comment>
    <comment ref="C155" authorId="0">
      <text>
        <r>
          <rPr>
            <sz val="11"/>
            <color rgb="FF000000"/>
            <rFont val="Calibri"/>
            <family val="0"/>
            <charset val="1"/>
          </rPr>
          <t xml:space="preserve">Jenguan diganti nama Telasih
	-DAMIANUS MOSES</t>
        </r>
      </text>
    </comment>
    <comment ref="C250" authorId="0">
      <text>
        <r>
          <rPr>
            <sz val="11"/>
            <color rgb="FF000000"/>
            <rFont val="Calibri"/>
            <family val="0"/>
            <charset val="1"/>
          </rPr>
          <t xml:space="preserve">Suyatno diganti Anik Haniah
	-DAMIANUS MOSES</t>
        </r>
      </text>
    </comment>
    <comment ref="C270" authorId="0">
      <text>
        <r>
          <rPr>
            <sz val="11"/>
            <color rgb="FF000000"/>
            <rFont val="Calibri"/>
            <family val="0"/>
            <charset val="1"/>
          </rPr>
          <t xml:space="preserve">Paternus Adar diganti Tresia Noni
	-DAMIANUS MOSES</t>
        </r>
      </text>
    </comment>
    <comment ref="C449" authorId="0">
      <text>
        <r>
          <rPr>
            <sz val="11"/>
            <color rgb="FF000000"/>
            <rFont val="Calibri"/>
            <family val="0"/>
            <charset val="1"/>
          </rPr>
          <t xml:space="preserve">Pengganti Kasianus Kunat
	-DAMIANUS MOSES</t>
        </r>
      </text>
    </comment>
  </commentList>
</comments>
</file>

<file path=xl/sharedStrings.xml><?xml version="1.0" encoding="utf-8"?>
<sst xmlns="http://schemas.openxmlformats.org/spreadsheetml/2006/main" count="22327" uniqueCount="6125">
  <si>
    <t xml:space="preserve">Aliansi Petani Kelapa Sawit Keling Kumang</t>
  </si>
  <si>
    <t xml:space="preserve">Name of RPSO Smallholder Group</t>
  </si>
  <si>
    <t xml:space="preserve">Aliansi Petani Kelapa sawit Keling Kumang</t>
  </si>
  <si>
    <t xml:space="preserve">RSPO membership number</t>
  </si>
  <si>
    <t xml:space="preserve">1-0325-21-000-00</t>
  </si>
  <si>
    <t xml:space="preserve">Date of joining RSPO</t>
  </si>
  <si>
    <t xml:space="preserve">Date of first RSPO certification*</t>
  </si>
  <si>
    <t xml:space="preserve">Total number of smallholders</t>
  </si>
  <si>
    <t xml:space="preserve">Total certified area (Ha)*</t>
  </si>
  <si>
    <t xml:space="preserve">Total area to be certified (Ha)*</t>
  </si>
  <si>
    <t xml:space="preserve">771,79 Ha</t>
  </si>
  <si>
    <t xml:space="preserve">Date of HCV assessment completed</t>
  </si>
  <si>
    <t xml:space="preserve">25th August 2020</t>
  </si>
  <si>
    <t xml:space="preserve">Name of Group Manager</t>
  </si>
  <si>
    <t xml:space="preserve">Antonius Anyu</t>
  </si>
  <si>
    <t xml:space="preserve">Country</t>
  </si>
  <si>
    <t xml:space="preserve">Indonesia</t>
  </si>
  <si>
    <t xml:space="preserve">Province and district</t>
  </si>
  <si>
    <t xml:space="preserve">Sekadau, West Kalimantan</t>
  </si>
  <si>
    <t xml:space="preserve">NO</t>
  </si>
  <si>
    <t xml:space="preserve">FARMER NAME</t>
  </si>
  <si>
    <t xml:space="preserve">Size Of Farm (Ha)</t>
  </si>
  <si>
    <t xml:space="preserve">Status of Land Use in November 2005</t>
  </si>
  <si>
    <t xml:space="preserve">Remaks</t>
  </si>
  <si>
    <t xml:space="preserve">are there any area planted palm oil after November 2005 (If yes, Proceed to BOX A, otherwise proceed to BOX B</t>
  </si>
  <si>
    <t xml:space="preserve">BOX A Planting Month and Year</t>
  </si>
  <si>
    <t xml:space="preserve">When was area first planted with oil Palm (month and year)</t>
  </si>
  <si>
    <t xml:space="preserve">NO.STDB</t>
  </si>
  <si>
    <t xml:space="preserve">SURAT TANAH</t>
  </si>
  <si>
    <t xml:space="preserve">Tanaman Sebelum Tanam Sawit</t>
  </si>
  <si>
    <t xml:space="preserve">Produksi 2019</t>
  </si>
  <si>
    <t xml:space="preserve">Kelompok</t>
  </si>
  <si>
    <t xml:space="preserve">Oil Palm</t>
  </si>
  <si>
    <t xml:space="preserve">Rubber</t>
  </si>
  <si>
    <t xml:space="preserve">Others</t>
  </si>
  <si>
    <t xml:space="preserve">Agustinus Nery</t>
  </si>
  <si>
    <t xml:space="preserve">palm oil</t>
  </si>
  <si>
    <t xml:space="preserve">No</t>
  </si>
  <si>
    <t xml:space="preserve">Agustus</t>
  </si>
  <si>
    <t xml:space="preserve">SHM</t>
  </si>
  <si>
    <t xml:space="preserve">Karet</t>
  </si>
  <si>
    <t xml:space="preserve">Bepekaek Besamo</t>
  </si>
  <si>
    <t xml:space="preserve">Akeng Rupinus</t>
  </si>
  <si>
    <t xml:space="preserve">YES</t>
  </si>
  <si>
    <t xml:space="preserve">September</t>
  </si>
  <si>
    <t xml:space="preserve">SKT</t>
  </si>
  <si>
    <t xml:space="preserve">Juli</t>
  </si>
  <si>
    <t xml:space="preserve">Albinus Sunggit</t>
  </si>
  <si>
    <t xml:space="preserve">Andat Laurensius</t>
  </si>
  <si>
    <t xml:space="preserve">Mei</t>
  </si>
  <si>
    <t xml:space="preserve">Padi</t>
  </si>
  <si>
    <t xml:space="preserve">Antonius</t>
  </si>
  <si>
    <t xml:space="preserve">Antonius Anus</t>
  </si>
  <si>
    <t xml:space="preserve">Maret</t>
  </si>
  <si>
    <t xml:space="preserve">Brigida Krissanta Narrici</t>
  </si>
  <si>
    <t xml:space="preserve">Dino Iskandar</t>
  </si>
  <si>
    <t xml:space="preserve">Doni Antoneli Sandi</t>
  </si>
  <si>
    <t xml:space="preserve">Evensius</t>
  </si>
  <si>
    <t xml:space="preserve">April</t>
  </si>
  <si>
    <t xml:space="preserve">Fransiskus Frans</t>
  </si>
  <si>
    <t xml:space="preserve">Idris Anyip </t>
  </si>
  <si>
    <t xml:space="preserve">Lorensius Kabong </t>
  </si>
  <si>
    <t xml:space="preserve">Lusia Anggelina</t>
  </si>
  <si>
    <t xml:space="preserve">Lusia Elvi Mustika</t>
  </si>
  <si>
    <t xml:space="preserve">Lusia Normi</t>
  </si>
  <si>
    <t xml:space="preserve">Markus</t>
  </si>
  <si>
    <t xml:space="preserve">Juni</t>
  </si>
  <si>
    <t xml:space="preserve">Markus. T</t>
  </si>
  <si>
    <t xml:space="preserve">Oktober</t>
  </si>
  <si>
    <t xml:space="preserve">Marsudi Linus </t>
  </si>
  <si>
    <t xml:space="preserve">Martinus Jimin</t>
  </si>
  <si>
    <t xml:space="preserve">Norni</t>
  </si>
  <si>
    <t xml:space="preserve">Paulinus Atin</t>
  </si>
  <si>
    <t xml:space="preserve">Paulus Awai</t>
  </si>
  <si>
    <t xml:space="preserve">Rio Andrianto</t>
  </si>
  <si>
    <t xml:space="preserve">Roberto Hendro</t>
  </si>
  <si>
    <t xml:space="preserve">Robertus Ahin</t>
  </si>
  <si>
    <t xml:space="preserve">Robertus Bujang </t>
  </si>
  <si>
    <t xml:space="preserve">Februari</t>
  </si>
  <si>
    <t xml:space="preserve">Tardius Bintang</t>
  </si>
  <si>
    <t xml:space="preserve">Teodosia Sudarsih</t>
  </si>
  <si>
    <t xml:space="preserve">Tina A</t>
  </si>
  <si>
    <t xml:space="preserve">Verianus Bucin</t>
  </si>
  <si>
    <t xml:space="preserve">Wilbertus Somen</t>
  </si>
  <si>
    <t xml:space="preserve">Yohanes Aci</t>
  </si>
  <si>
    <t xml:space="preserve">Yuliana</t>
  </si>
  <si>
    <t xml:space="preserve">Yuliana Ayang Rami</t>
  </si>
  <si>
    <t xml:space="preserve">Yunita Fitria Andani</t>
  </si>
  <si>
    <t xml:space="preserve">Yussi Yulianti Susanti</t>
  </si>
  <si>
    <t xml:space="preserve">Tembawang</t>
  </si>
  <si>
    <t xml:space="preserve">Desember</t>
  </si>
  <si>
    <t xml:space="preserve">Yustina Maria </t>
  </si>
  <si>
    <t xml:space="preserve">Yustina Suntai</t>
  </si>
  <si>
    <t xml:space="preserve">Fransiskus Ensauk</t>
  </si>
  <si>
    <t xml:space="preserve">Berkat Bersama</t>
  </si>
  <si>
    <t xml:space="preserve">Lidia Fransiska Ima</t>
  </si>
  <si>
    <t xml:space="preserve">Lusiana Niun</t>
  </si>
  <si>
    <t xml:space="preserve">Suprianus Lundang</t>
  </si>
  <si>
    <t xml:space="preserve">Bernabas Ajun</t>
  </si>
  <si>
    <t xml:space="preserve">Berkat Usaha</t>
  </si>
  <si>
    <t xml:space="preserve">Hermanus</t>
  </si>
  <si>
    <t xml:space="preserve">Jalu Kristina</t>
  </si>
  <si>
    <t xml:space="preserve">Krispina Sepina</t>
  </si>
  <si>
    <t xml:space="preserve">Marsiana Atik </t>
  </si>
  <si>
    <t xml:space="preserve">Namben</t>
  </si>
  <si>
    <t xml:space="preserve">Nikolaus Etor</t>
  </si>
  <si>
    <t xml:space="preserve">Nilus Nangkai</t>
  </si>
  <si>
    <t xml:space="preserve">Rupina Sinok</t>
  </si>
  <si>
    <t xml:space="preserve">Sebina</t>
  </si>
  <si>
    <t xml:space="preserve">Sepira</t>
  </si>
  <si>
    <t xml:space="preserve">Silvanus Seryon</t>
  </si>
  <si>
    <t xml:space="preserve">Titus Robianus</t>
  </si>
  <si>
    <t xml:space="preserve">Yohana Pemilu</t>
  </si>
  <si>
    <t xml:space="preserve">Yosep Pakan</t>
  </si>
  <si>
    <t xml:space="preserve">Ahoi Albinus </t>
  </si>
  <si>
    <t xml:space="preserve">Coba Mandiri</t>
  </si>
  <si>
    <t xml:space="preserve">Antonius Efho</t>
  </si>
  <si>
    <t xml:space="preserve">Antonius Merekan</t>
  </si>
  <si>
    <t xml:space="preserve">Asis Albertus</t>
  </si>
  <si>
    <t xml:space="preserve">Bibiana Manai</t>
  </si>
  <si>
    <t xml:space="preserve">Florianus Nendra</t>
  </si>
  <si>
    <t xml:space="preserve">Fransiskus Antonius Juandi</t>
  </si>
  <si>
    <t xml:space="preserve">Julia Juli</t>
  </si>
  <si>
    <t xml:space="preserve">Keng Gabriel </t>
  </si>
  <si>
    <t xml:space="preserve">Lambertus Brata</t>
  </si>
  <si>
    <t xml:space="preserve">Margareta Iin</t>
  </si>
  <si>
    <t xml:space="preserve">Mariana</t>
  </si>
  <si>
    <t xml:space="preserve">Melanyi</t>
  </si>
  <si>
    <t xml:space="preserve">Semuni</t>
  </si>
  <si>
    <t xml:space="preserve">Toni Kumara</t>
  </si>
  <si>
    <t xml:space="preserve">Wahrudin</t>
  </si>
  <si>
    <t xml:space="preserve">Yohanes Marko</t>
  </si>
  <si>
    <t xml:space="preserve">November</t>
  </si>
  <si>
    <t xml:space="preserve">Yustinus Jemian</t>
  </si>
  <si>
    <t xml:space="preserve">Dorotinus  Dino</t>
  </si>
  <si>
    <t xml:space="preserve">Entada Jaya</t>
  </si>
  <si>
    <t xml:space="preserve">Filipus Ligas</t>
  </si>
  <si>
    <t xml:space="preserve">Frans Karel Montolulu</t>
  </si>
  <si>
    <t xml:space="preserve">Hendrikus Umar</t>
  </si>
  <si>
    <t xml:space="preserve">Jelinah</t>
  </si>
  <si>
    <t xml:space="preserve">Kiharnis</t>
  </si>
  <si>
    <t xml:space="preserve">Klemen Karya Panama</t>
  </si>
  <si>
    <t xml:space="preserve">Martina Maslia</t>
  </si>
  <si>
    <t xml:space="preserve">Martinus Abang</t>
  </si>
  <si>
    <t xml:space="preserve">Martinus Juanda</t>
  </si>
  <si>
    <t xml:space="preserve">Mikael Wahab</t>
  </si>
  <si>
    <t xml:space="preserve">Paulus Aliong</t>
  </si>
  <si>
    <t xml:space="preserve">Petrus Johari</t>
  </si>
  <si>
    <t xml:space="preserve">Rami</t>
  </si>
  <si>
    <t xml:space="preserve">Remianti</t>
  </si>
  <si>
    <t xml:space="preserve">Rita Paurina</t>
  </si>
  <si>
    <t xml:space="preserve">Usman Damianus</t>
  </si>
  <si>
    <t xml:space="preserve">Adi Menjoyo</t>
  </si>
  <si>
    <t xml:space="preserve">Gerekorakyt</t>
  </si>
  <si>
    <t xml:space="preserve">Adrianus Piyun</t>
  </si>
  <si>
    <t xml:space="preserve">Adrianus Sadur</t>
  </si>
  <si>
    <t xml:space="preserve">Ajin</t>
  </si>
  <si>
    <t xml:space="preserve">Budi </t>
  </si>
  <si>
    <t xml:space="preserve">Dionisia Serini</t>
  </si>
  <si>
    <t xml:space="preserve">Duyang</t>
  </si>
  <si>
    <t xml:space="preserve">Ellias</t>
  </si>
  <si>
    <t xml:space="preserve">F.Inosensius</t>
  </si>
  <si>
    <t xml:space="preserve">Hendrianus Ashi</t>
  </si>
  <si>
    <t xml:space="preserve">Herianus Binus</t>
  </si>
  <si>
    <t xml:space="preserve">Herkan Manus Deraman</t>
  </si>
  <si>
    <t xml:space="preserve">Hermanto</t>
  </si>
  <si>
    <t xml:space="preserve">Hermanus Lajak</t>
  </si>
  <si>
    <t xml:space="preserve">Ina Sopiana</t>
  </si>
  <si>
    <t xml:space="preserve">Irenia Supa</t>
  </si>
  <si>
    <t xml:space="preserve">Jengkuan</t>
  </si>
  <si>
    <t xml:space="preserve">Lindawati</t>
  </si>
  <si>
    <t xml:space="preserve">Lukas Sulaiman</t>
  </si>
  <si>
    <t xml:space="preserve">Lusia Burnai</t>
  </si>
  <si>
    <t xml:space="preserve">M. Andi Lala</t>
  </si>
  <si>
    <t xml:space="preserve">Marinus Rusli</t>
  </si>
  <si>
    <t xml:space="preserve">Martinus Layang</t>
  </si>
  <si>
    <t xml:space="preserve">Martinus Mili</t>
  </si>
  <si>
    <t xml:space="preserve">Martinus Surai</t>
  </si>
  <si>
    <t xml:space="preserve">Nyurai</t>
  </si>
  <si>
    <t xml:space="preserve">Pensinsius Sepan</t>
  </si>
  <si>
    <t xml:space="preserve">Petrus Endi</t>
  </si>
  <si>
    <t xml:space="preserve">Pilipus Lako</t>
  </si>
  <si>
    <t xml:space="preserve">Risa</t>
  </si>
  <si>
    <t xml:space="preserve">Rudi</t>
  </si>
  <si>
    <t xml:space="preserve">Sabang</t>
  </si>
  <si>
    <t xml:space="preserve">Sabinus Lempik</t>
  </si>
  <si>
    <t xml:space="preserve">Sebinus</t>
  </si>
  <si>
    <t xml:space="preserve">Siku</t>
  </si>
  <si>
    <t xml:space="preserve">Sinsus</t>
  </si>
  <si>
    <t xml:space="preserve">Sinto</t>
  </si>
  <si>
    <t xml:space="preserve">Stepanus Suka</t>
  </si>
  <si>
    <t xml:space="preserve">Terina Cacik</t>
  </si>
  <si>
    <t xml:space="preserve">Titus Arianto</t>
  </si>
  <si>
    <t xml:space="preserve">Vifiet Kurniasari</t>
  </si>
  <si>
    <t xml:space="preserve">Viktorius Jerawi</t>
  </si>
  <si>
    <t xml:space="preserve">Vitus Abong</t>
  </si>
  <si>
    <t xml:space="preserve">Vinsensius Indri</t>
  </si>
  <si>
    <t xml:space="preserve">Vinsensius Seno</t>
  </si>
  <si>
    <t xml:space="preserve">Yeskil</t>
  </si>
  <si>
    <t xml:space="preserve">Yohanes Ajin Tiardi</t>
  </si>
  <si>
    <t xml:space="preserve">Yusta Sumiati</t>
  </si>
  <si>
    <t xml:space="preserve">A.Fuad</t>
  </si>
  <si>
    <t xml:space="preserve">Januari</t>
  </si>
  <si>
    <t xml:space="preserve">Jaya Mandiri</t>
  </si>
  <si>
    <t xml:space="preserve">Alias Trikseno</t>
  </si>
  <si>
    <t xml:space="preserve">Ahmad Nasihudin</t>
  </si>
  <si>
    <t xml:space="preserve">Antonius Sujadi</t>
  </si>
  <si>
    <t xml:space="preserve">Arif Rahman</t>
  </si>
  <si>
    <t xml:space="preserve">Basri Aju</t>
  </si>
  <si>
    <t xml:space="preserve">Basuki</t>
  </si>
  <si>
    <t xml:space="preserve">Damianus Saii</t>
  </si>
  <si>
    <t xml:space="preserve">Darto</t>
  </si>
  <si>
    <t xml:space="preserve">Dedi Dores</t>
  </si>
  <si>
    <t xml:space="preserve">Diran</t>
  </si>
  <si>
    <t xml:space="preserve">Ginuk</t>
  </si>
  <si>
    <t xml:space="preserve">Herkulanus Segiman</t>
  </si>
  <si>
    <t xml:space="preserve">Kasid</t>
  </si>
  <si>
    <t xml:space="preserve">Leman</t>
  </si>
  <si>
    <t xml:space="preserve">Mansur</t>
  </si>
  <si>
    <t xml:space="preserve">Mardi Muhibin</t>
  </si>
  <si>
    <t xml:space="preserve">Marwiyah</t>
  </si>
  <si>
    <t xml:space="preserve">Masrudin</t>
  </si>
  <si>
    <t xml:space="preserve">Mely</t>
  </si>
  <si>
    <t xml:space="preserve">Muadin</t>
  </si>
  <si>
    <t xml:space="preserve">Munandar</t>
  </si>
  <si>
    <t xml:space="preserve">Nadirun</t>
  </si>
  <si>
    <t xml:space="preserve">Natalia Norsiah</t>
  </si>
  <si>
    <t xml:space="preserve">Neraca</t>
  </si>
  <si>
    <t xml:space="preserve">Ngadiman </t>
  </si>
  <si>
    <t xml:space="preserve">Nurudin Suwarno</t>
  </si>
  <si>
    <t xml:space="preserve">Pitoyo</t>
  </si>
  <si>
    <t xml:space="preserve">December</t>
  </si>
  <si>
    <t xml:space="preserve">Rohmat Jasim</t>
  </si>
  <si>
    <t xml:space="preserve">Sabar Tahrir</t>
  </si>
  <si>
    <t xml:space="preserve">Sagimin</t>
  </si>
  <si>
    <t xml:space="preserve">Seluma</t>
  </si>
  <si>
    <t xml:space="preserve">Simion Joni</t>
  </si>
  <si>
    <t xml:space="preserve">Simon</t>
  </si>
  <si>
    <t xml:space="preserve">61.09-01091</t>
  </si>
  <si>
    <t xml:space="preserve">Sukiyo</t>
  </si>
  <si>
    <t xml:space="preserve">Supriyadi</t>
  </si>
  <si>
    <t xml:space="preserve">Suyatno</t>
  </si>
  <si>
    <t xml:space="preserve">Syaefudin Zuhri</t>
  </si>
  <si>
    <t xml:space="preserve">Tarwiyah</t>
  </si>
  <si>
    <t xml:space="preserve">Trimo</t>
  </si>
  <si>
    <t xml:space="preserve">Turiyah</t>
  </si>
  <si>
    <t xml:space="preserve">61.09-01110</t>
  </si>
  <si>
    <t xml:space="preserve">Veronika Krisna</t>
  </si>
  <si>
    <t xml:space="preserve">Wagino </t>
  </si>
  <si>
    <t xml:space="preserve">61.09-01115</t>
  </si>
  <si>
    <t xml:space="preserve">Waluyo</t>
  </si>
  <si>
    <t xml:space="preserve">Yulius Bunadi</t>
  </si>
  <si>
    <t xml:space="preserve">61.09-01088</t>
  </si>
  <si>
    <t xml:space="preserve">Florentina Mastium</t>
  </si>
  <si>
    <t xml:space="preserve">Kerja Bersama</t>
  </si>
  <si>
    <t xml:space="preserve">Libertus Ramli</t>
  </si>
  <si>
    <t xml:space="preserve">Marius Sadikin</t>
  </si>
  <si>
    <t xml:space="preserve">Perdianus Liyo</t>
  </si>
  <si>
    <t xml:space="preserve">Paternus Adar</t>
  </si>
  <si>
    <t xml:space="preserve">Siang</t>
  </si>
  <si>
    <t xml:space="preserve">VV. Marten Junti</t>
  </si>
  <si>
    <t xml:space="preserve">Yanuarius Adio</t>
  </si>
  <si>
    <t xml:space="preserve">Yuliana Ayang</t>
  </si>
  <si>
    <t xml:space="preserve">Aben</t>
  </si>
  <si>
    <t xml:space="preserve">61.09-01053</t>
  </si>
  <si>
    <t xml:space="preserve">Lajang</t>
  </si>
  <si>
    <t xml:space="preserve">Akian</t>
  </si>
  <si>
    <t xml:space="preserve">Aprilia Herlina</t>
  </si>
  <si>
    <t xml:space="preserve">Bernadus Apen</t>
  </si>
  <si>
    <t xml:space="preserve">Daket</t>
  </si>
  <si>
    <t xml:space="preserve">Hermen</t>
  </si>
  <si>
    <t xml:space="preserve">61.09-01081</t>
  </si>
  <si>
    <t xml:space="preserve">Jemiya</t>
  </si>
  <si>
    <t xml:space="preserve">61.09-01080</t>
  </si>
  <si>
    <t xml:space="preserve">Kristina Margareta</t>
  </si>
  <si>
    <t xml:space="preserve">Kuar</t>
  </si>
  <si>
    <t xml:space="preserve">Manseniwati</t>
  </si>
  <si>
    <t xml:space="preserve">Miara Sinta</t>
  </si>
  <si>
    <t xml:space="preserve">Miswanto</t>
  </si>
  <si>
    <t xml:space="preserve">Nerkolanus Tamo</t>
  </si>
  <si>
    <t xml:space="preserve">Paulina Jimi </t>
  </si>
  <si>
    <t xml:space="preserve">Petrus Simon Sahidin</t>
  </si>
  <si>
    <t xml:space="preserve">61.09-01083</t>
  </si>
  <si>
    <t xml:space="preserve">Ramia</t>
  </si>
  <si>
    <t xml:space="preserve">Rembayu</t>
  </si>
  <si>
    <t xml:space="preserve">Revi</t>
  </si>
  <si>
    <t xml:space="preserve">Rojeng</t>
  </si>
  <si>
    <t xml:space="preserve">Saeh </t>
  </si>
  <si>
    <t xml:space="preserve">Umar</t>
  </si>
  <si>
    <t xml:space="preserve">Yohana Mida</t>
  </si>
  <si>
    <t xml:space="preserve">A.M.Yamin</t>
  </si>
  <si>
    <t xml:space="preserve">Lubuk Panjang</t>
  </si>
  <si>
    <t xml:space="preserve">Arifinus Arip</t>
  </si>
  <si>
    <t xml:space="preserve">Damianus Dollah</t>
  </si>
  <si>
    <t xml:space="preserve">Herkulanus </t>
  </si>
  <si>
    <t xml:space="preserve">Lourensius Meri</t>
  </si>
  <si>
    <t xml:space="preserve">Lusianus Menas</t>
  </si>
  <si>
    <t xml:space="preserve">Matheus Aba</t>
  </si>
  <si>
    <t xml:space="preserve">Paulina Rupina</t>
  </si>
  <si>
    <t xml:space="preserve">Siprianus Sekijan</t>
  </si>
  <si>
    <t xml:space="preserve">Yosef Hermanto</t>
  </si>
  <si>
    <t xml:space="preserve">Yulius Dedi</t>
  </si>
  <si>
    <t xml:space="preserve">Agustinus</t>
  </si>
  <si>
    <t xml:space="preserve">Maju Bersama 1</t>
  </si>
  <si>
    <t xml:space="preserve">61.09-01137</t>
  </si>
  <si>
    <t xml:space="preserve">Antonius Payau</t>
  </si>
  <si>
    <t xml:space="preserve">Dominikus Muslyadi</t>
  </si>
  <si>
    <t xml:space="preserve">Ernesta Malai</t>
  </si>
  <si>
    <t xml:space="preserve">Fronika Romia</t>
  </si>
  <si>
    <t xml:space="preserve">Kristina Nika</t>
  </si>
  <si>
    <t xml:space="preserve">Marta</t>
  </si>
  <si>
    <t xml:space="preserve">Martinus Entos</t>
  </si>
  <si>
    <t xml:space="preserve">Pransiska Runi Astika</t>
  </si>
  <si>
    <t xml:space="preserve">Veronika Semia</t>
  </si>
  <si>
    <t xml:space="preserve">Vinsensius</t>
  </si>
  <si>
    <t xml:space="preserve">Agnesius</t>
  </si>
  <si>
    <t xml:space="preserve">Maju Bersama 2</t>
  </si>
  <si>
    <t xml:space="preserve">Ajong</t>
  </si>
  <si>
    <t xml:space="preserve">Aloysius Natos</t>
  </si>
  <si>
    <t xml:space="preserve">Andreas Serak</t>
  </si>
  <si>
    <t xml:space="preserve">61.09-01034</t>
  </si>
  <si>
    <t xml:space="preserve">Antimus Raja</t>
  </si>
  <si>
    <t xml:space="preserve">Antonius Engkulon</t>
  </si>
  <si>
    <t xml:space="preserve">61.09-01112</t>
  </si>
  <si>
    <t xml:space="preserve">Apriana</t>
  </si>
  <si>
    <t xml:space="preserve">Basilius Sengkek</t>
  </si>
  <si>
    <t xml:space="preserve">61.09-01048</t>
  </si>
  <si>
    <t xml:space="preserve">Benediktus</t>
  </si>
  <si>
    <t xml:space="preserve">Dedi</t>
  </si>
  <si>
    <t xml:space="preserve">Dimas</t>
  </si>
  <si>
    <t xml:space="preserve">Donatus Rekon </t>
  </si>
  <si>
    <t xml:space="preserve">Hermanus Aseng</t>
  </si>
  <si>
    <t xml:space="preserve">Isha Bidin</t>
  </si>
  <si>
    <t xml:space="preserve">Kaan</t>
  </si>
  <si>
    <t xml:space="preserve">Karolus Nodus</t>
  </si>
  <si>
    <t xml:space="preserve">Keniuk</t>
  </si>
  <si>
    <t xml:space="preserve">Marianus Edy Susanto</t>
  </si>
  <si>
    <t xml:space="preserve">Martinus </t>
  </si>
  <si>
    <t xml:space="preserve">Martinus Yakem</t>
  </si>
  <si>
    <t xml:space="preserve">Matius Abong</t>
  </si>
  <si>
    <t xml:space="preserve">Mikael</t>
  </si>
  <si>
    <t xml:space="preserve">Nato</t>
  </si>
  <si>
    <t xml:space="preserve">Nikodimus Yus</t>
  </si>
  <si>
    <t xml:space="preserve">Patrisia Maria</t>
  </si>
  <si>
    <t xml:space="preserve">Paulus Adon</t>
  </si>
  <si>
    <t xml:space="preserve">Petrus Ahong</t>
  </si>
  <si>
    <t xml:space="preserve">Robertus Hengki</t>
  </si>
  <si>
    <t xml:space="preserve">61.09-01006</t>
  </si>
  <si>
    <t xml:space="preserve">Sabinus Pangi</t>
  </si>
  <si>
    <t xml:space="preserve">61.09-01008</t>
  </si>
  <si>
    <t xml:space="preserve">Sabinus</t>
  </si>
  <si>
    <t xml:space="preserve">61.09-01007</t>
  </si>
  <si>
    <t xml:space="preserve">Sardi Yunus</t>
  </si>
  <si>
    <t xml:space="preserve">61.09-01011</t>
  </si>
  <si>
    <t xml:space="preserve">Saryanto</t>
  </si>
  <si>
    <t xml:space="preserve">61.09-01035</t>
  </si>
  <si>
    <t xml:space="preserve">61.09-01017</t>
  </si>
  <si>
    <t xml:space="preserve">Sumaria Guldelia</t>
  </si>
  <si>
    <t xml:space="preserve">61.09-01025</t>
  </si>
  <si>
    <t xml:space="preserve">Ulbaldus</t>
  </si>
  <si>
    <t xml:space="preserve">Yohanes Sases</t>
  </si>
  <si>
    <t xml:space="preserve">Ahau</t>
  </si>
  <si>
    <t xml:space="preserve">Ngelai Tujuh</t>
  </si>
  <si>
    <t xml:space="preserve">Antonius Alimun</t>
  </si>
  <si>
    <t xml:space="preserve">Anyau</t>
  </si>
  <si>
    <t xml:space="preserve">Apit</t>
  </si>
  <si>
    <t xml:space="preserve">Asiok</t>
  </si>
  <si>
    <t xml:space="preserve">Atong</t>
  </si>
  <si>
    <t xml:space="preserve">Atui</t>
  </si>
  <si>
    <t xml:space="preserve">Jai</t>
  </si>
  <si>
    <t xml:space="preserve">Jol</t>
  </si>
  <si>
    <t xml:space="preserve">Jono</t>
  </si>
  <si>
    <t xml:space="preserve">Jemadi</t>
  </si>
  <si>
    <t xml:space="preserve">Lusius Edy Yanto</t>
  </si>
  <si>
    <t xml:space="preserve">Marinus Situ</t>
  </si>
  <si>
    <t xml:space="preserve">Marius Marup</t>
  </si>
  <si>
    <t xml:space="preserve">Marselinus Masrat</t>
  </si>
  <si>
    <t xml:space="preserve">Martinus Sumbeng</t>
  </si>
  <si>
    <t xml:space="preserve">Norawati</t>
  </si>
  <si>
    <t xml:space="preserve">Nyamlu</t>
  </si>
  <si>
    <t xml:space="preserve">Paternus Apan</t>
  </si>
  <si>
    <t xml:space="preserve">Sadet</t>
  </si>
  <si>
    <t xml:space="preserve">Sedi</t>
  </si>
  <si>
    <t xml:space="preserve">Soni</t>
  </si>
  <si>
    <t xml:space="preserve">Stepanus Tongnyan</t>
  </si>
  <si>
    <t xml:space="preserve">Timen</t>
  </si>
  <si>
    <t xml:space="preserve">Yohanes Johan</t>
  </si>
  <si>
    <t xml:space="preserve">Yulius Siong</t>
  </si>
  <si>
    <t xml:space="preserve">Anen</t>
  </si>
  <si>
    <t xml:space="preserve">Sahabat Pengawan</t>
  </si>
  <si>
    <t xml:space="preserve">Antonius Toni</t>
  </si>
  <si>
    <t xml:space="preserve">Arif Ali Muchtar</t>
  </si>
  <si>
    <t xml:space="preserve">Blasius Bambang</t>
  </si>
  <si>
    <t xml:space="preserve">Donatus Leo</t>
  </si>
  <si>
    <t xml:space="preserve">Finsensius</t>
  </si>
  <si>
    <t xml:space="preserve">61.09-01054</t>
  </si>
  <si>
    <t xml:space="preserve">Heronimus Ajung</t>
  </si>
  <si>
    <t xml:space="preserve">Jumianto</t>
  </si>
  <si>
    <t xml:space="preserve">Kanisius Kunat</t>
  </si>
  <si>
    <t xml:space="preserve">Makdalena Biata R</t>
  </si>
  <si>
    <t xml:space="preserve">Martinus Deddy Apuk</t>
  </si>
  <si>
    <t xml:space="preserve">61.09-01059</t>
  </si>
  <si>
    <t xml:space="preserve">Nanang Supriyanto</t>
  </si>
  <si>
    <t xml:space="preserve">61.09-01026</t>
  </si>
  <si>
    <t xml:space="preserve">Pely</t>
  </si>
  <si>
    <t xml:space="preserve">Rosmin Oktavianus</t>
  </si>
  <si>
    <t xml:space="preserve">61.09-01027</t>
  </si>
  <si>
    <t xml:space="preserve">Acxhoy</t>
  </si>
  <si>
    <t xml:space="preserve">Sejahtera Bersama</t>
  </si>
  <si>
    <t xml:space="preserve">61.09-01031</t>
  </si>
  <si>
    <t xml:space="preserve">Agustinus Semudok</t>
  </si>
  <si>
    <t xml:space="preserve">Aka</t>
  </si>
  <si>
    <t xml:space="preserve">Apin</t>
  </si>
  <si>
    <t xml:space="preserve">Azis Muslim Diman</t>
  </si>
  <si>
    <t xml:space="preserve">Jang Al Ace Dadang</t>
  </si>
  <si>
    <t xml:space="preserve">Kanisius Delas</t>
  </si>
  <si>
    <t xml:space="preserve">Lamidin</t>
  </si>
  <si>
    <t xml:space="preserve">61.09-01057</t>
  </si>
  <si>
    <t xml:space="preserve">Nadus</t>
  </si>
  <si>
    <t xml:space="preserve">Naseng</t>
  </si>
  <si>
    <t xml:space="preserve">Sabinus Budiman</t>
  </si>
  <si>
    <t xml:space="preserve">Suroso</t>
  </si>
  <si>
    <t xml:space="preserve">Tinus</t>
  </si>
  <si>
    <t xml:space="preserve">U.Sukirman</t>
  </si>
  <si>
    <t xml:space="preserve">Agus Aryanto </t>
  </si>
  <si>
    <t xml:space="preserve">Semangat Baru</t>
  </si>
  <si>
    <t xml:space="preserve">Agus Setiawan</t>
  </si>
  <si>
    <t xml:space="preserve">Ahmad Juweni</t>
  </si>
  <si>
    <t xml:space="preserve">Ahmad Nasrudin</t>
  </si>
  <si>
    <t xml:space="preserve">Aryanto</t>
  </si>
  <si>
    <t xml:space="preserve">Dina Kristina</t>
  </si>
  <si>
    <t xml:space="preserve">Fahrudin</t>
  </si>
  <si>
    <t xml:space="preserve">Harni</t>
  </si>
  <si>
    <t xml:space="preserve">Maulani</t>
  </si>
  <si>
    <t xml:space="preserve">Muhamad Ginanjar</t>
  </si>
  <si>
    <t xml:space="preserve">Mujiyono</t>
  </si>
  <si>
    <t xml:space="preserve">Nurhadi</t>
  </si>
  <si>
    <t xml:space="preserve">Paryanto </t>
  </si>
  <si>
    <t xml:space="preserve">Rut Makarti Ningtyas</t>
  </si>
  <si>
    <t xml:space="preserve">Salimin</t>
  </si>
  <si>
    <t xml:space="preserve">Saniem</t>
  </si>
  <si>
    <t xml:space="preserve">Sugiyanto</t>
  </si>
  <si>
    <t xml:space="preserve">Sujiono</t>
  </si>
  <si>
    <t xml:space="preserve">Sukarti</t>
  </si>
  <si>
    <t xml:space="preserve">Susanti</t>
  </si>
  <si>
    <t xml:space="preserve">Tego</t>
  </si>
  <si>
    <t xml:space="preserve">Tri Surahman</t>
  </si>
  <si>
    <t xml:space="preserve">Tukimin</t>
  </si>
  <si>
    <t xml:space="preserve">Wahidin</t>
  </si>
  <si>
    <t xml:space="preserve">Wahyu Nugroho</t>
  </si>
  <si>
    <t xml:space="preserve">Yakob Supriyo </t>
  </si>
  <si>
    <t xml:space="preserve">Zuli Santoso</t>
  </si>
  <si>
    <t xml:space="preserve">Agus Fitriyadi</t>
  </si>
  <si>
    <t xml:space="preserve">Semangat Beru Gonis Butun</t>
  </si>
  <si>
    <t xml:space="preserve">Allias Persius</t>
  </si>
  <si>
    <t xml:space="preserve">Armanto.A</t>
  </si>
  <si>
    <t xml:space="preserve">Bonifasius</t>
  </si>
  <si>
    <t xml:space="preserve">Damianus Dullatip</t>
  </si>
  <si>
    <t xml:space="preserve">Donisius</t>
  </si>
  <si>
    <t xml:space="preserve">Eligia Desyani Andrika</t>
  </si>
  <si>
    <t xml:space="preserve">Fredikus Saabran</t>
  </si>
  <si>
    <t xml:space="preserve">Gabriel Antonius Dedi</t>
  </si>
  <si>
    <t xml:space="preserve">Helmi Kurniadi</t>
  </si>
  <si>
    <t xml:space="preserve">Hendryk Oktavianus</t>
  </si>
  <si>
    <t xml:space="preserve">Hengki Firgian</t>
  </si>
  <si>
    <t xml:space="preserve">Ibrahim</t>
  </si>
  <si>
    <t xml:space="preserve">Indra</t>
  </si>
  <si>
    <t xml:space="preserve">Iwan Setiawan</t>
  </si>
  <si>
    <t xml:space="preserve">Maria Ayong</t>
  </si>
  <si>
    <t xml:space="preserve">Jull</t>
  </si>
  <si>
    <t xml:space="preserve">Novianti Ratna Sari</t>
  </si>
  <si>
    <t xml:space="preserve">Rupiana Asiot</t>
  </si>
  <si>
    <t xml:space="preserve">Silfanus Suhandi</t>
  </si>
  <si>
    <t xml:space="preserve">Yohanes Fitrianus</t>
  </si>
  <si>
    <t xml:space="preserve">Yulian Kristoforus</t>
  </si>
  <si>
    <t xml:space="preserve">Adriana Ayak</t>
  </si>
  <si>
    <t xml:space="preserve">Suak Kedumpai Bersatu</t>
  </si>
  <si>
    <t xml:space="preserve">Agustinus Tatoni</t>
  </si>
  <si>
    <t xml:space="preserve">Aloysius Dampo</t>
  </si>
  <si>
    <t xml:space="preserve">Cosmas Avung</t>
  </si>
  <si>
    <t xml:space="preserve">Damasius Endang</t>
  </si>
  <si>
    <t xml:space="preserve">G.Jepalis</t>
  </si>
  <si>
    <t xml:space="preserve">Herkulanus Toe</t>
  </si>
  <si>
    <t xml:space="preserve">Lorensius Selehan</t>
  </si>
  <si>
    <t xml:space="preserve">Marselinus Dimus</t>
  </si>
  <si>
    <t xml:space="preserve">Marsian Ada</t>
  </si>
  <si>
    <t xml:space="preserve">Martinus</t>
  </si>
  <si>
    <t xml:space="preserve">Mateus Kawet</t>
  </si>
  <si>
    <t xml:space="preserve">Paris Hartono</t>
  </si>
  <si>
    <t xml:space="preserve">Paulus Maon</t>
  </si>
  <si>
    <t xml:space="preserve">Pius Sius</t>
  </si>
  <si>
    <t xml:space="preserve">Stepanus Budiarjo</t>
  </si>
  <si>
    <t xml:space="preserve">Yulius Sereret</t>
  </si>
  <si>
    <t xml:space="preserve">Sungi Putih</t>
  </si>
  <si>
    <t xml:space="preserve">Aho</t>
  </si>
  <si>
    <t xml:space="preserve">Antonius Aban</t>
  </si>
  <si>
    <t xml:space="preserve">Antonius Anyam</t>
  </si>
  <si>
    <t xml:space="preserve">Antonius Mino</t>
  </si>
  <si>
    <t xml:space="preserve">Bujau</t>
  </si>
  <si>
    <t xml:space="preserve">Dinan</t>
  </si>
  <si>
    <t xml:space="preserve">Efremsius</t>
  </si>
  <si>
    <t xml:space="preserve">Kartinus Mendan</t>
  </si>
  <si>
    <t xml:space="preserve">Lasut</t>
  </si>
  <si>
    <t xml:space="preserve">Liyo</t>
  </si>
  <si>
    <t xml:space="preserve">Melanus Awot</t>
  </si>
  <si>
    <t xml:space="preserve">Pendi</t>
  </si>
  <si>
    <t xml:space="preserve">Rupinus Usman</t>
  </si>
  <si>
    <t xml:space="preserve">Sago</t>
  </si>
  <si>
    <t xml:space="preserve">Y Herkulanus Lidang</t>
  </si>
  <si>
    <t xml:space="preserve">Yohanes Jundeng</t>
  </si>
  <si>
    <t xml:space="preserve">Yustinus Ardi</t>
  </si>
  <si>
    <t xml:space="preserve">Agutinus Yadi</t>
  </si>
  <si>
    <t xml:space="preserve">Tintin Ngelai</t>
  </si>
  <si>
    <t xml:space="preserve">Alpinus Ajin.B</t>
  </si>
  <si>
    <t xml:space="preserve">Angela</t>
  </si>
  <si>
    <t xml:space="preserve">Ani Maria</t>
  </si>
  <si>
    <t xml:space="preserve">Anonia Niah</t>
  </si>
  <si>
    <t xml:space="preserve">Antonius Nyandi</t>
  </si>
  <si>
    <t xml:space="preserve">Ayu Sri Ningsih</t>
  </si>
  <si>
    <t xml:space="preserve">Budiman</t>
  </si>
  <si>
    <t xml:space="preserve">Elpidius Pugan</t>
  </si>
  <si>
    <t xml:space="preserve">Fransiskus Ayub Bavo</t>
  </si>
  <si>
    <t xml:space="preserve">Heronimus Hartono</t>
  </si>
  <si>
    <t xml:space="preserve">Iluminata Kawa</t>
  </si>
  <si>
    <t xml:space="preserve">Isodorus Kasman Lingku</t>
  </si>
  <si>
    <t xml:space="preserve">Jemaniah</t>
  </si>
  <si>
    <t xml:space="preserve">Kristo</t>
  </si>
  <si>
    <t xml:space="preserve">Leonardus Joni</t>
  </si>
  <si>
    <t xml:space="preserve">Lusia Ida</t>
  </si>
  <si>
    <t xml:space="preserve">Paulinus Saret</t>
  </si>
  <si>
    <t xml:space="preserve">Rudi Hartono</t>
  </si>
  <si>
    <t xml:space="preserve">Sudirman.A</t>
  </si>
  <si>
    <t xml:space="preserve">Suti Sujunus</t>
  </si>
  <si>
    <t xml:space="preserve">Theresia Mina</t>
  </si>
  <si>
    <t xml:space="preserve">Urbanus Yanto</t>
  </si>
  <si>
    <t xml:space="preserve">Yanuarius Sendi</t>
  </si>
  <si>
    <t xml:space="preserve">Yohana Reka Dina</t>
  </si>
  <si>
    <t xml:space="preserve">Yosep Silin</t>
  </si>
  <si>
    <t xml:space="preserve">Albinus Akijai</t>
  </si>
  <si>
    <t xml:space="preserve">Usaha Bersama</t>
  </si>
  <si>
    <t xml:space="preserve">Alexander Jimi</t>
  </si>
  <si>
    <t xml:space="preserve">Anumarto</t>
  </si>
  <si>
    <t xml:space="preserve">Anyap Masdi</t>
  </si>
  <si>
    <t xml:space="preserve">Daniel</t>
  </si>
  <si>
    <t xml:space="preserve">Elvianus</t>
  </si>
  <si>
    <t xml:space="preserve">Firdaus Lubai</t>
  </si>
  <si>
    <t xml:space="preserve">Fransiskus Hermanus Semiyon</t>
  </si>
  <si>
    <t xml:space="preserve">Hery Purnawan</t>
  </si>
  <si>
    <t xml:space="preserve">Kornelius David</t>
  </si>
  <si>
    <t xml:space="preserve">Maria Nita </t>
  </si>
  <si>
    <t xml:space="preserve">Martinus Valentinus</t>
  </si>
  <si>
    <t xml:space="preserve">Musa</t>
  </si>
  <si>
    <t xml:space="preserve">Nikolaus</t>
  </si>
  <si>
    <t xml:space="preserve">Rena Marina</t>
  </si>
  <si>
    <t xml:space="preserve">Rizal Arafat</t>
  </si>
  <si>
    <t xml:space="preserve">Tripina Emelda</t>
  </si>
  <si>
    <t xml:space="preserve">Welhelmus Bujang</t>
  </si>
  <si>
    <t xml:space="preserve">Yasintus Lukas</t>
  </si>
  <si>
    <t xml:space="preserve">Yossaf</t>
  </si>
  <si>
    <t xml:space="preserve">Agato Joko</t>
  </si>
  <si>
    <t xml:space="preserve">Usaha Keras</t>
  </si>
  <si>
    <t xml:space="preserve">Ajam Haryanto</t>
  </si>
  <si>
    <t xml:space="preserve">Alam Baduwi</t>
  </si>
  <si>
    <t xml:space="preserve">Antonius Martanto</t>
  </si>
  <si>
    <t xml:space="preserve">Aurelia</t>
  </si>
  <si>
    <t xml:space="preserve">Bernadus Iwan</t>
  </si>
  <si>
    <t xml:space="preserve">Bruno Oktavianus</t>
  </si>
  <si>
    <t xml:space="preserve">Dominikus Are </t>
  </si>
  <si>
    <t xml:space="preserve">Domitila Desi</t>
  </si>
  <si>
    <t xml:space="preserve">Emiliana Mimi</t>
  </si>
  <si>
    <t xml:space="preserve">Florentinus Simin</t>
  </si>
  <si>
    <t xml:space="preserve">Gabriel Alpian</t>
  </si>
  <si>
    <t xml:space="preserve">Gita Permata Irena</t>
  </si>
  <si>
    <t xml:space="preserve">Gregorius Hengki</t>
  </si>
  <si>
    <t xml:space="preserve">Ignasius Supriyanto</t>
  </si>
  <si>
    <t xml:space="preserve">Inosensius Boa</t>
  </si>
  <si>
    <t xml:space="preserve">Ionasius Usaros</t>
  </si>
  <si>
    <t xml:space="preserve">Jumiah</t>
  </si>
  <si>
    <t xml:space="preserve">Kampol</t>
  </si>
  <si>
    <t xml:space="preserve">Kristina Eka Eva</t>
  </si>
  <si>
    <t xml:space="preserve">Lai Poh Sun</t>
  </si>
  <si>
    <t xml:space="preserve">Lasija</t>
  </si>
  <si>
    <t xml:space="preserve">Lorensius Sela</t>
  </si>
  <si>
    <t xml:space="preserve">Magsima Yohani</t>
  </si>
  <si>
    <t xml:space="preserve">Maria Ani</t>
  </si>
  <si>
    <t xml:space="preserve">Maria Babak Pudi</t>
  </si>
  <si>
    <t xml:space="preserve">Marsidi</t>
  </si>
  <si>
    <t xml:space="preserve">Martinus Dedy</t>
  </si>
  <si>
    <t xml:space="preserve">Martinus Topia</t>
  </si>
  <si>
    <t xml:space="preserve">Mas.B</t>
  </si>
  <si>
    <t xml:space="preserve">Rupinah</t>
  </si>
  <si>
    <t xml:space="preserve">Sempidu</t>
  </si>
  <si>
    <t xml:space="preserve">Sius Man Malaka </t>
  </si>
  <si>
    <t xml:space="preserve">Theresia Rosni Atu</t>
  </si>
  <si>
    <t xml:space="preserve">Usak</t>
  </si>
  <si>
    <t xml:space="preserve">Yofi Willbordus</t>
  </si>
  <si>
    <t xml:space="preserve">Yohanes Sukardi</t>
  </si>
  <si>
    <t xml:space="preserve">Yukubus Murniyanto</t>
  </si>
  <si>
    <t xml:space="preserve">Yusuf Suroto</t>
  </si>
  <si>
    <t xml:space="preserve">Albina Ida</t>
  </si>
  <si>
    <t xml:space="preserve">Yes</t>
  </si>
  <si>
    <t xml:space="preserve">Lusia Mibah</t>
  </si>
  <si>
    <t xml:space="preserve">Yohana Mita Prayoga</t>
  </si>
  <si>
    <t xml:space="preserve">Lindung Marbun</t>
  </si>
  <si>
    <t xml:space="preserve">Matius Herman</t>
  </si>
  <si>
    <t xml:space="preserve">Samsiah Muliana</t>
  </si>
  <si>
    <t xml:space="preserve">Vinsensius Jasman</t>
  </si>
  <si>
    <t xml:space="preserve">Imanuel</t>
  </si>
  <si>
    <t xml:space="preserve">Sarjono</t>
  </si>
  <si>
    <t xml:space="preserve">Damianus Sigit Damio</t>
  </si>
  <si>
    <t xml:space="preserve">Boby Kanisius</t>
  </si>
  <si>
    <t xml:space="preserve">Maju Bersama I</t>
  </si>
  <si>
    <t xml:space="preserve">Maju Bersama II</t>
  </si>
  <si>
    <t xml:space="preserve">Antonius Nuvo</t>
  </si>
  <si>
    <t xml:space="preserve">Aurelianus Budi Hartono</t>
  </si>
  <si>
    <t xml:space="preserve">Etika</t>
  </si>
  <si>
    <t xml:space="preserve">Emanuel</t>
  </si>
  <si>
    <t xml:space="preserve">Ora Tri Pornia</t>
  </si>
  <si>
    <t xml:space="preserve">Otiyus</t>
  </si>
  <si>
    <t xml:space="preserve">Paulus Laut</t>
  </si>
  <si>
    <t xml:space="preserve">Pesperanda Jarah</t>
  </si>
  <si>
    <t xml:space="preserve">Yulius</t>
  </si>
  <si>
    <t xml:space="preserve">Erligius Totoei</t>
  </si>
  <si>
    <t xml:space="preserve">Prastowo</t>
  </si>
  <si>
    <t xml:space="preserve">Rinah</t>
  </si>
  <si>
    <t xml:space="preserve">Unyil</t>
  </si>
  <si>
    <t xml:space="preserve">Sedihin</t>
  </si>
  <si>
    <t xml:space="preserve">Ruhono</t>
  </si>
  <si>
    <t xml:space="preserve">Semangat Baru Gonis Butun</t>
  </si>
  <si>
    <t xml:space="preserve">Temawang</t>
  </si>
  <si>
    <t xml:space="preserve">Ahmad</t>
  </si>
  <si>
    <t xml:space="preserve">Alysius Ating</t>
  </si>
  <si>
    <t xml:space="preserve">Damianus Ahong</t>
  </si>
  <si>
    <t xml:space="preserve">Elsa Lianika</t>
  </si>
  <si>
    <t xml:space="preserve">Fransiskus Suhendra</t>
  </si>
  <si>
    <t xml:space="preserve">Obed Riyanto</t>
  </si>
  <si>
    <t xml:space="preserve">Deo Medes</t>
  </si>
  <si>
    <t xml:space="preserve">Luis Fernando</t>
  </si>
  <si>
    <t xml:space="preserve">Adi Sucipto</t>
  </si>
  <si>
    <t xml:space="preserve">Tapang Patik</t>
  </si>
  <si>
    <t xml:space="preserve">Alpinus</t>
  </si>
  <si>
    <t xml:space="preserve">Cosmas Trisetiono</t>
  </si>
  <si>
    <t xml:space="preserve">Deni Natalia</t>
  </si>
  <si>
    <t xml:space="preserve">Doni Natalis</t>
  </si>
  <si>
    <t xml:space="preserve">Dominikus Sempidu</t>
  </si>
  <si>
    <t xml:space="preserve">F. Oktavianus</t>
  </si>
  <si>
    <t xml:space="preserve">Harun VC</t>
  </si>
  <si>
    <t xml:space="preserve">Heri Susanto</t>
  </si>
  <si>
    <t xml:space="preserve">Intelrogemo</t>
  </si>
  <si>
    <t xml:space="preserve">Mohtar</t>
  </si>
  <si>
    <t xml:space="preserve">Niko Thomas Kinga</t>
  </si>
  <si>
    <t xml:space="preserve">Paulinus Govi Matori</t>
  </si>
  <si>
    <t xml:space="preserve">Rupina Anyim</t>
  </si>
  <si>
    <t xml:space="preserve">Salam Supriyatin</t>
  </si>
  <si>
    <t xml:space="preserve">Seperian Ferry</t>
  </si>
  <si>
    <t xml:space="preserve">Subertus</t>
  </si>
  <si>
    <t xml:space="preserve">Sugianto</t>
  </si>
  <si>
    <t xml:space="preserve">Tanjung</t>
  </si>
  <si>
    <t xml:space="preserve">Theresia Marni</t>
  </si>
  <si>
    <t xml:space="preserve">Timotius Rabu</t>
  </si>
  <si>
    <t xml:space="preserve">Yosep Livinu Medang</t>
  </si>
  <si>
    <t xml:space="preserve">Anderias Latok</t>
  </si>
  <si>
    <t xml:space="preserve">Jayo Besamo</t>
  </si>
  <si>
    <t xml:space="preserve">Arkadius Rejeki</t>
  </si>
  <si>
    <t xml:space="preserve">Demus</t>
  </si>
  <si>
    <t xml:space="preserve">Donatus Don</t>
  </si>
  <si>
    <t xml:space="preserve">Emilia Repi</t>
  </si>
  <si>
    <t xml:space="preserve">Fabianus Martanto</t>
  </si>
  <si>
    <t xml:space="preserve">Fidelis Yupiter</t>
  </si>
  <si>
    <t xml:space="preserve">Firminus Pilit</t>
  </si>
  <si>
    <t xml:space="preserve">Fransiskus Tayoik</t>
  </si>
  <si>
    <t xml:space="preserve">F.X. Jonibertus</t>
  </si>
  <si>
    <t xml:space="preserve">Kristianus</t>
  </si>
  <si>
    <t xml:space="preserve">Len Paulus</t>
  </si>
  <si>
    <t xml:space="preserve">Linda Mariata</t>
  </si>
  <si>
    <t xml:space="preserve">Maria Serot</t>
  </si>
  <si>
    <t xml:space="preserve">Parianus</t>
  </si>
  <si>
    <t xml:space="preserve">Pius Masdan</t>
  </si>
  <si>
    <t xml:space="preserve">Sudin</t>
  </si>
  <si>
    <t xml:space="preserve">Tuyu</t>
  </si>
  <si>
    <t xml:space="preserve">Valerius Adong</t>
  </si>
  <si>
    <t xml:space="preserve">Theresia Sona</t>
  </si>
  <si>
    <t xml:space="preserve">Yuliana Maria</t>
  </si>
  <si>
    <t xml:space="preserve">Yulius Mamas</t>
  </si>
  <si>
    <t xml:space="preserve">Alipius Lebai</t>
  </si>
  <si>
    <t xml:space="preserve">Bindang Balu</t>
  </si>
  <si>
    <t xml:space="preserve">Aloysius</t>
  </si>
  <si>
    <t xml:space="preserve">Antonius Demus</t>
  </si>
  <si>
    <t xml:space="preserve">Karer</t>
  </si>
  <si>
    <t xml:space="preserve">Florentinus Hartoni</t>
  </si>
  <si>
    <t xml:space="preserve">Gregorius Agung Adeng</t>
  </si>
  <si>
    <t xml:space="preserve">Juito Urbanus</t>
  </si>
  <si>
    <t xml:space="preserve">Kasim Cim</t>
  </si>
  <si>
    <t xml:space="preserve">Marselus</t>
  </si>
  <si>
    <t xml:space="preserve">Oktavianus Lafrin</t>
  </si>
  <si>
    <t xml:space="preserve">Rianto Paskalis</t>
  </si>
  <si>
    <t xml:space="preserve">Silvinus Kedong</t>
  </si>
  <si>
    <t xml:space="preserve">Valerianus Dius</t>
  </si>
  <si>
    <t xml:space="preserve">Agak</t>
  </si>
  <si>
    <t xml:space="preserve">Saka Empat</t>
  </si>
  <si>
    <t xml:space="preserve">Agustinus Sudarso</t>
  </si>
  <si>
    <t xml:space="preserve">Beli Markus</t>
  </si>
  <si>
    <t xml:space="preserve">Cai</t>
  </si>
  <si>
    <t xml:space="preserve">Demianus Joni</t>
  </si>
  <si>
    <t xml:space="preserve">Herman Toher</t>
  </si>
  <si>
    <t xml:space="preserve">Heronimus Harto</t>
  </si>
  <si>
    <t xml:space="preserve">Jeminus Fransiskus</t>
  </si>
  <si>
    <t xml:space="preserve">Juteng Siprianus</t>
  </si>
  <si>
    <t xml:space="preserve">Lodovikus .Y. Desa</t>
  </si>
  <si>
    <t xml:space="preserve">Paulus Apuk</t>
  </si>
  <si>
    <t xml:space="preserve">Agustinus Amat</t>
  </si>
  <si>
    <t xml:space="preserve">Tunas Ngerobai</t>
  </si>
  <si>
    <t xml:space="preserve">Agustinus Edy</t>
  </si>
  <si>
    <t xml:space="preserve">Akim Paulus</t>
  </si>
  <si>
    <t xml:space="preserve">Amas Serafinus</t>
  </si>
  <si>
    <t xml:space="preserve">Amulius</t>
  </si>
  <si>
    <t xml:space="preserve">Apin Candra</t>
  </si>
  <si>
    <t xml:space="preserve">Don Dominikus</t>
  </si>
  <si>
    <t xml:space="preserve">Doyok Markus</t>
  </si>
  <si>
    <t xml:space="preserve">Dulah</t>
  </si>
  <si>
    <t xml:space="preserve">F. Pranlinus</t>
  </si>
  <si>
    <t xml:space="preserve">Fransiscus Urai</t>
  </si>
  <si>
    <t xml:space="preserve">Hermanus Usman</t>
  </si>
  <si>
    <t xml:space="preserve">Hunibertus Kadin</t>
  </si>
  <si>
    <t xml:space="preserve">Kedompal</t>
  </si>
  <si>
    <t xml:space="preserve">Maman Mardianus</t>
  </si>
  <si>
    <t xml:space="preserve">Martinus Jawi</t>
  </si>
  <si>
    <t xml:space="preserve">Niki Yohanes</t>
  </si>
  <si>
    <t xml:space="preserve">Robertus Lukas</t>
  </si>
  <si>
    <t xml:space="preserve">Romanus Leng</t>
  </si>
  <si>
    <t xml:space="preserve">Saden</t>
  </si>
  <si>
    <t xml:space="preserve">Tamis</t>
  </si>
  <si>
    <t xml:space="preserve">Yos Octavianus</t>
  </si>
  <si>
    <t xml:space="preserve">Ajiu</t>
  </si>
  <si>
    <t xml:space="preserve">Berinas Sejahtera</t>
  </si>
  <si>
    <t xml:space="preserve">Alasius</t>
  </si>
  <si>
    <t xml:space="preserve">Albertus Meruddin</t>
  </si>
  <si>
    <t xml:space="preserve">september</t>
  </si>
  <si>
    <t xml:space="preserve">Ambrosius Teo</t>
  </si>
  <si>
    <t xml:space="preserve">Belandam</t>
  </si>
  <si>
    <t xml:space="preserve">Bujang Markus</t>
  </si>
  <si>
    <t xml:space="preserve">Elisabet Suli</t>
  </si>
  <si>
    <t xml:space="preserve">Eten</t>
  </si>
  <si>
    <t xml:space="preserve">Kadau Aloysius</t>
  </si>
  <si>
    <t xml:space="preserve">Karolus Erleminus</t>
  </si>
  <si>
    <t xml:space="preserve">Ida Martina</t>
  </si>
  <si>
    <t xml:space="preserve">Margareta Telawati</t>
  </si>
  <si>
    <t xml:space="preserve">Mariati Limpah</t>
  </si>
  <si>
    <t xml:space="preserve">Marselina</t>
  </si>
  <si>
    <t xml:space="preserve">Martinus Untung</t>
  </si>
  <si>
    <t xml:space="preserve">Miau Aliyas</t>
  </si>
  <si>
    <t xml:space="preserve">Mikael Mekah</t>
  </si>
  <si>
    <t xml:space="preserve">Paulus Kapeng</t>
  </si>
  <si>
    <t xml:space="preserve">Petrus Dius</t>
  </si>
  <si>
    <t xml:space="preserve">Santo Pius</t>
  </si>
  <si>
    <t xml:space="preserve">Selukan Paulus</t>
  </si>
  <si>
    <t xml:space="preserve">Supriata Kartono</t>
  </si>
  <si>
    <t xml:space="preserve">Agustinus Wanda. HK</t>
  </si>
  <si>
    <t xml:space="preserve">Batu Jombak</t>
  </si>
  <si>
    <t xml:space="preserve">Beyus Paulus Basri</t>
  </si>
  <si>
    <t xml:space="preserve">Budiman Burnalupus</t>
  </si>
  <si>
    <t xml:space="preserve">Donatus</t>
  </si>
  <si>
    <t xml:space="preserve">Maria Dora</t>
  </si>
  <si>
    <t xml:space="preserve">Maria Pita</t>
  </si>
  <si>
    <t xml:space="preserve">Nawi Acau Marselus</t>
  </si>
  <si>
    <t xml:space="preserve">Petronius</t>
  </si>
  <si>
    <t xml:space="preserve">Selsianto Abdias</t>
  </si>
  <si>
    <t xml:space="preserve">V. Supai</t>
  </si>
  <si>
    <t xml:space="preserve">Yohanes Sumitro</t>
  </si>
  <si>
    <t xml:space="preserve">Yustina Duna</t>
  </si>
  <si>
    <t xml:space="preserve">Abong</t>
  </si>
  <si>
    <t xml:space="preserve">September </t>
  </si>
  <si>
    <t xml:space="preserve">Danau Rindang</t>
  </si>
  <si>
    <t xml:space="preserve">F. Amet</t>
  </si>
  <si>
    <t xml:space="preserve">Gabriel Ango</t>
  </si>
  <si>
    <t xml:space="preserve">Hendrikus Ahong</t>
  </si>
  <si>
    <t xml:space="preserve">Herry Santoso</t>
  </si>
  <si>
    <t xml:space="preserve">Hery Marsianus</t>
  </si>
  <si>
    <t xml:space="preserve">Kalemes Florentinus</t>
  </si>
  <si>
    <t xml:space="preserve">Linus Markus</t>
  </si>
  <si>
    <t xml:space="preserve">Marta Ninit</t>
  </si>
  <si>
    <t xml:space="preserve">Sai Albinus</t>
  </si>
  <si>
    <t xml:space="preserve">Saren Yustinus</t>
  </si>
  <si>
    <t xml:space="preserve"> Juni</t>
  </si>
  <si>
    <t xml:space="preserve">Simen Paulinus</t>
  </si>
  <si>
    <t xml:space="preserve">Yanto Bui</t>
  </si>
  <si>
    <t xml:space="preserve">Yulius Jerawi</t>
  </si>
  <si>
    <t xml:space="preserve">Andreas Jojon</t>
  </si>
  <si>
    <t xml:space="preserve">Lintas Kobak</t>
  </si>
  <si>
    <t xml:space="preserve">Celok</t>
  </si>
  <si>
    <t xml:space="preserve">Domo</t>
  </si>
  <si>
    <t xml:space="preserve">Fransiskus Abun</t>
  </si>
  <si>
    <t xml:space="preserve">Hendrikus Acang</t>
  </si>
  <si>
    <t xml:space="preserve">Hilarius Aan</t>
  </si>
  <si>
    <t xml:space="preserve">Lorensius Lando</t>
  </si>
  <si>
    <t xml:space="preserve">Paulus Abuy</t>
  </si>
  <si>
    <t xml:space="preserve">Paulus Oti</t>
  </si>
  <si>
    <t xml:space="preserve">Suwelo</t>
  </si>
  <si>
    <t xml:space="preserve">Thomas Aladin</t>
  </si>
  <si>
    <t xml:space="preserve">Vinsensius Yono</t>
  </si>
  <si>
    <t xml:space="preserve">Yulianus</t>
  </si>
  <si>
    <t xml:space="preserve">Oktober'</t>
  </si>
  <si>
    <t xml:space="preserve">Yusmanto</t>
  </si>
  <si>
    <t xml:space="preserve">Adrianus Sohalis Duwer</t>
  </si>
  <si>
    <t xml:space="preserve">Sopan Mandiri</t>
  </si>
  <si>
    <t xml:space="preserve">Alexander</t>
  </si>
  <si>
    <t xml:space="preserve">Anastasia</t>
  </si>
  <si>
    <t xml:space="preserve">Argius Selang</t>
  </si>
  <si>
    <t xml:space="preserve">Armus Pransiskus</t>
  </si>
  <si>
    <t xml:space="preserve">Budi Handoko</t>
  </si>
  <si>
    <t xml:space="preserve">Dadang</t>
  </si>
  <si>
    <t xml:space="preserve">Endak</t>
  </si>
  <si>
    <t xml:space="preserve">Gabriel Apoi</t>
  </si>
  <si>
    <t xml:space="preserve">Hendrikus Keleret</t>
  </si>
  <si>
    <t xml:space="preserve">Jamaludin Abdias</t>
  </si>
  <si>
    <t xml:space="preserve">Lusia Turi</t>
  </si>
  <si>
    <t xml:space="preserve">M. Selen</t>
  </si>
  <si>
    <t xml:space="preserve">Maria Diana</t>
  </si>
  <si>
    <t xml:space="preserve">Maswin</t>
  </si>
  <si>
    <t xml:space="preserve">Midon</t>
  </si>
  <si>
    <t xml:space="preserve">Pilipus Tiyus</t>
  </si>
  <si>
    <t xml:space="preserve">Pado</t>
  </si>
  <si>
    <t xml:space="preserve">Yohana Nana</t>
  </si>
  <si>
    <t xml:space="preserve">Yohanes Anes</t>
  </si>
  <si>
    <t xml:space="preserve">Yupita Margareta</t>
  </si>
  <si>
    <t xml:space="preserve">STATISTIK ANGGOTA RSPO  2023</t>
  </si>
  <si>
    <t xml:space="preserve">@</t>
  </si>
  <si>
    <t xml:space="preserve">Nama Kelompok</t>
  </si>
  <si>
    <t xml:space="preserve">Alamat Kelompok</t>
  </si>
  <si>
    <t xml:space="preserve">Jumlah Anggota</t>
  </si>
  <si>
    <t xml:space="preserve">Dokumen Anggota</t>
  </si>
  <si>
    <t xml:space="preserve">Surat Tanah</t>
  </si>
  <si>
    <t xml:space="preserve">Produksi</t>
  </si>
  <si>
    <t xml:space="preserve">Produksi </t>
  </si>
  <si>
    <t xml:space="preserve">LK</t>
  </si>
  <si>
    <t xml:space="preserve">PR</t>
  </si>
  <si>
    <t xml:space="preserve">Total</t>
  </si>
  <si>
    <t xml:space="preserve">KTP</t>
  </si>
  <si>
    <t xml:space="preserve">KK</t>
  </si>
  <si>
    <t xml:space="preserve">STD-B</t>
  </si>
  <si>
    <t xml:space="preserve">SPPL</t>
  </si>
  <si>
    <t xml:space="preserve">TS</t>
  </si>
  <si>
    <t xml:space="preserve">Kebun</t>
  </si>
  <si>
    <t xml:space="preserve">Ha</t>
  </si>
  <si>
    <t xml:space="preserve">A</t>
  </si>
  <si>
    <t xml:space="preserve">JUMLAH</t>
  </si>
  <si>
    <t xml:space="preserve">B</t>
  </si>
  <si>
    <t xml:space="preserve">PERSENTASE</t>
  </si>
  <si>
    <t xml:space="preserve">Gonis Rabu</t>
  </si>
  <si>
    <t xml:space="preserve">Engkersik Blok 9</t>
  </si>
  <si>
    <t xml:space="preserve">Batu Lebur</t>
  </si>
  <si>
    <t xml:space="preserve">Km 15</t>
  </si>
  <si>
    <t xml:space="preserve">Entada</t>
  </si>
  <si>
    <t xml:space="preserve">Suak Terentang</t>
  </si>
  <si>
    <t xml:space="preserve">Segori</t>
  </si>
  <si>
    <t xml:space="preserve">Empering</t>
  </si>
  <si>
    <t xml:space="preserve">Seransa</t>
  </si>
  <si>
    <t xml:space="preserve">Ensawak</t>
  </si>
  <si>
    <t xml:space="preserve">Janang Sebatu</t>
  </si>
  <si>
    <t xml:space="preserve">Gonis Tekam</t>
  </si>
  <si>
    <t xml:space="preserve">Engkerik Blok 8</t>
  </si>
  <si>
    <t xml:space="preserve">Engkerik Blok 2</t>
  </si>
  <si>
    <t xml:space="preserve">Gonis Butun ( SKL )</t>
  </si>
  <si>
    <t xml:space="preserve">Sengkabang Melayang</t>
  </si>
  <si>
    <t xml:space="preserve">Sungai Putih</t>
  </si>
  <si>
    <t xml:space="preserve">Merudang</t>
  </si>
  <si>
    <t xml:space="preserve">Tapang Kemayau</t>
  </si>
  <si>
    <t xml:space="preserve">Natai Ilong</t>
  </si>
  <si>
    <t xml:space="preserve">Nanga Pemubuh</t>
  </si>
  <si>
    <t xml:space="preserve">Tunas Nerobai</t>
  </si>
  <si>
    <t xml:space="preserve">Sepanjang</t>
  </si>
  <si>
    <t xml:space="preserve">Tapang Perodah</t>
  </si>
  <si>
    <t xml:space="preserve">Tembawang Nangka</t>
  </si>
  <si>
    <t xml:space="preserve">Emperarak</t>
  </si>
  <si>
    <t xml:space="preserve">Gedet</t>
  </si>
  <si>
    <t xml:space="preserve">Sopan</t>
  </si>
  <si>
    <t xml:space="preserve">PROFIL PETANI</t>
  </si>
  <si>
    <t xml:space="preserve">ALIANSI PETANI KELAPA SAWIT KELING KUMANG</t>
  </si>
  <si>
    <t xml:space="preserve">ID Petani</t>
  </si>
  <si>
    <t xml:space="preserve">NAMA PETANI</t>
  </si>
  <si>
    <t xml:space="preserve">L/P</t>
  </si>
  <si>
    <t xml:space="preserve">NAMA KELOMPOK</t>
  </si>
  <si>
    <t xml:space="preserve">ALAMAT</t>
  </si>
  <si>
    <t xml:space="preserve">NO KTP</t>
  </si>
  <si>
    <t xml:space="preserve">TEMPAT TANGGAL LAHIR</t>
  </si>
  <si>
    <t xml:space="preserve">NO KK</t>
  </si>
  <si>
    <t xml:space="preserve">STATUS PERNIKAHAN</t>
  </si>
  <si>
    <t xml:space="preserve">RSPO</t>
  </si>
  <si>
    <t xml:space="preserve">ISPO</t>
  </si>
  <si>
    <t xml:space="preserve">NO SPPL</t>
  </si>
  <si>
    <t xml:space="preserve">NON SERTIFIKASI</t>
  </si>
  <si>
    <t xml:space="preserve">001-APKS-001-001</t>
  </si>
  <si>
    <t xml:space="preserve">L</t>
  </si>
  <si>
    <t xml:space="preserve">Dusun Gonis Rabu Desa Gonis Tekam. Sekadau Hilir</t>
  </si>
  <si>
    <t xml:space="preserve">6109010805890003</t>
  </si>
  <si>
    <t xml:space="preserve">Gonis Rabu; 08/05/1989</t>
  </si>
  <si>
    <t xml:space="preserve">001-APKS-001-002</t>
  </si>
  <si>
    <t xml:space="preserve">6109012801680002</t>
  </si>
  <si>
    <t xml:space="preserve">Gonis Rabu; 28/01/1968</t>
  </si>
  <si>
    <t xml:space="preserve">6109011204070043</t>
  </si>
  <si>
    <t xml:space="preserve">001-APKS-001-003</t>
  </si>
  <si>
    <t xml:space="preserve">Jln.Alambahana, Gang Sehat Sintang</t>
  </si>
  <si>
    <t xml:space="preserve">5108060208780008</t>
  </si>
  <si>
    <t xml:space="preserve">Gonis Rabu; 02/08/1978</t>
  </si>
  <si>
    <t xml:space="preserve">6105012305130004</t>
  </si>
  <si>
    <t xml:space="preserve">001-APKS-001-005</t>
  </si>
  <si>
    <t xml:space="preserve">6109011806800003</t>
  </si>
  <si>
    <t xml:space="preserve">Gonis Rabu; 18/06/1980</t>
  </si>
  <si>
    <t xml:space="preserve">6109011907170004</t>
  </si>
  <si>
    <t xml:space="preserve">660/37.4/SPPL/DLH/2021</t>
  </si>
  <si>
    <t xml:space="preserve">001-APKS-001-006</t>
  </si>
  <si>
    <t xml:space="preserve">6109012808600002</t>
  </si>
  <si>
    <t xml:space="preserve">Gonis Rabu; 28/08/1960</t>
  </si>
  <si>
    <t xml:space="preserve">6109011910060026</t>
  </si>
  <si>
    <t xml:space="preserve">001-APKS-001-007</t>
  </si>
  <si>
    <t xml:space="preserve">P</t>
  </si>
  <si>
    <t xml:space="preserve">6109015302920001</t>
  </si>
  <si>
    <t xml:space="preserve">Gonis Rabu; 13/02/1992</t>
  </si>
  <si>
    <t xml:space="preserve">660/36.9/SPPL/DLH/2021</t>
  </si>
  <si>
    <t xml:space="preserve">001-APKS-001-008</t>
  </si>
  <si>
    <t xml:space="preserve">6109010402700003</t>
  </si>
  <si>
    <t xml:space="preserve">Labak; 04/02/1970</t>
  </si>
  <si>
    <t xml:space="preserve">6109012302070014</t>
  </si>
  <si>
    <t xml:space="preserve">001-APKS-001-009</t>
  </si>
  <si>
    <t xml:space="preserve">6109010612970004</t>
  </si>
  <si>
    <t xml:space="preserve">Gonis Rabu; 06/12/1997</t>
  </si>
  <si>
    <t xml:space="preserve">001-APKS-001-010</t>
  </si>
  <si>
    <t xml:space="preserve">6109012309710002</t>
  </si>
  <si>
    <t xml:space="preserve">Gonis Rabu; 23/09/1971</t>
  </si>
  <si>
    <t xml:space="preserve">6109010412060018</t>
  </si>
  <si>
    <t xml:space="preserve">0111210005274</t>
  </si>
  <si>
    <t xml:space="preserve">001-APKS-001-011</t>
  </si>
  <si>
    <t xml:space="preserve">6109010206750004</t>
  </si>
  <si>
    <t xml:space="preserve">Gonis Rabu; 02/06/1975</t>
  </si>
  <si>
    <t xml:space="preserve">6109011503070036</t>
  </si>
  <si>
    <t xml:space="preserve">001-APKS-001-012</t>
  </si>
  <si>
    <t xml:space="preserve">6109011005620003</t>
  </si>
  <si>
    <t xml:space="preserve">Gonis Rabu; 10/05/1962</t>
  </si>
  <si>
    <t xml:space="preserve">0311210006547</t>
  </si>
  <si>
    <t xml:space="preserve">001-APKS-001-013</t>
  </si>
  <si>
    <t xml:space="preserve">6109010101580001</t>
  </si>
  <si>
    <t xml:space="preserve">Gonis Rabu; 01/01/1962</t>
  </si>
  <si>
    <t xml:space="preserve">6109011001110023</t>
  </si>
  <si>
    <t xml:space="preserve">0311210009587</t>
  </si>
  <si>
    <t xml:space="preserve">001-APKS-001-014</t>
  </si>
  <si>
    <t xml:space="preserve">6109014906750001</t>
  </si>
  <si>
    <t xml:space="preserve">Gonis Rabu; 09/06/1975</t>
  </si>
  <si>
    <t xml:space="preserve">6109011512060009</t>
  </si>
  <si>
    <t xml:space="preserve">001-APKS-001-015</t>
  </si>
  <si>
    <t xml:space="preserve">Jln.Sei Raya Dalam KP Mitra Indah Utama II Pontianak</t>
  </si>
  <si>
    <t xml:space="preserve">6109015401880006</t>
  </si>
  <si>
    <t xml:space="preserve">Gonis Rabu; 14/01/1975</t>
  </si>
  <si>
    <t xml:space="preserve">001-APKS-001-016</t>
  </si>
  <si>
    <t xml:space="preserve">6109016601780003</t>
  </si>
  <si>
    <t xml:space="preserve">Gonis Rabu 26/01/1978</t>
  </si>
  <si>
    <t xml:space="preserve">0311210036214</t>
  </si>
  <si>
    <t xml:space="preserve">001-APKS-001-017</t>
  </si>
  <si>
    <t xml:space="preserve">6109010509650002</t>
  </si>
  <si>
    <t xml:space="preserve">Gonis Rabu; 05/09/1965</t>
  </si>
  <si>
    <t xml:space="preserve">6109010611060015</t>
  </si>
  <si>
    <t xml:space="preserve">0311210042929</t>
  </si>
  <si>
    <t xml:space="preserve">001-APKS-001-018</t>
  </si>
  <si>
    <t xml:space="preserve">6109011309650002</t>
  </si>
  <si>
    <t xml:space="preserve">Tunggul Boyok; 13/09/1965</t>
  </si>
  <si>
    <t xml:space="preserve">0311210047578</t>
  </si>
  <si>
    <t xml:space="preserve">001-APKS-001-019</t>
  </si>
  <si>
    <t xml:space="preserve">6109012611740001</t>
  </si>
  <si>
    <t xml:space="preserve">Gonis Rabu; 26/11/1974</t>
  </si>
  <si>
    <t xml:space="preserve">0311210046566</t>
  </si>
  <si>
    <t xml:space="preserve">001-APKS-001-020</t>
  </si>
  <si>
    <t xml:space="preserve">6109010906750004</t>
  </si>
  <si>
    <t xml:space="preserve">6109011503070084</t>
  </si>
  <si>
    <t xml:space="preserve">0811210021474</t>
  </si>
  <si>
    <t xml:space="preserve">001-APKS-001-021</t>
  </si>
  <si>
    <t xml:space="preserve">Dusun Gonis Tekam Desa Gonis Tekam. Sekadau Hilir</t>
  </si>
  <si>
    <t xml:space="preserve">6109015308820005</t>
  </si>
  <si>
    <t xml:space="preserve">Temanang; 13/08/1982</t>
  </si>
  <si>
    <t xml:space="preserve">6109011006090012</t>
  </si>
  <si>
    <t xml:space="preserve">0811210024545</t>
  </si>
  <si>
    <t xml:space="preserve">001-APKS-001-022</t>
  </si>
  <si>
    <t xml:space="preserve">6109010804930004</t>
  </si>
  <si>
    <t xml:space="preserve">Gonis Rabu; 08/04/1993</t>
  </si>
  <si>
    <t xml:space="preserve">001-APKS-001-023</t>
  </si>
  <si>
    <t xml:space="preserve">Dusun Bandan, Desa Mondi. Sekadau Hulu</t>
  </si>
  <si>
    <t xml:space="preserve">6109021508850003</t>
  </si>
  <si>
    <t xml:space="preserve">Bandan; 15/08/1985</t>
  </si>
  <si>
    <t xml:space="preserve">6109022302100004</t>
  </si>
  <si>
    <t xml:space="preserve">001-APKS-001-024</t>
  </si>
  <si>
    <t xml:space="preserve">6109012710940002</t>
  </si>
  <si>
    <t xml:space="preserve">Gonis Rabu; 27/10/1994</t>
  </si>
  <si>
    <t xml:space="preserve">001-APKS-001-025</t>
  </si>
  <si>
    <t xml:space="preserve">6109010406870004</t>
  </si>
  <si>
    <t xml:space="preserve">Gonis Rabu; 04/06/1987</t>
  </si>
  <si>
    <t xml:space="preserve">6109012406150005</t>
  </si>
  <si>
    <t xml:space="preserve">001-APKS-001-026</t>
  </si>
  <si>
    <t xml:space="preserve">6109012312690002</t>
  </si>
  <si>
    <t xml:space="preserve">Gonis Rabu; 23/12/1969</t>
  </si>
  <si>
    <t xml:space="preserve">6109011001110024</t>
  </si>
  <si>
    <t xml:space="preserve">001-APKS-001-027</t>
  </si>
  <si>
    <t xml:space="preserve">6109010606690003</t>
  </si>
  <si>
    <t xml:space="preserve">Gonis Rabu; 06/06/1969</t>
  </si>
  <si>
    <t xml:space="preserve">6109011503070050</t>
  </si>
  <si>
    <t xml:space="preserve">001-APKS-001-028</t>
  </si>
  <si>
    <t xml:space="preserve">6109012404780002</t>
  </si>
  <si>
    <t xml:space="preserve">Gonis Rabu; 24/04/1978</t>
  </si>
  <si>
    <t xml:space="preserve">6109010707080030</t>
  </si>
  <si>
    <t xml:space="preserve">001-APKS-001-029</t>
  </si>
  <si>
    <t xml:space="preserve">6109016303900006</t>
  </si>
  <si>
    <t xml:space="preserve">Kepayang; 23/03/1990</t>
  </si>
  <si>
    <t xml:space="preserve">001-APKS-001-030</t>
  </si>
  <si>
    <t xml:space="preserve">6109014412870004</t>
  </si>
  <si>
    <t xml:space="preserve">Gonis Tekam; 04/12/1987</t>
  </si>
  <si>
    <t xml:space="preserve">6109012505080009</t>
  </si>
  <si>
    <t xml:space="preserve">001-APKS-001-031</t>
  </si>
  <si>
    <t xml:space="preserve">6109013006840004</t>
  </si>
  <si>
    <t xml:space="preserve">Gonis Rabu; 30/06/1984</t>
  </si>
  <si>
    <t xml:space="preserve">001-APKS-001-032</t>
  </si>
  <si>
    <t xml:space="preserve">6109012304790002</t>
  </si>
  <si>
    <t xml:space="preserve">Gonis Rabu; 23/04/1979</t>
  </si>
  <si>
    <t xml:space="preserve">6109010912110011</t>
  </si>
  <si>
    <t xml:space="preserve">0811210028775</t>
  </si>
  <si>
    <t xml:space="preserve">001-APKS-001-033</t>
  </si>
  <si>
    <t xml:space="preserve">6109012207960006</t>
  </si>
  <si>
    <t xml:space="preserve">Ensawak; 22/07/1996</t>
  </si>
  <si>
    <t xml:space="preserve">001-APKS-001-034</t>
  </si>
  <si>
    <t xml:space="preserve">6109014407670004</t>
  </si>
  <si>
    <t xml:space="preserve">Pakak I; 04/07/1967</t>
  </si>
  <si>
    <t xml:space="preserve">660/37.5/SPPL/DLH/2021</t>
  </si>
  <si>
    <t xml:space="preserve">001-APKS-001-035</t>
  </si>
  <si>
    <t xml:space="preserve">6109015909820003</t>
  </si>
  <si>
    <t xml:space="preserve">Gonis Rabu; 19/09/1892</t>
  </si>
  <si>
    <t xml:space="preserve">001-APKS-001-036</t>
  </si>
  <si>
    <t xml:space="preserve">6109014403950004</t>
  </si>
  <si>
    <t xml:space="preserve">Gonis Rabu; 04/03/1995</t>
  </si>
  <si>
    <t xml:space="preserve">001-APKS-001-037</t>
  </si>
  <si>
    <t xml:space="preserve">Dusun Sebungkang, Desa Kesong. Kelam Permai</t>
  </si>
  <si>
    <t xml:space="preserve">6109014905890002</t>
  </si>
  <si>
    <t xml:space="preserve">Gonis Rabu; 09/05/1989</t>
  </si>
  <si>
    <t xml:space="preserve">001-APKS-001-038</t>
  </si>
  <si>
    <t xml:space="preserve">6109016605700003</t>
  </si>
  <si>
    <t xml:space="preserve">Gonis Rabu; 26/05/1970</t>
  </si>
  <si>
    <t xml:space="preserve">001-APKS-001-039</t>
  </si>
  <si>
    <t xml:space="preserve">6109016305690003</t>
  </si>
  <si>
    <t xml:space="preserve">Gonis Rabu; 23/05/1969</t>
  </si>
  <si>
    <t xml:space="preserve">001-APKS-001-040</t>
  </si>
  <si>
    <t xml:space="preserve">6109015202740001</t>
  </si>
  <si>
    <t xml:space="preserve">Biang Rosan, 12/02/1974</t>
  </si>
  <si>
    <t xml:space="preserve">6109010303090001</t>
  </si>
  <si>
    <t xml:space="preserve">001-APKS-001-041</t>
  </si>
  <si>
    <t xml:space="preserve">6109015601720005</t>
  </si>
  <si>
    <t xml:space="preserve">Gonis Tekam, 16/01/1972</t>
  </si>
  <si>
    <t xml:space="preserve">001-APKS-001-043</t>
  </si>
  <si>
    <t xml:space="preserve">6109014105920003</t>
  </si>
  <si>
    <t xml:space="preserve">Gonis Rabu, 01/05/1992</t>
  </si>
  <si>
    <t xml:space="preserve">002-APKS-001-001</t>
  </si>
  <si>
    <t xml:space="preserve">Dusun Engkersik I, Desa Engkersik. Sekadau Hilir</t>
  </si>
  <si>
    <t xml:space="preserve">6109011002840002</t>
  </si>
  <si>
    <t xml:space="preserve">Engkersik; 10/02/1984</t>
  </si>
  <si>
    <t xml:space="preserve">6109012101080009</t>
  </si>
  <si>
    <t xml:space="preserve">660/33.1/SPPL/DLH/2021</t>
  </si>
  <si>
    <t xml:space="preserve">002-APKS-001-002</t>
  </si>
  <si>
    <t xml:space="preserve">6109014311910003</t>
  </si>
  <si>
    <t xml:space="preserve">Engkedang; 03/11/1991</t>
  </si>
  <si>
    <t xml:space="preserve">660/33.2/SPPL/DLH/2021</t>
  </si>
  <si>
    <t xml:space="preserve">002-APKS-001-003</t>
  </si>
  <si>
    <t xml:space="preserve">6109014402820005</t>
  </si>
  <si>
    <t xml:space="preserve">Sopan Sepanjang; 04/02/1982</t>
  </si>
  <si>
    <t xml:space="preserve">6109012002070001</t>
  </si>
  <si>
    <t xml:space="preserve">660/33.3/SPPL/DLH/2021</t>
  </si>
  <si>
    <t xml:space="preserve">002-APKS-001-004</t>
  </si>
  <si>
    <t xml:space="preserve">6109012507750003</t>
  </si>
  <si>
    <t xml:space="preserve">Engkersik; 25/07/1975</t>
  </si>
  <si>
    <t xml:space="preserve">660/33.4/SPPL/DLH/2021</t>
  </si>
  <si>
    <t xml:space="preserve">003-APKS-001-001</t>
  </si>
  <si>
    <t xml:space="preserve">Dusun Jerajau Desa Engkersik. Sekadau Hilir</t>
  </si>
  <si>
    <t xml:space="preserve">6109011112680004</t>
  </si>
  <si>
    <t xml:space="preserve">Jerajau; 11/12/1968</t>
  </si>
  <si>
    <t xml:space="preserve">Dusun Engkersik Desa Engkersik. Sekadau Hilir</t>
  </si>
  <si>
    <t xml:space="preserve">6109010901740003</t>
  </si>
  <si>
    <t xml:space="preserve">Kenyauk; 09/01/1974</t>
  </si>
  <si>
    <t xml:space="preserve">003-APKS-001-003</t>
  </si>
  <si>
    <t xml:space="preserve">Batu Lebur Dusun Engkresik Desa Engkersik Sekadau Hilir</t>
  </si>
  <si>
    <t xml:space="preserve">6109015403800003</t>
  </si>
  <si>
    <t xml:space="preserve">Sejaong; 14/03/1980</t>
  </si>
  <si>
    <t xml:space="preserve">6109010309080010</t>
  </si>
  <si>
    <t xml:space="preserve">660/33.5/SPPL/DLH/2021</t>
  </si>
  <si>
    <t xml:space="preserve">003-APKS-001-004</t>
  </si>
  <si>
    <t xml:space="preserve">6109015008780007</t>
  </si>
  <si>
    <t xml:space="preserve">Engkersik; 10/08/1978</t>
  </si>
  <si>
    <t xml:space="preserve">003-APKS-001-005</t>
  </si>
  <si>
    <t xml:space="preserve">6109015006810007</t>
  </si>
  <si>
    <t xml:space="preserve">Engkersik; 10/06/1981</t>
  </si>
  <si>
    <t xml:space="preserve">003-APKS-001-006</t>
  </si>
  <si>
    <t xml:space="preserve">6109010708780004</t>
  </si>
  <si>
    <t xml:space="preserve">Engkersik; 07/08/1978</t>
  </si>
  <si>
    <t xml:space="preserve">660/33.6/SPPL/DLH/2021</t>
  </si>
  <si>
    <t xml:space="preserve">003-APKS-001-007</t>
  </si>
  <si>
    <t xml:space="preserve">Dusun Engkersik II Desa Engkersik Sekadau Hilir</t>
  </si>
  <si>
    <t xml:space="preserve">6109010612940004</t>
  </si>
  <si>
    <t xml:space="preserve">Engkersik; 06/12/1994</t>
  </si>
  <si>
    <t xml:space="preserve">003-APKS-001-008</t>
  </si>
  <si>
    <t xml:space="preserve">6109010512680002</t>
  </si>
  <si>
    <t xml:space="preserve">Engkersik; 05/12/1968</t>
  </si>
  <si>
    <t xml:space="preserve">660/33.7/SPPL/DLH/2021</t>
  </si>
  <si>
    <t xml:space="preserve">003-APKS-001-009</t>
  </si>
  <si>
    <t xml:space="preserve">Dusun Engkersik Desa Engkersik Sekadau Hilir</t>
  </si>
  <si>
    <t xml:space="preserve">6109015211740005</t>
  </si>
  <si>
    <t xml:space="preserve">Sei Bala; 12/11/1974 ni</t>
  </si>
  <si>
    <t xml:space="preserve">660/33.8/SPPL/DLH/2021</t>
  </si>
  <si>
    <t xml:space="preserve">003-APKS-001-010</t>
  </si>
  <si>
    <t xml:space="preserve">6109014704740005</t>
  </si>
  <si>
    <t xml:space="preserve">Tapang Bokat; 07/04/1974</t>
  </si>
  <si>
    <t xml:space="preserve">003-APKS-001-011</t>
  </si>
  <si>
    <t xml:space="preserve">6109014812760001</t>
  </si>
  <si>
    <t xml:space="preserve">Engkersik; 08/12/1976</t>
  </si>
  <si>
    <t xml:space="preserve">660/33.9/SPPL/DLH/2021</t>
  </si>
  <si>
    <t xml:space="preserve">003-APKS-001-012</t>
  </si>
  <si>
    <t xml:space="preserve">Silvanus Seyron</t>
  </si>
  <si>
    <t xml:space="preserve">6109011002710004</t>
  </si>
  <si>
    <t xml:space="preserve">Engkersik; 10/02/1971</t>
  </si>
  <si>
    <t xml:space="preserve">660/32.7/SPPL/DLH/2021</t>
  </si>
  <si>
    <t xml:space="preserve">003-APKS-001-013</t>
  </si>
  <si>
    <t xml:space="preserve">6109012601830002</t>
  </si>
  <si>
    <t xml:space="preserve">Manis Raya; 26/01/1983</t>
  </si>
  <si>
    <t xml:space="preserve">660/32.10/SPPL/DLH/2021</t>
  </si>
  <si>
    <t xml:space="preserve">003-APKS-001-014</t>
  </si>
  <si>
    <t xml:space="preserve">6109014108720001</t>
  </si>
  <si>
    <t xml:space="preserve">Sei Bala; 01/08/1972</t>
  </si>
  <si>
    <t xml:space="preserve">660/32.1/SPPL/DLH/2021</t>
  </si>
  <si>
    <t xml:space="preserve">003-APKS-001-015</t>
  </si>
  <si>
    <t xml:space="preserve">Yosep Pakan </t>
  </si>
  <si>
    <t xml:space="preserve">Dusun Sopan Desa Ng.Pemubuh Sekadau Hulu</t>
  </si>
  <si>
    <t xml:space="preserve">6109021305780003</t>
  </si>
  <si>
    <t xml:space="preserve">Sopan; 13/05/1978</t>
  </si>
  <si>
    <t xml:space="preserve">660/32.9/SPPL/DLH/2021</t>
  </si>
  <si>
    <t xml:space="preserve">004-APKS-001-001</t>
  </si>
  <si>
    <t xml:space="preserve">6109010804830004</t>
  </si>
  <si>
    <t xml:space="preserve">Sopan; 08/04/1983</t>
  </si>
  <si>
    <t xml:space="preserve">6109010107110016</t>
  </si>
  <si>
    <t xml:space="preserve">004-APKS-001-002</t>
  </si>
  <si>
    <t xml:space="preserve">6109011405970002</t>
  </si>
  <si>
    <t xml:space="preserve">Engkersik; 14/05/1997</t>
  </si>
  <si>
    <t xml:space="preserve">6109011412060008</t>
  </si>
  <si>
    <t xml:space="preserve">004-APKS-001-003</t>
  </si>
  <si>
    <t xml:space="preserve">Jl Kayu Lapis Dusun Engkersik II Desa Engkersik Sekadau Hilir</t>
  </si>
  <si>
    <t xml:space="preserve">6109012205720004</t>
  </si>
  <si>
    <t xml:space="preserve">Setawar; 22/05/1972</t>
  </si>
  <si>
    <t xml:space="preserve">6109011108080052</t>
  </si>
  <si>
    <t xml:space="preserve">660/32.8/SPPL/DLH/2021</t>
  </si>
  <si>
    <t xml:space="preserve">004-APKS-001-004</t>
  </si>
  <si>
    <t xml:space="preserve">6109010202960007</t>
  </si>
  <si>
    <t xml:space="preserve">Sopan Baru; 02/02/1996</t>
  </si>
  <si>
    <t xml:space="preserve">6109012901190004</t>
  </si>
  <si>
    <t xml:space="preserve">004-APKS-001-005</t>
  </si>
  <si>
    <t xml:space="preserve">6109014512790003</t>
  </si>
  <si>
    <t xml:space="preserve">Balok; 06/12/1979</t>
  </si>
  <si>
    <t xml:space="preserve">6109012608080010</t>
  </si>
  <si>
    <t xml:space="preserve">004-APKS-001-006</t>
  </si>
  <si>
    <t xml:space="preserve">6109042512890003</t>
  </si>
  <si>
    <t xml:space="preserve">Enturah; 25/12/1989</t>
  </si>
  <si>
    <t xml:space="preserve">6109012411140002</t>
  </si>
  <si>
    <t xml:space="preserve">004-APKS-001-007</t>
  </si>
  <si>
    <t xml:space="preserve">6109010402920001</t>
  </si>
  <si>
    <t xml:space="preserve">Setawar; 04/02/1982</t>
  </si>
  <si>
    <t xml:space="preserve">6109010407120021</t>
  </si>
  <si>
    <t xml:space="preserve">004-APKS-001-008</t>
  </si>
  <si>
    <t xml:space="preserve">6109016606850005</t>
  </si>
  <si>
    <t xml:space="preserve">Engkersik; 26/05/1985</t>
  </si>
  <si>
    <t xml:space="preserve">6109010407120022</t>
  </si>
  <si>
    <t xml:space="preserve">004-APKS-001-009</t>
  </si>
  <si>
    <t xml:space="preserve">Jl Kayu Lapis Dusun Engkersik  Desa Engkersik Sekadau Hilir</t>
  </si>
  <si>
    <t xml:space="preserve">6109010107670234</t>
  </si>
  <si>
    <t xml:space="preserve">Beres; 01/07/1967</t>
  </si>
  <si>
    <t xml:space="preserve">6109011202080003</t>
  </si>
  <si>
    <t xml:space="preserve">004-APKS-001-010</t>
  </si>
  <si>
    <t xml:space="preserve">6109013007790001</t>
  </si>
  <si>
    <t xml:space="preserve">Sopan Baru; 30/07/1979</t>
  </si>
  <si>
    <t xml:space="preserve">6109011403080005</t>
  </si>
  <si>
    <t xml:space="preserve">660/33.10/SPPL/DLH/2021</t>
  </si>
  <si>
    <t xml:space="preserve">004-APKS-001-011</t>
  </si>
  <si>
    <t xml:space="preserve">Dusun Embawang Kenaik Desa Sungai Jaman Tayan Hilir</t>
  </si>
  <si>
    <t xml:space="preserve">6103114803820003</t>
  </si>
  <si>
    <t xml:space="preserve">Kelampai; 08/03/1982</t>
  </si>
  <si>
    <t xml:space="preserve">6109012709190013</t>
  </si>
  <si>
    <t xml:space="preserve">004-APKS-001-012</t>
  </si>
  <si>
    <t xml:space="preserve">6109015306900006</t>
  </si>
  <si>
    <t xml:space="preserve">Engkersik; 13/06/1990</t>
  </si>
  <si>
    <t xml:space="preserve">6109010312100001</t>
  </si>
  <si>
    <t xml:space="preserve">004-APKS-001-013</t>
  </si>
  <si>
    <t xml:space="preserve">6109010406650002</t>
  </si>
  <si>
    <t xml:space="preserve">Setawar; 04/06/1965</t>
  </si>
  <si>
    <t xml:space="preserve">6109032709190022</t>
  </si>
  <si>
    <t xml:space="preserve">004-APKS-001-014</t>
  </si>
  <si>
    <t xml:space="preserve">6109015206790001</t>
  </si>
  <si>
    <t xml:space="preserve">Kedomba; 12/06/1979</t>
  </si>
  <si>
    <t xml:space="preserve">6109012204070060</t>
  </si>
  <si>
    <t xml:space="preserve">004-APKS-001-015</t>
  </si>
  <si>
    <t xml:space="preserve">6109010605950011</t>
  </si>
  <si>
    <t xml:space="preserve">Engkersik; 06/05/1995</t>
  </si>
  <si>
    <t xml:space="preserve">6109012608080019</t>
  </si>
  <si>
    <t xml:space="preserve">004-APKS-001-016</t>
  </si>
  <si>
    <t xml:space="preserve">6109010905850004</t>
  </si>
  <si>
    <t xml:space="preserve">Jenar; 09/05/1985</t>
  </si>
  <si>
    <t xml:space="preserve">6109010707080011</t>
  </si>
  <si>
    <t xml:space="preserve">004-APKS-001-017</t>
  </si>
  <si>
    <t xml:space="preserve">6109012807760001</t>
  </si>
  <si>
    <t xml:space="preserve">Setawar; 28/07/1976</t>
  </si>
  <si>
    <t xml:space="preserve">660/35.1/SPPL/DLH/2021</t>
  </si>
  <si>
    <t xml:space="preserve">004-APKS-001-018</t>
  </si>
  <si>
    <t xml:space="preserve">Yustina</t>
  </si>
  <si>
    <t xml:space="preserve">6109021606870002</t>
  </si>
  <si>
    <t xml:space="preserve">Tapang Birah; 16/06/1987</t>
  </si>
  <si>
    <t xml:space="preserve">6109012511140003</t>
  </si>
  <si>
    <t xml:space="preserve">018-APKS-001-001</t>
  </si>
  <si>
    <t xml:space="preserve"> Dusun Entada Desa Bokak Sebumbun Sekadau Hilir</t>
  </si>
  <si>
    <t xml:space="preserve">6109011804870006</t>
  </si>
  <si>
    <t xml:space="preserve">Entada; 18/04/1987</t>
  </si>
  <si>
    <t xml:space="preserve">6109012501110016</t>
  </si>
  <si>
    <t xml:space="preserve">018-APKS-001-002</t>
  </si>
  <si>
    <t xml:space="preserve">6109010404680012</t>
  </si>
  <si>
    <t xml:space="preserve">Entada; 04/04/1968</t>
  </si>
  <si>
    <t xml:space="preserve">6109012502090007</t>
  </si>
  <si>
    <t xml:space="preserve">018-APKS-001-003</t>
  </si>
  <si>
    <t xml:space="preserve">Frans Karel. M</t>
  </si>
  <si>
    <t xml:space="preserve">6109010609820001</t>
  </si>
  <si>
    <t xml:space="preserve">Engkagin; 06/09/1982</t>
  </si>
  <si>
    <t xml:space="preserve">6109012901090004</t>
  </si>
  <si>
    <t xml:space="preserve">018-APKS-001-004</t>
  </si>
  <si>
    <t xml:space="preserve">6109010707670004</t>
  </si>
  <si>
    <t xml:space="preserve">Selabi; 07/07/1967</t>
  </si>
  <si>
    <t xml:space="preserve">6109012505080018</t>
  </si>
  <si>
    <t xml:space="preserve">018-APKS-001-005</t>
  </si>
  <si>
    <t xml:space="preserve">Jelinah D</t>
  </si>
  <si>
    <t xml:space="preserve">6109014107650345</t>
  </si>
  <si>
    <t xml:space="preserve">Entada; 01/07/1965</t>
  </si>
  <si>
    <t xml:space="preserve">6109013003070087</t>
  </si>
  <si>
    <t xml:space="preserve">018-APKS-001-006</t>
  </si>
  <si>
    <t xml:space="preserve">6109011009870005</t>
  </si>
  <si>
    <t xml:space="preserve">Entada; 10/09/1987</t>
  </si>
  <si>
    <t xml:space="preserve">6109010107080010</t>
  </si>
  <si>
    <t xml:space="preserve">018-APKS-001-007</t>
  </si>
  <si>
    <t xml:space="preserve">Klemen Karya P</t>
  </si>
  <si>
    <t xml:space="preserve">6109010607760003</t>
  </si>
  <si>
    <t xml:space="preserve">Hulu Sangkan; 06/07/1976</t>
  </si>
  <si>
    <t xml:space="preserve">6109012009070015</t>
  </si>
  <si>
    <t xml:space="preserve">018-APKS-001-008</t>
  </si>
  <si>
    <t xml:space="preserve">6109015005740001</t>
  </si>
  <si>
    <t xml:space="preserve">Entada; 10/05/1974</t>
  </si>
  <si>
    <t xml:space="preserve">6109010807080007</t>
  </si>
  <si>
    <t xml:space="preserve">018-APKS-001-009</t>
  </si>
  <si>
    <t xml:space="preserve">6109011506710003</t>
  </si>
  <si>
    <t xml:space="preserve">Entada; 15/06/1971</t>
  </si>
  <si>
    <t xml:space="preserve">6109012105070003</t>
  </si>
  <si>
    <t xml:space="preserve">018-APKS-001-010</t>
  </si>
  <si>
    <t xml:space="preserve">6109012012680003</t>
  </si>
  <si>
    <t xml:space="preserve">Entada; 20/12/1968</t>
  </si>
  <si>
    <t xml:space="preserve">6109010807080012</t>
  </si>
  <si>
    <t xml:space="preserve">018-APKS-001-011</t>
  </si>
  <si>
    <t xml:space="preserve">6109012503740005</t>
  </si>
  <si>
    <t xml:space="preserve">Entada; 25/03/1974</t>
  </si>
  <si>
    <t xml:space="preserve">018-APKS-001-012</t>
  </si>
  <si>
    <t xml:space="preserve">6109011209690005</t>
  </si>
  <si>
    <t xml:space="preserve">Segori; 12/09/1969</t>
  </si>
  <si>
    <t xml:space="preserve">6109010405090001</t>
  </si>
  <si>
    <t xml:space="preserve">018-APKS-001-013</t>
  </si>
  <si>
    <t xml:space="preserve">6109010506840005</t>
  </si>
  <si>
    <t xml:space="preserve">Entada; 05/06/1984</t>
  </si>
  <si>
    <t xml:space="preserve">6109012510130003</t>
  </si>
  <si>
    <t xml:space="preserve">018-APKS-001-014</t>
  </si>
  <si>
    <t xml:space="preserve">6109015008690005</t>
  </si>
  <si>
    <t xml:space="preserve">Rosan; 10/08/1969</t>
  </si>
  <si>
    <t xml:space="preserve">6109011909100008</t>
  </si>
  <si>
    <t xml:space="preserve">018-APKS-001-015</t>
  </si>
  <si>
    <t xml:space="preserve">6109015208590001</t>
  </si>
  <si>
    <t xml:space="preserve">Entada; 12/08/1959</t>
  </si>
  <si>
    <t xml:space="preserve">018-APKS-001-016</t>
  </si>
  <si>
    <t xml:space="preserve">6109016605840001</t>
  </si>
  <si>
    <t xml:space="preserve">Entada; 26/05/1984</t>
  </si>
  <si>
    <t xml:space="preserve">6109010508080008</t>
  </si>
  <si>
    <t xml:space="preserve">018-APKS-001-017</t>
  </si>
  <si>
    <t xml:space="preserve">Damianaus Usman</t>
  </si>
  <si>
    <t xml:space="preserve">6109011112620003</t>
  </si>
  <si>
    <t xml:space="preserve">Entada; 11/12/1962</t>
  </si>
  <si>
    <t xml:space="preserve">6109010807080013</t>
  </si>
  <si>
    <t xml:space="preserve">018-APKS-001-019</t>
  </si>
  <si>
    <t xml:space="preserve">Lindung Mardun</t>
  </si>
  <si>
    <t xml:space="preserve">6109011407640003</t>
  </si>
  <si>
    <t xml:space="preserve">Taput; 14/07/1964</t>
  </si>
  <si>
    <t xml:space="preserve">6109010611060021</t>
  </si>
  <si>
    <t xml:space="preserve">018-APKS-001-020</t>
  </si>
  <si>
    <t xml:space="preserve">1212193001820001</t>
  </si>
  <si>
    <t xml:space="preserve">Sekadau; 30/01/1982</t>
  </si>
  <si>
    <t xml:space="preserve">6109012810130005</t>
  </si>
  <si>
    <t xml:space="preserve">018-APKS-001-021</t>
  </si>
  <si>
    <t xml:space="preserve">6109015109730001</t>
  </si>
  <si>
    <t xml:space="preserve">Entada; 11/09/1972</t>
  </si>
  <si>
    <t xml:space="preserve">6109012903070073</t>
  </si>
  <si>
    <t xml:space="preserve">018-APKS-001-022</t>
  </si>
  <si>
    <t xml:space="preserve">6109012810760001</t>
  </si>
  <si>
    <t xml:space="preserve">Entada; 12/10/1976</t>
  </si>
  <si>
    <t xml:space="preserve">6109013003070075</t>
  </si>
  <si>
    <t xml:space="preserve">005-APKS-001-001</t>
  </si>
  <si>
    <t xml:space="preserve">Dusun Sompu Desa Tanjung Ria kapuas</t>
  </si>
  <si>
    <t xml:space="preserve">6109013112860003</t>
  </si>
  <si>
    <t xml:space="preserve">Merunjau; 31/12/1986</t>
  </si>
  <si>
    <t xml:space="preserve">005-APKS-001-002</t>
  </si>
  <si>
    <t xml:space="preserve">Dusun Suak Terentang Desa Engkersik Sekadau Hilir</t>
  </si>
  <si>
    <t xml:space="preserve">6109011608740003</t>
  </si>
  <si>
    <t xml:space="preserve">Merunjau; 16/08/1974</t>
  </si>
  <si>
    <t xml:space="preserve">005-APKS-001-003</t>
  </si>
  <si>
    <t xml:space="preserve">6109010406770002</t>
  </si>
  <si>
    <t xml:space="preserve">Flores; 04/06/1977</t>
  </si>
  <si>
    <t xml:space="preserve">005-APKS-001-004</t>
  </si>
  <si>
    <t xml:space="preserve">Dusun Selabi Desa Sepulut Sepauk</t>
  </si>
  <si>
    <t xml:space="preserve">6105030201680004</t>
  </si>
  <si>
    <t xml:space="preserve">Sebedau; 02/01/1968</t>
  </si>
  <si>
    <t xml:space="preserve">005-APKS-001-005</t>
  </si>
  <si>
    <t xml:space="preserve">Budi</t>
  </si>
  <si>
    <t xml:space="preserve">6109010405820007</t>
  </si>
  <si>
    <t xml:space="preserve">Merunjau; 04/05/1982</t>
  </si>
  <si>
    <t xml:space="preserve">005-APKS-001-006</t>
  </si>
  <si>
    <t xml:space="preserve">Dusun Lintang Pelaman Desa Lintang Pelaman Kapuas</t>
  </si>
  <si>
    <t xml:space="preserve">6103014612880005</t>
  </si>
  <si>
    <t xml:space="preserve">Pelaman; 06/12/1988</t>
  </si>
  <si>
    <t xml:space="preserve">005-APKS-001-007</t>
  </si>
  <si>
    <t xml:space="preserve">Dusun Tempapau Desa Engkersik Sekadau Hilir</t>
  </si>
  <si>
    <t xml:space="preserve">6109010107610120</t>
  </si>
  <si>
    <t xml:space="preserve">Suak Terentang; 01/07/1961</t>
  </si>
  <si>
    <t xml:space="preserve">005-APKS-001-008</t>
  </si>
  <si>
    <t xml:space="preserve">6109010707770017</t>
  </si>
  <si>
    <t xml:space="preserve">Sintang; 07/07/1977</t>
  </si>
  <si>
    <t xml:space="preserve">005-APKS-001-009</t>
  </si>
  <si>
    <t xml:space="preserve">6109011911870011</t>
  </si>
  <si>
    <t xml:space="preserve">Kunsit; 19/11/1987</t>
  </si>
  <si>
    <t xml:space="preserve">005-APKS-001-010</t>
  </si>
  <si>
    <t xml:space="preserve">6109011307860005</t>
  </si>
  <si>
    <t xml:space="preserve">Tempapau; 13/07/1986</t>
  </si>
  <si>
    <t xml:space="preserve">005-APKS-001-011</t>
  </si>
  <si>
    <t xml:space="preserve">6109010506970006</t>
  </si>
  <si>
    <t xml:space="preserve">Merunjau; 05/06/1997</t>
  </si>
  <si>
    <t xml:space="preserve">005-APKS-001-012</t>
  </si>
  <si>
    <t xml:space="preserve">6109010707780004</t>
  </si>
  <si>
    <t xml:space="preserve">Merunjau; 07/07/1978</t>
  </si>
  <si>
    <t xml:space="preserve">005-APKS-001-013</t>
  </si>
  <si>
    <t xml:space="preserve">Dusun Ampar Desa Engkersik Sekadau Hilir</t>
  </si>
  <si>
    <t xml:space="preserve">6109011805770002</t>
  </si>
  <si>
    <t xml:space="preserve">Ampar; 18/05/1977</t>
  </si>
  <si>
    <t xml:space="preserve">005-APKS-001-014</t>
  </si>
  <si>
    <t xml:space="preserve">6109010406790010</t>
  </si>
  <si>
    <t xml:space="preserve">Merunjau; 04/06/1979</t>
  </si>
  <si>
    <t xml:space="preserve">005-APKS-001-015</t>
  </si>
  <si>
    <t xml:space="preserve">6109015010900008</t>
  </si>
  <si>
    <t xml:space="preserve">Keladan; 10/10/1990</t>
  </si>
  <si>
    <t xml:space="preserve">005-APKS-001-016</t>
  </si>
  <si>
    <t xml:space="preserve">6109010202910005</t>
  </si>
  <si>
    <t xml:space="preserve">Petai Merunjau;02/02/1991</t>
  </si>
  <si>
    <t xml:space="preserve">005-APKS-001-017</t>
  </si>
  <si>
    <t xml:space="preserve">Telasih</t>
  </si>
  <si>
    <t xml:space="preserve">6109012106500001</t>
  </si>
  <si>
    <t xml:space="preserve">Janang; 12/10/1965</t>
  </si>
  <si>
    <t xml:space="preserve">005-APKS-001-018</t>
  </si>
  <si>
    <t xml:space="preserve">6109015510920002</t>
  </si>
  <si>
    <t xml:space="preserve">Merunjau; 15/10/1992</t>
  </si>
  <si>
    <t xml:space="preserve">005-APKS-001-019</t>
  </si>
  <si>
    <t xml:space="preserve">Dusun Tempapau Hulu Sekung Desa Tapang Semadak Sekadau Hilir</t>
  </si>
  <si>
    <t xml:space="preserve">6109010810810005</t>
  </si>
  <si>
    <t xml:space="preserve">Tempapau; 08/10/1981</t>
  </si>
  <si>
    <t xml:space="preserve">005-APKS-001-020</t>
  </si>
  <si>
    <t xml:space="preserve">6109015808640002</t>
  </si>
  <si>
    <t xml:space="preserve">Tapang Sambas; 18/08/1964</t>
  </si>
  <si>
    <t xml:space="preserve">005-APKS-001-021</t>
  </si>
  <si>
    <t xml:space="preserve">6109102307840002</t>
  </si>
  <si>
    <t xml:space="preserve">Suak Terentang; 23/07/1984</t>
  </si>
  <si>
    <t xml:space="preserve">005-APKS-001-022</t>
  </si>
  <si>
    <t xml:space="preserve">6109010607600007</t>
  </si>
  <si>
    <t xml:space="preserve">Merunjau; 06/07/1960</t>
  </si>
  <si>
    <t xml:space="preserve">005-APKS-001-023</t>
  </si>
  <si>
    <t xml:space="preserve">6109012107600002</t>
  </si>
  <si>
    <t xml:space="preserve">Tempapau; 21/07/1985</t>
  </si>
  <si>
    <t xml:space="preserve">005-APKS-001-024</t>
  </si>
  <si>
    <t xml:space="preserve">6109010202880009</t>
  </si>
  <si>
    <t xml:space="preserve">Tempapau; 02/02/1988</t>
  </si>
  <si>
    <t xml:space="preserve">005-APKS-001-025</t>
  </si>
  <si>
    <t xml:space="preserve">6109010204730006</t>
  </si>
  <si>
    <t xml:space="preserve">Merunjau; 02/04/1973</t>
  </si>
  <si>
    <t xml:space="preserve">005-APKS-001-026</t>
  </si>
  <si>
    <t xml:space="preserve">6109011105800004</t>
  </si>
  <si>
    <t xml:space="preserve">Candi; 11/05/1980</t>
  </si>
  <si>
    <t xml:space="preserve">005-APKS-001-027</t>
  </si>
  <si>
    <t xml:space="preserve">6109011902900001</t>
  </si>
  <si>
    <t xml:space="preserve">Tempapau; 19/02/1990</t>
  </si>
  <si>
    <t xml:space="preserve">005-APKS-001-028</t>
  </si>
  <si>
    <t xml:space="preserve">6109010104840003</t>
  </si>
  <si>
    <t xml:space="preserve">Merunjau; 01/04/1984</t>
  </si>
  <si>
    <t xml:space="preserve">005-APKS-001-029</t>
  </si>
  <si>
    <t xml:space="preserve">6109013007840002</t>
  </si>
  <si>
    <t xml:space="preserve">005-APKS-001-030</t>
  </si>
  <si>
    <t xml:space="preserve">6109010111690008</t>
  </si>
  <si>
    <t xml:space="preserve">Merunjau; 01/11/1969</t>
  </si>
  <si>
    <t xml:space="preserve">005-APKS-001-031</t>
  </si>
  <si>
    <t xml:space="preserve">6109011002950003</t>
  </si>
  <si>
    <t xml:space="preserve">Tempapau; 10/02/1995</t>
  </si>
  <si>
    <t xml:space="preserve">005-APKS-001-032</t>
  </si>
  <si>
    <t xml:space="preserve">6109010406790009</t>
  </si>
  <si>
    <t xml:space="preserve">Tempapau; 04/06/1979</t>
  </si>
  <si>
    <t xml:space="preserve">005-APKS-001-033</t>
  </si>
  <si>
    <t xml:space="preserve">6109011006790003</t>
  </si>
  <si>
    <t xml:space="preserve">Tempapau; 10/05/1989</t>
  </si>
  <si>
    <t xml:space="preserve">005-APKS-001-034</t>
  </si>
  <si>
    <t xml:space="preserve">6109012606820002</t>
  </si>
  <si>
    <t xml:space="preserve">Petai Merunjau; 26/06/1982</t>
  </si>
  <si>
    <t xml:space="preserve">005-APKS-001-035</t>
  </si>
  <si>
    <t xml:space="preserve">6109011008920007</t>
  </si>
  <si>
    <t xml:space="preserve">Tempapau; 10/08/1992</t>
  </si>
  <si>
    <t xml:space="preserve">005-APKS-001-036</t>
  </si>
  <si>
    <t xml:space="preserve">6109011608720008</t>
  </si>
  <si>
    <t xml:space="preserve">Petai Merunjau; 16/08/1972</t>
  </si>
  <si>
    <t xml:space="preserve">005-APKS-001-037</t>
  </si>
  <si>
    <t xml:space="preserve">6109011502940005</t>
  </si>
  <si>
    <t xml:space="preserve">Tempapau; 15/02/1994</t>
  </si>
  <si>
    <t xml:space="preserve">005-APKS-001-038</t>
  </si>
  <si>
    <t xml:space="preserve">6109011507690003</t>
  </si>
  <si>
    <t xml:space="preserve">Merunjau; 15/07/1969</t>
  </si>
  <si>
    <t xml:space="preserve">005-APKS-001-039</t>
  </si>
  <si>
    <t xml:space="preserve">6109014903780002</t>
  </si>
  <si>
    <t xml:space="preserve">Merunjau; 09/03/1978</t>
  </si>
  <si>
    <t xml:space="preserve">005-APKS-001-040</t>
  </si>
  <si>
    <t xml:space="preserve">6109010707840004</t>
  </si>
  <si>
    <t xml:space="preserve">Merunjau; 07/07/1084</t>
  </si>
  <si>
    <t xml:space="preserve">005-APKS-001-041</t>
  </si>
  <si>
    <t xml:space="preserve">6109014108850003</t>
  </si>
  <si>
    <t xml:space="preserve">Pontianak; 01/08/1985</t>
  </si>
  <si>
    <t xml:space="preserve">005-APKS-001-042</t>
  </si>
  <si>
    <t xml:space="preserve">6109010409630003</t>
  </si>
  <si>
    <t xml:space="preserve">Merunjau; 04/09/1963</t>
  </si>
  <si>
    <t xml:space="preserve">005-APKS-001-043</t>
  </si>
  <si>
    <t xml:space="preserve">6109010104890002</t>
  </si>
  <si>
    <t xml:space="preserve">Merunjau; 01/04/1989</t>
  </si>
  <si>
    <t xml:space="preserve">005-APKS-001-044</t>
  </si>
  <si>
    <t xml:space="preserve">6109010506960003</t>
  </si>
  <si>
    <t xml:space="preserve">Tempapau; 05/06/1996</t>
  </si>
  <si>
    <t xml:space="preserve">005-APKS-001-045</t>
  </si>
  <si>
    <t xml:space="preserve">6109012605820003</t>
  </si>
  <si>
    <t xml:space="preserve">Merunjau; 26/05/1982</t>
  </si>
  <si>
    <t xml:space="preserve">005-APKS-001-046</t>
  </si>
  <si>
    <t xml:space="preserve">6109011302920005</t>
  </si>
  <si>
    <t xml:space="preserve">Sungai Andau; 13/02/1992</t>
  </si>
  <si>
    <t xml:space="preserve">005-APKS-001-047</t>
  </si>
  <si>
    <t xml:space="preserve">6109010205670001</t>
  </si>
  <si>
    <t xml:space="preserve">Engkersik; 02/05/1967</t>
  </si>
  <si>
    <t xml:space="preserve">005-APKS-001-048</t>
  </si>
  <si>
    <t xml:space="preserve">6109016806890002</t>
  </si>
  <si>
    <t xml:space="preserve">Merunjau; 26/06/1989</t>
  </si>
  <si>
    <t xml:space="preserve">006-APKS-001-001</t>
  </si>
  <si>
    <t xml:space="preserve">A. Fuad</t>
  </si>
  <si>
    <t xml:space="preserve">Dusun Segori Desa Gonis Tekam Sekadau Hilir</t>
  </si>
  <si>
    <t xml:space="preserve">Jakarta; 06/04/1990</t>
  </si>
  <si>
    <t xml:space="preserve">660/38.4/SPPL/DLH/2021</t>
  </si>
  <si>
    <t xml:space="preserve">006-APKS-001-002</t>
  </si>
  <si>
    <t xml:space="preserve">Segori; 27/02/1994</t>
  </si>
  <si>
    <t xml:space="preserve">660/37.6/SPPL/DLH/2021</t>
  </si>
  <si>
    <t xml:space="preserve">006-APKS-001-003</t>
  </si>
  <si>
    <t xml:space="preserve">Cilacap; 14/04/1980</t>
  </si>
  <si>
    <t xml:space="preserve">006-APKS-001-004</t>
  </si>
  <si>
    <t xml:space="preserve">Purwosari; 17/06/1948</t>
  </si>
  <si>
    <t xml:space="preserve">006-APKS-001-005</t>
  </si>
  <si>
    <t xml:space="preserve">Segori; 12/05/1994</t>
  </si>
  <si>
    <t xml:space="preserve">006-APKS-001-049</t>
  </si>
  <si>
    <t xml:space="preserve">Anik Haniah</t>
  </si>
  <si>
    <t xml:space="preserve">6109015708690005</t>
  </si>
  <si>
    <t xml:space="preserve">Banyuwangi; 17/08/1969</t>
  </si>
  <si>
    <t xml:space="preserve">6109010203070058</t>
  </si>
  <si>
    <t xml:space="preserve">006-APKS-001-006</t>
  </si>
  <si>
    <t xml:space="preserve">Segori; 30/03/1963</t>
  </si>
  <si>
    <t xml:space="preserve">006-APKS-001-007</t>
  </si>
  <si>
    <t xml:space="preserve">Purworejo; 14/04/1992</t>
  </si>
  <si>
    <t xml:space="preserve">006-APKS-001-008</t>
  </si>
  <si>
    <t xml:space="preserve">Segori; 01/01/1973</t>
  </si>
  <si>
    <t xml:space="preserve">006-APKS-001-009</t>
  </si>
  <si>
    <t xml:space="preserve">Cilacap; 01/02/1971</t>
  </si>
  <si>
    <t xml:space="preserve">006-APKS-001-010</t>
  </si>
  <si>
    <t xml:space="preserve">Sepilu; 01/01/1971</t>
  </si>
  <si>
    <t xml:space="preserve">006-APKS-001-011</t>
  </si>
  <si>
    <t xml:space="preserve">Cilacap; 10/05/1955</t>
  </si>
  <si>
    <t xml:space="preserve">660/38.7/SPPL/DLH/2021</t>
  </si>
  <si>
    <t xml:space="preserve">006-APKS-001-012</t>
  </si>
  <si>
    <t xml:space="preserve">Purworejo; 04/03/1963</t>
  </si>
  <si>
    <t xml:space="preserve">006-APKS-001-013</t>
  </si>
  <si>
    <t xml:space="preserve">Segori; 05/09/1981</t>
  </si>
  <si>
    <t xml:space="preserve">006-APKS-001-014</t>
  </si>
  <si>
    <t xml:space="preserve">Brebes; 03/07/1983</t>
  </si>
  <si>
    <t xml:space="preserve">006-APKS-001-015</t>
  </si>
  <si>
    <t xml:space="preserve">Banyuwangi; 01/01/1979</t>
  </si>
  <si>
    <t xml:space="preserve">006-APKS-001-016</t>
  </si>
  <si>
    <t xml:space="preserve">Jember; 02/06/1962</t>
  </si>
  <si>
    <t xml:space="preserve">006-APKS-001-017</t>
  </si>
  <si>
    <t xml:space="preserve">Cilacap; 25/11/1977</t>
  </si>
  <si>
    <t xml:space="preserve">006-APKS-001-018</t>
  </si>
  <si>
    <t xml:space="preserve">Magelang; 17/04/1985</t>
  </si>
  <si>
    <t xml:space="preserve">660/37.2/SPPL/DLH/2021</t>
  </si>
  <si>
    <t xml:space="preserve">006-APKS-001-019</t>
  </si>
  <si>
    <t xml:space="preserve">Cilacap; 27/10/1954</t>
  </si>
  <si>
    <t xml:space="preserve">006-APKS-001-020</t>
  </si>
  <si>
    <t xml:space="preserve">Gonis Tekam; 23/03/1976</t>
  </si>
  <si>
    <t xml:space="preserve">006-APKS-001-021</t>
  </si>
  <si>
    <t xml:space="preserve">Cilacap; 21/11/1986</t>
  </si>
  <si>
    <t xml:space="preserve">660/38.8/SPPL/DLH/2021</t>
  </si>
  <si>
    <t xml:space="preserve">006-APKS-001-022</t>
  </si>
  <si>
    <t xml:space="preserve">Lampung; 02/04/1983</t>
  </si>
  <si>
    <t xml:space="preserve">660/38.6/SPPL/DLH/2021</t>
  </si>
  <si>
    <t xml:space="preserve">006-APKS-001-023</t>
  </si>
  <si>
    <t xml:space="preserve">Cilacap; 07/12/1970</t>
  </si>
  <si>
    <t xml:space="preserve">006-APKS-001-024</t>
  </si>
  <si>
    <t xml:space="preserve">Segori; 27/07/1987</t>
  </si>
  <si>
    <t xml:space="preserve">006-APKS-001-025</t>
  </si>
  <si>
    <t xml:space="preserve">Gonis Rabu; 01/01/1980</t>
  </si>
  <si>
    <t xml:space="preserve">660/37.1/SPPL/DLH/2021</t>
  </si>
  <si>
    <t xml:space="preserve">006-APKS-001-026</t>
  </si>
  <si>
    <t xml:space="preserve">Ngadiman</t>
  </si>
  <si>
    <t xml:space="preserve">Diy; 04/04/1971</t>
  </si>
  <si>
    <t xml:space="preserve">006-APKS-001-027</t>
  </si>
  <si>
    <t xml:space="preserve">Cilacap; 31/12/1987</t>
  </si>
  <si>
    <t xml:space="preserve">006-APKS-001-028</t>
  </si>
  <si>
    <t xml:space="preserve">Temanggung; 27/06/1988</t>
  </si>
  <si>
    <t xml:space="preserve">660/36.10/SPPL/DLH/2021</t>
  </si>
  <si>
    <t xml:space="preserve">006-APKS-001-029</t>
  </si>
  <si>
    <t xml:space="preserve">Jl. Merdeka Timur Rt 020/ Rw 004 Desa Mungguk Sekadau Hilir</t>
  </si>
  <si>
    <t xml:space="preserve">Cilacap; 27/11/1979</t>
  </si>
  <si>
    <t xml:space="preserve">006-APKS-001-030</t>
  </si>
  <si>
    <t xml:space="preserve">Cilacap; 08/05/1981</t>
  </si>
  <si>
    <t xml:space="preserve">006-APKS-001-031</t>
  </si>
  <si>
    <t xml:space="preserve">SP.12, Jalur 5 Seberang Kapuas, Sekadau Hilir</t>
  </si>
  <si>
    <t xml:space="preserve">Wonogiri; 02/03/1967</t>
  </si>
  <si>
    <t xml:space="preserve">660/37.7/SPPL/DLH/2021</t>
  </si>
  <si>
    <t xml:space="preserve">006-APKS-001-032</t>
  </si>
  <si>
    <t xml:space="preserve">Segori; 20/01/1978</t>
  </si>
  <si>
    <t xml:space="preserve">660/36.8/SPPL/DLH/2021</t>
  </si>
  <si>
    <t xml:space="preserve">006-APKS-001-033</t>
  </si>
  <si>
    <t xml:space="preserve">Segori; 08/10/1986</t>
  </si>
  <si>
    <t xml:space="preserve">006-APKS-001-034</t>
  </si>
  <si>
    <t xml:space="preserve">Sintang; 05/07/1970</t>
  </si>
  <si>
    <t xml:space="preserve">660/36.7/SPPL/DLH/2021</t>
  </si>
  <si>
    <t xml:space="preserve">006-APKS-001-035</t>
  </si>
  <si>
    <t xml:space="preserve">Wonosobo; 01/03/1959</t>
  </si>
  <si>
    <t xml:space="preserve">660/36.5/SPPL/DLH/2021</t>
  </si>
  <si>
    <t xml:space="preserve">006-APKS-001-036</t>
  </si>
  <si>
    <t xml:space="preserve">Magelang; 12/03/1961</t>
  </si>
  <si>
    <t xml:space="preserve">660/36.6/SPPL/DLH/2021</t>
  </si>
  <si>
    <t xml:space="preserve">006-APKS-001-037</t>
  </si>
  <si>
    <t xml:space="preserve">Bantul; 12/08/1971</t>
  </si>
  <si>
    <t xml:space="preserve">006-APKS-001-038</t>
  </si>
  <si>
    <t xml:space="preserve">Brebes; 13/04/1962</t>
  </si>
  <si>
    <t xml:space="preserve">660/36.4/SPPL/DLH/2021</t>
  </si>
  <si>
    <t xml:space="preserve">006-APKS-001-039</t>
  </si>
  <si>
    <t xml:space="preserve">Magelang; 31/12/1968</t>
  </si>
  <si>
    <t xml:space="preserve">006-APKS-001-040</t>
  </si>
  <si>
    <t xml:space="preserve">Segori; 16/07/1996</t>
  </si>
  <si>
    <t xml:space="preserve">006-APKS-001-041</t>
  </si>
  <si>
    <t xml:space="preserve">Klaten; 04/04/1986</t>
  </si>
  <si>
    <t xml:space="preserve">006-APKS-001-042</t>
  </si>
  <si>
    <t xml:space="preserve">Cilacap; 11/06/1954</t>
  </si>
  <si>
    <t xml:space="preserve">006-APKS-001-043</t>
  </si>
  <si>
    <t xml:space="preserve">Wagino</t>
  </si>
  <si>
    <t xml:space="preserve">Yogyakarta; 01/07/1970</t>
  </si>
  <si>
    <t xml:space="preserve">006-APKS-001-044</t>
  </si>
  <si>
    <t xml:space="preserve">Cilacap; 02/04/1982</t>
  </si>
  <si>
    <t xml:space="preserve">660/37.8/SPPL/DLH/2021</t>
  </si>
  <si>
    <t xml:space="preserve">006-APKS-001-045</t>
  </si>
  <si>
    <t xml:space="preserve">Segori; 12/08/1993</t>
  </si>
  <si>
    <t xml:space="preserve">006-APKS-001-046</t>
  </si>
  <si>
    <t xml:space="preserve">Pengan, 18/12/1988</t>
  </si>
  <si>
    <t xml:space="preserve">006-APKS-001-047</t>
  </si>
  <si>
    <t xml:space="preserve">Sleman, 24/12/1967</t>
  </si>
  <si>
    <t xml:space="preserve">006-APKS-001-048</t>
  </si>
  <si>
    <t xml:space="preserve">Segori, 30/01/1995</t>
  </si>
  <si>
    <t xml:space="preserve">007-APKS-001-001</t>
  </si>
  <si>
    <t xml:space="preserve">Dusun Gonis Rabu Desa Gonis Tekam Sekadau Hilir</t>
  </si>
  <si>
    <t xml:space="preserve">6109011807870006</t>
  </si>
  <si>
    <t xml:space="preserve">Gonis Rabu; 18/07/1987</t>
  </si>
  <si>
    <t xml:space="preserve">6109011409100008</t>
  </si>
  <si>
    <t xml:space="preserve">007-APKS-001-002</t>
  </si>
  <si>
    <t xml:space="preserve">6109011801870004</t>
  </si>
  <si>
    <t xml:space="preserve">Empoyu; 18/01/1987</t>
  </si>
  <si>
    <t xml:space="preserve">007-APKS-001-003</t>
  </si>
  <si>
    <t xml:space="preserve">6109011806800004</t>
  </si>
  <si>
    <t xml:space="preserve">Lanong; 18/06/1980</t>
  </si>
  <si>
    <t xml:space="preserve">6109010403090007</t>
  </si>
  <si>
    <t xml:space="preserve">007-APKS-001-004</t>
  </si>
  <si>
    <t xml:space="preserve">6109012001940002</t>
  </si>
  <si>
    <t xml:space="preserve">Gonis Rabu; 20/01/1994</t>
  </si>
  <si>
    <t xml:space="preserve">007-APKS-001-005</t>
  </si>
  <si>
    <t xml:space="preserve">Tresia Noni</t>
  </si>
  <si>
    <t xml:space="preserve">6109010207620006</t>
  </si>
  <si>
    <t xml:space="preserve">Gonis Rabu; 02/07/1962</t>
  </si>
  <si>
    <t xml:space="preserve">007-APKS-001-006</t>
  </si>
  <si>
    <t xml:space="preserve">6109012009800002</t>
  </si>
  <si>
    <t xml:space="preserve">Gonis Rabu; 20/09/1980</t>
  </si>
  <si>
    <t xml:space="preserve">6109011310060035</t>
  </si>
  <si>
    <t xml:space="preserve">007-APKS-001-007</t>
  </si>
  <si>
    <t xml:space="preserve">6109014205700004</t>
  </si>
  <si>
    <t xml:space="preserve">Gonis Rabu; 02/05/1970</t>
  </si>
  <si>
    <t xml:space="preserve">007-APKS-001-008</t>
  </si>
  <si>
    <t xml:space="preserve">6109011909750001</t>
  </si>
  <si>
    <t xml:space="preserve">Entakai; 19/09/1975</t>
  </si>
  <si>
    <t xml:space="preserve">6109011603070094</t>
  </si>
  <si>
    <t xml:space="preserve">007-APKS-001-009</t>
  </si>
  <si>
    <t xml:space="preserve">6109016303870007</t>
  </si>
  <si>
    <t xml:space="preserve">Gonis Rabu; 23/03/1987</t>
  </si>
  <si>
    <t xml:space="preserve">008-APKS-001-001</t>
  </si>
  <si>
    <t xml:space="preserve">Dusun Empering Desa Engkersik Sekadau Hilir</t>
  </si>
  <si>
    <t xml:space="preserve">6109010303630006</t>
  </si>
  <si>
    <t xml:space="preserve">Engkersik; 03/03/1963</t>
  </si>
  <si>
    <t xml:space="preserve">6109012401070047</t>
  </si>
  <si>
    <t xml:space="preserve">008-APKS-001-002</t>
  </si>
  <si>
    <t xml:space="preserve">6109010409750008</t>
  </si>
  <si>
    <t xml:space="preserve">Empering; 04/09/1975</t>
  </si>
  <si>
    <t xml:space="preserve">6109011009080002</t>
  </si>
  <si>
    <t xml:space="preserve">008-APKS-001-003</t>
  </si>
  <si>
    <t xml:space="preserve">6109014604020005</t>
  </si>
  <si>
    <t xml:space="preserve">Empering; 06/04/2002</t>
  </si>
  <si>
    <t xml:space="preserve">6109013006080013</t>
  </si>
  <si>
    <t xml:space="preserve">008-APKS-001-004</t>
  </si>
  <si>
    <t xml:space="preserve">6109010703860001</t>
  </si>
  <si>
    <t xml:space="preserve">Empering; 07/03/1986</t>
  </si>
  <si>
    <t xml:space="preserve">6109010702130001</t>
  </si>
  <si>
    <t xml:space="preserve">008-APKS-001-005</t>
  </si>
  <si>
    <t xml:space="preserve">6109011502640003</t>
  </si>
  <si>
    <t xml:space="preserve">Empering; 15/02/1964</t>
  </si>
  <si>
    <t xml:space="preserve">0311210025473</t>
  </si>
  <si>
    <t xml:space="preserve">008-APKS-001-006</t>
  </si>
  <si>
    <t xml:space="preserve">6109010508800006</t>
  </si>
  <si>
    <t xml:space="preserve">Empering; 05/08/1985</t>
  </si>
  <si>
    <t xml:space="preserve">6109013012110013</t>
  </si>
  <si>
    <t xml:space="preserve">008-APKS-001-007</t>
  </si>
  <si>
    <t xml:space="preserve">6109011809680004</t>
  </si>
  <si>
    <t xml:space="preserve">Kulon Progo; 18/09/1968</t>
  </si>
  <si>
    <t xml:space="preserve">6109011210060012</t>
  </si>
  <si>
    <t xml:space="preserve">008-APKS-001-008</t>
  </si>
  <si>
    <t xml:space="preserve">6109014710810001</t>
  </si>
  <si>
    <t xml:space="preserve">Perupuk Mentah; 07/10/1981</t>
  </si>
  <si>
    <t xml:space="preserve">008-APKS-001-009</t>
  </si>
  <si>
    <t xml:space="preserve">6109010107610192</t>
  </si>
  <si>
    <t xml:space="preserve">Empering; 01/07/1961</t>
  </si>
  <si>
    <t xml:space="preserve">6109011703080016</t>
  </si>
  <si>
    <t xml:space="preserve">008-APKS-001-010</t>
  </si>
  <si>
    <t xml:space="preserve">6109016702780002</t>
  </si>
  <si>
    <t xml:space="preserve">Empering; 27/02/1978</t>
  </si>
  <si>
    <t xml:space="preserve">6109010205120001</t>
  </si>
  <si>
    <t xml:space="preserve">008-APKS-001-011</t>
  </si>
  <si>
    <t xml:space="preserve">Empering; 11/09/2005</t>
  </si>
  <si>
    <t xml:space="preserve">008-APKS-001-012</t>
  </si>
  <si>
    <t xml:space="preserve">6109012702860002</t>
  </si>
  <si>
    <t xml:space="preserve">Kulon Progo; 27/02/1986</t>
  </si>
  <si>
    <t xml:space="preserve">6109010712060019</t>
  </si>
  <si>
    <t xml:space="preserve">008-APKS-001-013</t>
  </si>
  <si>
    <t xml:space="preserve">6109010109930003</t>
  </si>
  <si>
    <t xml:space="preserve">Empering; 01/09/1993</t>
  </si>
  <si>
    <t xml:space="preserve">0311210018957</t>
  </si>
  <si>
    <t xml:space="preserve">008-APKS-001-014</t>
  </si>
  <si>
    <t xml:space="preserve">6109016601010001</t>
  </si>
  <si>
    <t xml:space="preserve">Empering; 26/01/2001</t>
  </si>
  <si>
    <t xml:space="preserve">0311210031422</t>
  </si>
  <si>
    <t xml:space="preserve">008-APKS-001-015</t>
  </si>
  <si>
    <t xml:space="preserve">6109011402800004</t>
  </si>
  <si>
    <t xml:space="preserve">Empering; 14/02/1980</t>
  </si>
  <si>
    <t xml:space="preserve">6109012602070066</t>
  </si>
  <si>
    <t xml:space="preserve">008-APKS-001-016</t>
  </si>
  <si>
    <t xml:space="preserve">6109015003660001</t>
  </si>
  <si>
    <t xml:space="preserve">Empering; 10/03/1966</t>
  </si>
  <si>
    <t xml:space="preserve">6109012003070053</t>
  </si>
  <si>
    <t xml:space="preserve">008-APKS-001-017</t>
  </si>
  <si>
    <t xml:space="preserve">6109011005830005</t>
  </si>
  <si>
    <t xml:space="preserve">Empering; 10/05/1983</t>
  </si>
  <si>
    <t xml:space="preserve">6109012804070091</t>
  </si>
  <si>
    <t xml:space="preserve">008-APKS-001-018</t>
  </si>
  <si>
    <t xml:space="preserve">6109010101800028</t>
  </si>
  <si>
    <t xml:space="preserve">Empering; 01/01/1980</t>
  </si>
  <si>
    <t xml:space="preserve">6109011811100002</t>
  </si>
  <si>
    <t xml:space="preserve">008-APKS-001-019</t>
  </si>
  <si>
    <t xml:space="preserve">6109017112720002</t>
  </si>
  <si>
    <t xml:space="preserve">Empering; 31/12/1972</t>
  </si>
  <si>
    <t xml:space="preserve">03112110029014</t>
  </si>
  <si>
    <t xml:space="preserve">008-APKS-001-020</t>
  </si>
  <si>
    <t xml:space="preserve">6109010105610004</t>
  </si>
  <si>
    <t xml:space="preserve">Empering; 01/05/1961</t>
  </si>
  <si>
    <t xml:space="preserve">6109011007080008</t>
  </si>
  <si>
    <t xml:space="preserve">008-APKS-001-021</t>
  </si>
  <si>
    <t xml:space="preserve">6109012603780004</t>
  </si>
  <si>
    <t xml:space="preserve">Perupuk Mentah; 26/03/1978</t>
  </si>
  <si>
    <t xml:space="preserve">6109011706080019</t>
  </si>
  <si>
    <t xml:space="preserve">008-APKS-001-022</t>
  </si>
  <si>
    <t xml:space="preserve">6109015010840010</t>
  </si>
  <si>
    <t xml:space="preserve">Empering; 10/10/1984</t>
  </si>
  <si>
    <t xml:space="preserve">6109012207090008</t>
  </si>
  <si>
    <t xml:space="preserve">019-APKS-001-001</t>
  </si>
  <si>
    <t xml:space="preserve">Dusun Seransa Desa Gonis Tekam Sekadau Hilir</t>
  </si>
  <si>
    <t xml:space="preserve">6109012505650008</t>
  </si>
  <si>
    <t xml:space="preserve">Paket Mulau; 25/05/1965</t>
  </si>
  <si>
    <t xml:space="preserve">6109012210080011</t>
  </si>
  <si>
    <t xml:space="preserve">019-APKS-001-002</t>
  </si>
  <si>
    <t xml:space="preserve">6109012410820003</t>
  </si>
  <si>
    <t xml:space="preserve">Ensawak; 24/10/1982</t>
  </si>
  <si>
    <t xml:space="preserve">6109010207070045</t>
  </si>
  <si>
    <t xml:space="preserve">019-APKS-001-003</t>
  </si>
  <si>
    <t xml:space="preserve">6109010802590002</t>
  </si>
  <si>
    <t xml:space="preserve">Peronkan; 08/02/1959</t>
  </si>
  <si>
    <t xml:space="preserve">6109012101090006</t>
  </si>
  <si>
    <t xml:space="preserve">019-APKS-001-004</t>
  </si>
  <si>
    <t xml:space="preserve">6109010611790002</t>
  </si>
  <si>
    <t xml:space="preserve">Seransa; 06/11/1979</t>
  </si>
  <si>
    <t xml:space="preserve">6109010505070010</t>
  </si>
  <si>
    <t xml:space="preserve">019-APKS-001-005</t>
  </si>
  <si>
    <t xml:space="preserve">6109050505800003</t>
  </si>
  <si>
    <t xml:space="preserve">Sungai Ayak; 08/12/1982</t>
  </si>
  <si>
    <t xml:space="preserve">6109010201190001</t>
  </si>
  <si>
    <t xml:space="preserve">019-APKS-001-006</t>
  </si>
  <si>
    <t xml:space="preserve">6109010106750008</t>
  </si>
  <si>
    <t xml:space="preserve">Seransa; 01/06/1975</t>
  </si>
  <si>
    <t xml:space="preserve">6109010806090007</t>
  </si>
  <si>
    <t xml:space="preserve">019-APKS-001-007</t>
  </si>
  <si>
    <t xml:space="preserve">6109011702680003</t>
  </si>
  <si>
    <t xml:space="preserve">Seransa; 17/02/1968</t>
  </si>
  <si>
    <t xml:space="preserve">6109011603070130</t>
  </si>
  <si>
    <t xml:space="preserve">019-APKS-001-008</t>
  </si>
  <si>
    <t xml:space="preserve">6109012509910002</t>
  </si>
  <si>
    <t xml:space="preserve">Seransa; 25/09/1991</t>
  </si>
  <si>
    <t xml:space="preserve">019-APKS-001-009</t>
  </si>
  <si>
    <t xml:space="preserve">6109015708830012</t>
  </si>
  <si>
    <t xml:space="preserve">Seransa; 17-08-1983</t>
  </si>
  <si>
    <t xml:space="preserve">6109010508080006</t>
  </si>
  <si>
    <t xml:space="preserve">019-APKS-001-010</t>
  </si>
  <si>
    <t xml:space="preserve">6109011207680002</t>
  </si>
  <si>
    <t xml:space="preserve">Seransa; 12/07/1968</t>
  </si>
  <si>
    <t xml:space="preserve">6109011108080026</t>
  </si>
  <si>
    <t xml:space="preserve">019-APKS-001-011</t>
  </si>
  <si>
    <t xml:space="preserve">6109011809800005</t>
  </si>
  <si>
    <t xml:space="preserve">Seransa; 18/08/1980</t>
  </si>
  <si>
    <t xml:space="preserve">019-APKS-001-012</t>
  </si>
  <si>
    <t xml:space="preserve">6109012508850003</t>
  </si>
  <si>
    <t xml:space="preserve">Seransa; 25/08/1985</t>
  </si>
  <si>
    <t xml:space="preserve">6109012404090012</t>
  </si>
  <si>
    <t xml:space="preserve">015-APKS-001-001</t>
  </si>
  <si>
    <t xml:space="preserve">Dusun Engkersik I Desa Engkersik Sekadau Hilir</t>
  </si>
  <si>
    <t xml:space="preserve">6109011008790011</t>
  </si>
  <si>
    <t xml:space="preserve">P.Perahu; 10/08/1979</t>
  </si>
  <si>
    <t xml:space="preserve">6109012901090018</t>
  </si>
  <si>
    <t xml:space="preserve">015-APKS-001-002</t>
  </si>
  <si>
    <t xml:space="preserve">6109010808740005</t>
  </si>
  <si>
    <t xml:space="preserve">Engkersik; 08/08/1974</t>
  </si>
  <si>
    <t xml:space="preserve">6109012304070092</t>
  </si>
  <si>
    <t xml:space="preserve">015-APKS-001-003</t>
  </si>
  <si>
    <t xml:space="preserve">6109013107860001</t>
  </si>
  <si>
    <t xml:space="preserve">Engkersik; 31/07/1986</t>
  </si>
  <si>
    <t xml:space="preserve">6109011702090010</t>
  </si>
  <si>
    <t xml:space="preserve">015-APKS-001-004</t>
  </si>
  <si>
    <t xml:space="preserve">6109015208710002</t>
  </si>
  <si>
    <t xml:space="preserve">Engkersik; 12/08/1971</t>
  </si>
  <si>
    <t xml:space="preserve"> 6109012609190018</t>
  </si>
  <si>
    <t xml:space="preserve">015-APKS-001-005</t>
  </si>
  <si>
    <t xml:space="preserve">6109016711850003</t>
  </si>
  <si>
    <t xml:space="preserve">Engkersik; 27/11/1958</t>
  </si>
  <si>
    <t xml:space="preserve"> 6109010812110012</t>
  </si>
  <si>
    <t xml:space="preserve">015-APKS-001-006</t>
  </si>
  <si>
    <t xml:space="preserve">6109014708780003</t>
  </si>
  <si>
    <t xml:space="preserve">015-APKS-001-007</t>
  </si>
  <si>
    <t xml:space="preserve">6109017012870005</t>
  </si>
  <si>
    <t xml:space="preserve">Empering; 30/12/1987</t>
  </si>
  <si>
    <t xml:space="preserve">6109012304070078</t>
  </si>
  <si>
    <t xml:space="preserve">015-APKS-001-008</t>
  </si>
  <si>
    <t xml:space="preserve">6109010504830003</t>
  </si>
  <si>
    <t xml:space="preserve">Suak Empaoik; 05/04/1983</t>
  </si>
  <si>
    <t xml:space="preserve">015-APKS-001-009</t>
  </si>
  <si>
    <t xml:space="preserve">6109015010890006</t>
  </si>
  <si>
    <t xml:space="preserve">Empering; 10/10/1989</t>
  </si>
  <si>
    <t xml:space="preserve">6109012812100001</t>
  </si>
  <si>
    <t xml:space="preserve">015-APKS-001-010</t>
  </si>
  <si>
    <t xml:space="preserve">6109016501800005</t>
  </si>
  <si>
    <t xml:space="preserve">P.Perahu; 25/01/1980</t>
  </si>
  <si>
    <t xml:space="preserve">660/28.10/SPPL/DLH/2021</t>
  </si>
  <si>
    <t xml:space="preserve">015-APKS-001-011</t>
  </si>
  <si>
    <t xml:space="preserve">6109011906890003</t>
  </si>
  <si>
    <t xml:space="preserve">Engkersik; 19/06/1989</t>
  </si>
  <si>
    <t xml:space="preserve">015-APKS-001-012</t>
  </si>
  <si>
    <t xml:space="preserve">6109011112970002</t>
  </si>
  <si>
    <t xml:space="preserve">Engkersik, 11 Desember 1997</t>
  </si>
  <si>
    <t xml:space="preserve">6109012108180004</t>
  </si>
  <si>
    <t xml:space="preserve">016-APKS-001-001</t>
  </si>
  <si>
    <t xml:space="preserve">Dusun Ensawak Desa Engkersik Sekadau Hilir</t>
  </si>
  <si>
    <t xml:space="preserve">6109012004880004</t>
  </si>
  <si>
    <t xml:space="preserve">Ensawak; 20/04/1988</t>
  </si>
  <si>
    <t xml:space="preserve">016-APKS-001-002</t>
  </si>
  <si>
    <t xml:space="preserve">6109020912840002</t>
  </si>
  <si>
    <t xml:space="preserve">Natai Ilong; 09/12/1984</t>
  </si>
  <si>
    <t xml:space="preserve">016-APKS-001-003</t>
  </si>
  <si>
    <t xml:space="preserve">6109012106840004</t>
  </si>
  <si>
    <t xml:space="preserve">Ensawak; 21/06/1984</t>
  </si>
  <si>
    <t xml:space="preserve">016-APKS-001-004</t>
  </si>
  <si>
    <t xml:space="preserve">6109010210760004</t>
  </si>
  <si>
    <t xml:space="preserve">Ensawak; 02/10/1976</t>
  </si>
  <si>
    <t xml:space="preserve">016-APKS-001-005</t>
  </si>
  <si>
    <t xml:space="preserve">6109011105850005</t>
  </si>
  <si>
    <t xml:space="preserve">Ensawak; 11/05/1985</t>
  </si>
  <si>
    <t xml:space="preserve">016-APKS-001-006</t>
  </si>
  <si>
    <t xml:space="preserve">6109010101640015</t>
  </si>
  <si>
    <t xml:space="preserve">Ensawak; 01/01/1964</t>
  </si>
  <si>
    <t xml:space="preserve">016-APKS-001-007</t>
  </si>
  <si>
    <t xml:space="preserve">Jln. Merdeka Timur, Desa Mungguk Sekadau Hilir</t>
  </si>
  <si>
    <t xml:space="preserve">6109015504880006</t>
  </si>
  <si>
    <t xml:space="preserve">Ngabang; 15/04/1988</t>
  </si>
  <si>
    <t xml:space="preserve">016-APKS-001-008</t>
  </si>
  <si>
    <t xml:space="preserve">6109010601650003</t>
  </si>
  <si>
    <t xml:space="preserve">Sanggau; 06/01/1965</t>
  </si>
  <si>
    <t xml:space="preserve">016-APKS-001-009</t>
  </si>
  <si>
    <t xml:space="preserve">6109010910900007</t>
  </si>
  <si>
    <t xml:space="preserve">Ensawak; 09/10/1990</t>
  </si>
  <si>
    <t xml:space="preserve">016-APKS-001-010</t>
  </si>
  <si>
    <t xml:space="preserve">6109010604990004</t>
  </si>
  <si>
    <t xml:space="preserve">Ensawak; 06/04/1999</t>
  </si>
  <si>
    <t xml:space="preserve">016-APKS-001-011</t>
  </si>
  <si>
    <t xml:space="preserve">6109013007630002</t>
  </si>
  <si>
    <t xml:space="preserve">Ensawak; 30/07/1963</t>
  </si>
  <si>
    <t xml:space="preserve">016-APKS-001-012</t>
  </si>
  <si>
    <t xml:space="preserve">6109011403710002</t>
  </si>
  <si>
    <t xml:space="preserve">Ensawak; 14/03/1971</t>
  </si>
  <si>
    <t xml:space="preserve">016-APKS-001-013</t>
  </si>
  <si>
    <t xml:space="preserve">6109010202850007</t>
  </si>
  <si>
    <t xml:space="preserve">Kerangas; 02/02/1985</t>
  </si>
  <si>
    <t xml:space="preserve">016-APKS-001-014</t>
  </si>
  <si>
    <t xml:space="preserve">6109011612960001</t>
  </si>
  <si>
    <t xml:space="preserve">Engkersik; 16/12/1996</t>
  </si>
  <si>
    <t xml:space="preserve">016-APKS-001-015</t>
  </si>
  <si>
    <t xml:space="preserve">6109011204910004</t>
  </si>
  <si>
    <t xml:space="preserve">Ensawak; 12/04/1991</t>
  </si>
  <si>
    <t xml:space="preserve">016-APKS-001-016</t>
  </si>
  <si>
    <t xml:space="preserve">6109012111720003</t>
  </si>
  <si>
    <t xml:space="preserve">NTT; 21/11/1972</t>
  </si>
  <si>
    <t xml:space="preserve">016-APKS-001-017</t>
  </si>
  <si>
    <t xml:space="preserve">6109015810660003</t>
  </si>
  <si>
    <t xml:space="preserve">Ensawak; 18/10/1966</t>
  </si>
  <si>
    <t xml:space="preserve">016-APKS-001-018</t>
  </si>
  <si>
    <t xml:space="preserve">6109010803020002</t>
  </si>
  <si>
    <t xml:space="preserve">Ensawak; 08/03/2002</t>
  </si>
  <si>
    <t xml:space="preserve">016-APKS-001-019</t>
  </si>
  <si>
    <t xml:space="preserve">6109011506900007</t>
  </si>
  <si>
    <t xml:space="preserve">Ensawak; 15/06/1990</t>
  </si>
  <si>
    <t xml:space="preserve">016-APKS-001-020</t>
  </si>
  <si>
    <t xml:space="preserve">6109010907840009</t>
  </si>
  <si>
    <t xml:space="preserve">Ensawak; 09/07/1984</t>
  </si>
  <si>
    <t xml:space="preserve">016-APKS-001-021</t>
  </si>
  <si>
    <t xml:space="preserve">6109011904910004</t>
  </si>
  <si>
    <t xml:space="preserve">Ensawak; 19/04/1991</t>
  </si>
  <si>
    <t xml:space="preserve">016-APKS-001-022</t>
  </si>
  <si>
    <t xml:space="preserve">6109012508810003</t>
  </si>
  <si>
    <t xml:space="preserve">Ampar; 25/08/1981</t>
  </si>
  <si>
    <t xml:space="preserve">016-APKS-001-023</t>
  </si>
  <si>
    <t xml:space="preserve">6109011211790002</t>
  </si>
  <si>
    <t xml:space="preserve">Ensawak; 12/11/1979</t>
  </si>
  <si>
    <t xml:space="preserve">016-APKS-001-024</t>
  </si>
  <si>
    <t xml:space="preserve">6109011411780004</t>
  </si>
  <si>
    <t xml:space="preserve">Ensawak; 14/11/1978</t>
  </si>
  <si>
    <t xml:space="preserve">016-APKS-001-025</t>
  </si>
  <si>
    <t xml:space="preserve">6109015304830001</t>
  </si>
  <si>
    <t xml:space="preserve">Ensawak; 13/04/1984</t>
  </si>
  <si>
    <t xml:space="preserve">016-APKS-001-026</t>
  </si>
  <si>
    <t xml:space="preserve">6109012004690005</t>
  </si>
  <si>
    <t xml:space="preserve">Jerajau; 20/04/1969</t>
  </si>
  <si>
    <t xml:space="preserve">016-APKS-001-027</t>
  </si>
  <si>
    <t xml:space="preserve">Jln Maulana, Desa Mungguk Sekadau Hilir</t>
  </si>
  <si>
    <t xml:space="preserve">6109012304900004</t>
  </si>
  <si>
    <t xml:space="preserve">Biaban; 23/04/1990</t>
  </si>
  <si>
    <t xml:space="preserve">016-APKS-001-028</t>
  </si>
  <si>
    <t xml:space="preserve">6109011207910004</t>
  </si>
  <si>
    <t xml:space="preserve">Ensawak; 12/07/1991</t>
  </si>
  <si>
    <t xml:space="preserve">016-APKS-001-029</t>
  </si>
  <si>
    <t xml:space="preserve">6109012505840001</t>
  </si>
  <si>
    <t xml:space="preserve">Ensawak; 25/05/1984</t>
  </si>
  <si>
    <t xml:space="preserve">016-APKS-001-030</t>
  </si>
  <si>
    <t xml:space="preserve">6109010304640004</t>
  </si>
  <si>
    <t xml:space="preserve">Ensawak; 03/04/1964</t>
  </si>
  <si>
    <t xml:space="preserve">016-APKS-001-031</t>
  </si>
  <si>
    <t xml:space="preserve">6109010307000004</t>
  </si>
  <si>
    <t xml:space="preserve">Engkersik; 03/07/2000</t>
  </si>
  <si>
    <t xml:space="preserve">016-APKS-001-032</t>
  </si>
  <si>
    <t xml:space="preserve">6109012408850004</t>
  </si>
  <si>
    <t xml:space="preserve">Ensawak; 24/08/1985</t>
  </si>
  <si>
    <t xml:space="preserve">016-APKS-001-033</t>
  </si>
  <si>
    <t xml:space="preserve">6109014909890001</t>
  </si>
  <si>
    <t xml:space="preserve">Ensawak; 09/09/1989</t>
  </si>
  <si>
    <t xml:space="preserve">016-APKS-001-034</t>
  </si>
  <si>
    <t xml:space="preserve">6109011005900004</t>
  </si>
  <si>
    <t xml:space="preserve">Ensawak; 10/05/1990</t>
  </si>
  <si>
    <t xml:space="preserve">016-APKS-001-035</t>
  </si>
  <si>
    <t xml:space="preserve">6109011512920005</t>
  </si>
  <si>
    <t xml:space="preserve">Sopan Baru; 15/12/1992</t>
  </si>
  <si>
    <t xml:space="preserve">016-APKS-001-036</t>
  </si>
  <si>
    <t xml:space="preserve">6105032809750001</t>
  </si>
  <si>
    <t xml:space="preserve">Bangun, 28/09/1975</t>
  </si>
  <si>
    <t xml:space="preserve">6109011902180009</t>
  </si>
  <si>
    <t xml:space="preserve">016-APKS-001-037</t>
  </si>
  <si>
    <t xml:space="preserve">6109012612820001</t>
  </si>
  <si>
    <t xml:space="preserve">Tapang Sembilan, 26/12/1982</t>
  </si>
  <si>
    <t xml:space="preserve">6109011305090009</t>
  </si>
  <si>
    <t xml:space="preserve">016-APKS-001-039</t>
  </si>
  <si>
    <t xml:space="preserve">6109015111870005</t>
  </si>
  <si>
    <t xml:space="preserve">Ensawak, 11/11/1987</t>
  </si>
  <si>
    <t xml:space="preserve">6109010703080003</t>
  </si>
  <si>
    <t xml:space="preserve">016-APKS-001-040</t>
  </si>
  <si>
    <t xml:space="preserve">6109010709970005</t>
  </si>
  <si>
    <t xml:space="preserve">Engkersik, 17/09/1997</t>
  </si>
  <si>
    <t xml:space="preserve">6109012112180007</t>
  </si>
  <si>
    <t xml:space="preserve">016-APKS-001-045</t>
  </si>
  <si>
    <t xml:space="preserve">6109026109910006</t>
  </si>
  <si>
    <t xml:space="preserve">Danau Raya, 21/09/1991</t>
  </si>
  <si>
    <t xml:space="preserve">6109011008090003</t>
  </si>
  <si>
    <t xml:space="preserve">016-APKS-001-046</t>
  </si>
  <si>
    <t xml:space="preserve">6105033004890002</t>
  </si>
  <si>
    <t xml:space="preserve">Kerentanak, 30/04/1989</t>
  </si>
  <si>
    <t xml:space="preserve">6109012603150004</t>
  </si>
  <si>
    <t xml:space="preserve">016-APKS-001-047</t>
  </si>
  <si>
    <t xml:space="preserve">6109011111600004</t>
  </si>
  <si>
    <t xml:space="preserve">Tapang Sambas, 11/11/1960</t>
  </si>
  <si>
    <t xml:space="preserve">6109012704070116</t>
  </si>
  <si>
    <t xml:space="preserve">016-APKS-001-048</t>
  </si>
  <si>
    <t xml:space="preserve">Perseperanda Jarah</t>
  </si>
  <si>
    <t xml:space="preserve">6109026606900005</t>
  </si>
  <si>
    <t xml:space="preserve">Tapang Perodah, 26/06/1990</t>
  </si>
  <si>
    <t xml:space="preserve">6109011312120010</t>
  </si>
  <si>
    <t xml:space="preserve">016-APKS-001-053</t>
  </si>
  <si>
    <t xml:space="preserve">6109021307830004</t>
  </si>
  <si>
    <t xml:space="preserve">Natai Ilong; 13/07/1983</t>
  </si>
  <si>
    <t xml:space="preserve">6109023012110063</t>
  </si>
  <si>
    <t xml:space="preserve">022-APKS-001-001</t>
  </si>
  <si>
    <t xml:space="preserve">Dusun Janang Sebatu Desa Tapang Semadak Sekadau Hilir</t>
  </si>
  <si>
    <t xml:space="preserve">6109011911840001</t>
  </si>
  <si>
    <t xml:space="preserve">Janang Sebatu; 19/11/1984</t>
  </si>
  <si>
    <t xml:space="preserve">6109012112160005</t>
  </si>
  <si>
    <t xml:space="preserve">022-APKS-001-002</t>
  </si>
  <si>
    <t xml:space="preserve">6109011501760003</t>
  </si>
  <si>
    <t xml:space="preserve">Janang Sebatu; 15/01/1976</t>
  </si>
  <si>
    <t xml:space="preserve">6109012112160011</t>
  </si>
  <si>
    <t xml:space="preserve">022-APKS-001-003</t>
  </si>
  <si>
    <t xml:space="preserve">6109012706720003</t>
  </si>
  <si>
    <t xml:space="preserve">Janang Sebatu; 27/06/1972</t>
  </si>
  <si>
    <t xml:space="preserve">6109012002200007</t>
  </si>
  <si>
    <t xml:space="preserve">022-APKS-001-004</t>
  </si>
  <si>
    <t xml:space="preserve">6109011705760002</t>
  </si>
  <si>
    <t xml:space="preserve">Janang Sebatu; 17/05/1976</t>
  </si>
  <si>
    <t xml:space="preserve">6109010406070046</t>
  </si>
  <si>
    <t xml:space="preserve">022-APKS-001-005</t>
  </si>
  <si>
    <t xml:space="preserve">6109012311850004</t>
  </si>
  <si>
    <t xml:space="preserve">Janang Sebatu; 23/11/1985</t>
  </si>
  <si>
    <t xml:space="preserve">6109012204190004</t>
  </si>
  <si>
    <t xml:space="preserve">022-APKS-001-006</t>
  </si>
  <si>
    <t xml:space="preserve">6109012106790004</t>
  </si>
  <si>
    <t xml:space="preserve">Sei Ayak; 21/06/1979</t>
  </si>
  <si>
    <t xml:space="preserve">6109012912090002</t>
  </si>
  <si>
    <t xml:space="preserve">022-APKS-001-007</t>
  </si>
  <si>
    <t xml:space="preserve">6109011908780002</t>
  </si>
  <si>
    <t xml:space="preserve">Janang Sebatu; 19/08/1978</t>
  </si>
  <si>
    <t xml:space="preserve">6109011510120013</t>
  </si>
  <si>
    <t xml:space="preserve">022-APKS-001-008</t>
  </si>
  <si>
    <t xml:space="preserve">6109010909440002</t>
  </si>
  <si>
    <t xml:space="preserve">Janang Sebatu; 09/09/1944</t>
  </si>
  <si>
    <t xml:space="preserve">6109010405070066</t>
  </si>
  <si>
    <t xml:space="preserve">022-APKS-001-009</t>
  </si>
  <si>
    <t xml:space="preserve">6109012006670002</t>
  </si>
  <si>
    <t xml:space="preserve">Janang Sebatu; 20/06/1967</t>
  </si>
  <si>
    <t xml:space="preserve">6109012311090007</t>
  </si>
  <si>
    <t xml:space="preserve">022-APKS-001-010</t>
  </si>
  <si>
    <t xml:space="preserve">6109011406560001</t>
  </si>
  <si>
    <t xml:space="preserve">Janang Sebatu; 14/06/1956</t>
  </si>
  <si>
    <t xml:space="preserve">6109010405070010</t>
  </si>
  <si>
    <t xml:space="preserve">022-APKS-001-011</t>
  </si>
  <si>
    <t xml:space="preserve">6109010404940007</t>
  </si>
  <si>
    <t xml:space="preserve">Janang Sebatu; 04/04/1994</t>
  </si>
  <si>
    <t xml:space="preserve">6109012102070079</t>
  </si>
  <si>
    <t xml:space="preserve">022-APKS-001-012</t>
  </si>
  <si>
    <t xml:space="preserve">Dusun ng Sebedau Desa Sungai Ayak Satu Belitang Hilir</t>
  </si>
  <si>
    <t xml:space="preserve">6109051402670002</t>
  </si>
  <si>
    <t xml:space="preserve">Ng. Sebedau; 14/02/1967</t>
  </si>
  <si>
    <t xml:space="preserve">6109050803070058</t>
  </si>
  <si>
    <t xml:space="preserve">022-APKS-001-013</t>
  </si>
  <si>
    <t xml:space="preserve">6109010508580007</t>
  </si>
  <si>
    <t xml:space="preserve">Janang Sebatu; 05/08/1958</t>
  </si>
  <si>
    <t xml:space="preserve">6109012702090026</t>
  </si>
  <si>
    <t xml:space="preserve">022-APKS-001-014</t>
  </si>
  <si>
    <t xml:space="preserve">6105032505740013</t>
  </si>
  <si>
    <t xml:space="preserve">Janang Sebatu; 25/05/1974</t>
  </si>
  <si>
    <t xml:space="preserve">6105020706110001</t>
  </si>
  <si>
    <t xml:space="preserve">022-APKS-001-015</t>
  </si>
  <si>
    <t xml:space="preserve">6109010507800008</t>
  </si>
  <si>
    <t xml:space="preserve">Janang Sebatu; 08/07/1980</t>
  </si>
  <si>
    <t xml:space="preserve">6109011510080008</t>
  </si>
  <si>
    <t xml:space="preserve">022-APKS-001-016</t>
  </si>
  <si>
    <t xml:space="preserve">6109010107630396</t>
  </si>
  <si>
    <t xml:space="preserve">Sepasa; 01/07/1963</t>
  </si>
  <si>
    <t xml:space="preserve">6109011802080011</t>
  </si>
  <si>
    <t xml:space="preserve">022-APKS-001-017</t>
  </si>
  <si>
    <t xml:space="preserve">6109010510660002</t>
  </si>
  <si>
    <t xml:space="preserve">Janang Sebatu; 05/10/1966</t>
  </si>
  <si>
    <t xml:space="preserve">6109012205080003</t>
  </si>
  <si>
    <t xml:space="preserve">022-APKS-001-018</t>
  </si>
  <si>
    <t xml:space="preserve">6109010107790262</t>
  </si>
  <si>
    <t xml:space="preserve">Janang Sebatu; 01/07/1979</t>
  </si>
  <si>
    <t xml:space="preserve">6109010405070027</t>
  </si>
  <si>
    <t xml:space="preserve">022-APKS-001-019</t>
  </si>
  <si>
    <t xml:space="preserve">Dusun Sungai Asam Desa Sungai Ayak Satu Belitang Hilir</t>
  </si>
  <si>
    <t xml:space="preserve">6109055908880001</t>
  </si>
  <si>
    <t xml:space="preserve">Tp.Semadak; 19/08/1988</t>
  </si>
  <si>
    <t xml:space="preserve">6109050903100001</t>
  </si>
  <si>
    <t xml:space="preserve">022-APKS-001-020</t>
  </si>
  <si>
    <t xml:space="preserve">6109010101910009</t>
  </si>
  <si>
    <t xml:space="preserve">Janang Sebatu; 01/01/1991</t>
  </si>
  <si>
    <t xml:space="preserve">6109010911120017</t>
  </si>
  <si>
    <t xml:space="preserve">022-APKS-001-021</t>
  </si>
  <si>
    <t xml:space="preserve">6109010704600002</t>
  </si>
  <si>
    <t xml:space="preserve">Janang Sebatu; 07/04/1960</t>
  </si>
  <si>
    <t xml:space="preserve">6109010405070012</t>
  </si>
  <si>
    <t xml:space="preserve">022-APKS-001-022</t>
  </si>
  <si>
    <t xml:space="preserve">Dusun Ng Sebedau Desa Sungai Ayak Satu Belitang Hilir</t>
  </si>
  <si>
    <t xml:space="preserve">6109050305710005</t>
  </si>
  <si>
    <t xml:space="preserve">Kediri; 03/05/1971</t>
  </si>
  <si>
    <t xml:space="preserve">6109052504110002</t>
  </si>
  <si>
    <t xml:space="preserve">022-APKS-001-023</t>
  </si>
  <si>
    <t xml:space="preserve">6109010309830011</t>
  </si>
  <si>
    <t xml:space="preserve">Janang Sebatu; 03/09/1983</t>
  </si>
  <si>
    <t xml:space="preserve">6109011806080003</t>
  </si>
  <si>
    <t xml:space="preserve">022-APKS-001-024</t>
  </si>
  <si>
    <t xml:space="preserve">6109011808880002</t>
  </si>
  <si>
    <t xml:space="preserve">Janang Sebatu; 18/08/1988</t>
  </si>
  <si>
    <t xml:space="preserve">6109010304070046</t>
  </si>
  <si>
    <t xml:space="preserve">022-APKS-001-025</t>
  </si>
  <si>
    <t xml:space="preserve">6109011002860002</t>
  </si>
  <si>
    <t xml:space="preserve">Janang Sebatu; 10/02/1986</t>
  </si>
  <si>
    <t xml:space="preserve">6109012302100007</t>
  </si>
  <si>
    <t xml:space="preserve">022-APKS-001-026</t>
  </si>
  <si>
    <t xml:space="preserve">6109012707880003</t>
  </si>
  <si>
    <t xml:space="preserve">Janang Sebatu; 27/07/1988</t>
  </si>
  <si>
    <t xml:space="preserve">6109010405070009</t>
  </si>
  <si>
    <t xml:space="preserve">022-APKS-001-027</t>
  </si>
  <si>
    <t xml:space="preserve">6109011601860001</t>
  </si>
  <si>
    <t xml:space="preserve">Janang Sebatu; 16/01/1986</t>
  </si>
  <si>
    <t xml:space="preserve">6109011108080042</t>
  </si>
  <si>
    <t xml:space="preserve">022-APKS-001-028</t>
  </si>
  <si>
    <t xml:space="preserve">6109011711710001</t>
  </si>
  <si>
    <t xml:space="preserve">Janang Sebatu; 17/11/1971</t>
  </si>
  <si>
    <t xml:space="preserve">6109012102070078</t>
  </si>
  <si>
    <t xml:space="preserve">022-APKS-001-029</t>
  </si>
  <si>
    <t xml:space="preserve">6109010107740191</t>
  </si>
  <si>
    <t xml:space="preserve">Janang Sebatu, 01/07/1974</t>
  </si>
  <si>
    <t xml:space="preserve">6109010405070054</t>
  </si>
  <si>
    <t xml:space="preserve">022-APKS-001-030</t>
  </si>
  <si>
    <t xml:space="preserve">6109011602920004</t>
  </si>
  <si>
    <t xml:space="preserve">Yogyakarta, 12/06/1992</t>
  </si>
  <si>
    <t xml:space="preserve">6109011608210007</t>
  </si>
  <si>
    <t xml:space="preserve">022-APKS-001-031</t>
  </si>
  <si>
    <t xml:space="preserve">6109014105690001</t>
  </si>
  <si>
    <t xml:space="preserve">Sepauk, 01/05/1969</t>
  </si>
  <si>
    <t xml:space="preserve">022-APKS-001-032</t>
  </si>
  <si>
    <t xml:space="preserve">6105031405850002</t>
  </si>
  <si>
    <t xml:space="preserve">Tapang Sembilan, 14/05/1985</t>
  </si>
  <si>
    <t xml:space="preserve">6105033011110135</t>
  </si>
  <si>
    <t xml:space="preserve">012-APKS-001-001</t>
  </si>
  <si>
    <t xml:space="preserve">Dusun Gonis Tekam Desa Gonis Tekam Sekadau Hilir</t>
  </si>
  <si>
    <t xml:space="preserve">6109010608830001</t>
  </si>
  <si>
    <t xml:space="preserve">Gonis Tekam; 06/08/1983</t>
  </si>
  <si>
    <t xml:space="preserve">6109010403090006</t>
  </si>
  <si>
    <t xml:space="preserve">012-APKS-001-002</t>
  </si>
  <si>
    <t xml:space="preserve">6109011112820005</t>
  </si>
  <si>
    <t xml:space="preserve">Gonis Tekam; 11/12/1982</t>
  </si>
  <si>
    <t xml:space="preserve">6109011303070036</t>
  </si>
  <si>
    <t xml:space="preserve">012-APKS-001-003</t>
  </si>
  <si>
    <t xml:space="preserve">Dusun Tapang Semadak Desa Tapang Semadak Sekadau Hilir </t>
  </si>
  <si>
    <t xml:space="preserve">6109013103960005</t>
  </si>
  <si>
    <t xml:space="preserve">Empering; 31/05/1996</t>
  </si>
  <si>
    <t xml:space="preserve">012-APKS-001-004</t>
  </si>
  <si>
    <t xml:space="preserve">6109013010890003</t>
  </si>
  <si>
    <t xml:space="preserve">Gonis Tekam; 30/10/1989</t>
  </si>
  <si>
    <t xml:space="preserve">6109010912140004</t>
  </si>
  <si>
    <t xml:space="preserve">0811210035409</t>
  </si>
  <si>
    <t xml:space="preserve">012-APKS-001-005</t>
  </si>
  <si>
    <t xml:space="preserve">Dusun Hulu Sangkan Desa Ng Pemubuh Sekadau Hulu</t>
  </si>
  <si>
    <t xml:space="preserve">6109020712860003</t>
  </si>
  <si>
    <t xml:space="preserve">Hulu Sangkan; 07/12/1986</t>
  </si>
  <si>
    <t xml:space="preserve">012-APKS-001-006</t>
  </si>
  <si>
    <t xml:space="preserve">6109011309930005</t>
  </si>
  <si>
    <t xml:space="preserve">Gonis Tekam; 13/09/1993</t>
  </si>
  <si>
    <t xml:space="preserve">6109010105090008</t>
  </si>
  <si>
    <t xml:space="preserve">012-APKS-001-007</t>
  </si>
  <si>
    <t xml:space="preserve">6109010610740003</t>
  </si>
  <si>
    <t xml:space="preserve">Gonis Tekam; 06/10/1974</t>
  </si>
  <si>
    <t xml:space="preserve">6109013107070001</t>
  </si>
  <si>
    <t xml:space="preserve">0911210009437</t>
  </si>
  <si>
    <t xml:space="preserve">012-APKS-001-008</t>
  </si>
  <si>
    <t xml:space="preserve">6105012808720008</t>
  </si>
  <si>
    <t xml:space="preserve">Penjungan; 28/08/1972</t>
  </si>
  <si>
    <t xml:space="preserve">6109010204070083</t>
  </si>
  <si>
    <t xml:space="preserve">012-APKS-001-009</t>
  </si>
  <si>
    <t xml:space="preserve">Tarnado</t>
  </si>
  <si>
    <t xml:space="preserve">6109011404630005</t>
  </si>
  <si>
    <t xml:space="preserve">Selalong; 14/04/1963</t>
  </si>
  <si>
    <t xml:space="preserve">6109011202070077</t>
  </si>
  <si>
    <t xml:space="preserve">012-APKS-001-010</t>
  </si>
  <si>
    <t xml:space="preserve">6109016009750001</t>
  </si>
  <si>
    <t xml:space="preserve">Bernayau; 20/09/1975</t>
  </si>
  <si>
    <t xml:space="preserve">012-APKS-001-011</t>
  </si>
  <si>
    <t xml:space="preserve">6109010409760005</t>
  </si>
  <si>
    <t xml:space="preserve">Gonis Rabu; 04/09/1976</t>
  </si>
  <si>
    <t xml:space="preserve">012-APKS-001-012</t>
  </si>
  <si>
    <t xml:space="preserve">6109010502890004</t>
  </si>
  <si>
    <t xml:space="preserve">Banjaran; 05/02/1989</t>
  </si>
  <si>
    <t xml:space="preserve">6109010909150010</t>
  </si>
  <si>
    <t xml:space="preserve">012-APKS-001-013</t>
  </si>
  <si>
    <t xml:space="preserve">6109011712580001</t>
  </si>
  <si>
    <t xml:space="preserve">Gonis Tekam; 17/12/1958</t>
  </si>
  <si>
    <t xml:space="preserve">6109010406070030</t>
  </si>
  <si>
    <t xml:space="preserve">012-APKS-001-014</t>
  </si>
  <si>
    <t xml:space="preserve">6109012011850006</t>
  </si>
  <si>
    <t xml:space="preserve">Gonis Tekam; 20/11/1985</t>
  </si>
  <si>
    <t xml:space="preserve">012-APKS-001-016</t>
  </si>
  <si>
    <t xml:space="preserve">6109011112860001</t>
  </si>
  <si>
    <t xml:space="preserve">Gonis Tekam, 11/12/1986</t>
  </si>
  <si>
    <t xml:space="preserve">6109011701080014</t>
  </si>
  <si>
    <t xml:space="preserve">012-APKS-001-017</t>
  </si>
  <si>
    <t xml:space="preserve">6105073107850002</t>
  </si>
  <si>
    <t xml:space="preserve">Baning Panjang, 31/07/1985</t>
  </si>
  <si>
    <t xml:space="preserve">6109010610140002</t>
  </si>
  <si>
    <t xml:space="preserve">013-APKS-001-001</t>
  </si>
  <si>
    <t xml:space="preserve">6109010703920002</t>
  </si>
  <si>
    <t xml:space="preserve">Engkersik; 07/03/1992</t>
  </si>
  <si>
    <t xml:space="preserve">013-APKS-001-002</t>
  </si>
  <si>
    <t xml:space="preserve">6109010908810001</t>
  </si>
  <si>
    <t xml:space="preserve">Engkersik; 09/08/1981</t>
  </si>
  <si>
    <t xml:space="preserve">660/32.6/SPPL/DLH/2021</t>
  </si>
  <si>
    <t xml:space="preserve">013-APKS-001-003</t>
  </si>
  <si>
    <t xml:space="preserve">6109011805630004</t>
  </si>
  <si>
    <t xml:space="preserve">Engkersik; 18/05/1963</t>
  </si>
  <si>
    <t xml:space="preserve">013-APKS-001-004</t>
  </si>
  <si>
    <t xml:space="preserve">6109010107930316</t>
  </si>
  <si>
    <t xml:space="preserve">Ampar; 01/07/1993</t>
  </si>
  <si>
    <t xml:space="preserve">013-APKS-001-005</t>
  </si>
  <si>
    <t xml:space="preserve">6109010911790001</t>
  </si>
  <si>
    <t xml:space="preserve">Tasikmalaya; 09/11/1979</t>
  </si>
  <si>
    <t xml:space="preserve">013-APKS-001-006</t>
  </si>
  <si>
    <t xml:space="preserve">6109011006750004</t>
  </si>
  <si>
    <t xml:space="preserve">Engkersik; 10/06/1975</t>
  </si>
  <si>
    <t xml:space="preserve">013-APKS-001-007</t>
  </si>
  <si>
    <t xml:space="preserve">Dusun Sungai Bala Desa Tapang Perodah Sekadau Hulu</t>
  </si>
  <si>
    <t xml:space="preserve">6109010812700003</t>
  </si>
  <si>
    <t xml:space="preserve">Sei Bala; 08/12/1970</t>
  </si>
  <si>
    <t xml:space="preserve">013-APKS-001-008</t>
  </si>
  <si>
    <t xml:space="preserve">6109012609770001</t>
  </si>
  <si>
    <t xml:space="preserve">Lampung; 26/09/1977</t>
  </si>
  <si>
    <t xml:space="preserve">013-APKS-001-009</t>
  </si>
  <si>
    <t xml:space="preserve">6109012010800005</t>
  </si>
  <si>
    <t xml:space="preserve">Sejirak; 20/10/1980</t>
  </si>
  <si>
    <t xml:space="preserve">013-APKS-001-010</t>
  </si>
  <si>
    <t xml:space="preserve">6109011708580004</t>
  </si>
  <si>
    <t xml:space="preserve">Engkersik; 17/08/1958</t>
  </si>
  <si>
    <t xml:space="preserve">013-APKS-001-011</t>
  </si>
  <si>
    <t xml:space="preserve">6109013010880001</t>
  </si>
  <si>
    <t xml:space="preserve">Engkersik; 30/10/1988</t>
  </si>
  <si>
    <t xml:space="preserve">013-APKS-001-012</t>
  </si>
  <si>
    <t xml:space="preserve">6109011508760004</t>
  </si>
  <si>
    <t xml:space="preserve">Lampung; 15/08/1976</t>
  </si>
  <si>
    <t xml:space="preserve">013-APKS-001-013</t>
  </si>
  <si>
    <t xml:space="preserve">6109012502850002</t>
  </si>
  <si>
    <t xml:space="preserve">Engkersik; 25/02/1985</t>
  </si>
  <si>
    <t xml:space="preserve">013-APKS-001-014</t>
  </si>
  <si>
    <t xml:space="preserve">6109010208600001</t>
  </si>
  <si>
    <t xml:space="preserve">Tasikmalaya; 02/08/1983</t>
  </si>
  <si>
    <t xml:space="preserve">014-APKS-001-001</t>
  </si>
  <si>
    <t xml:space="preserve">6109010108830005</t>
  </si>
  <si>
    <t xml:space="preserve">Bedono; 01/08/1983</t>
  </si>
  <si>
    <t xml:space="preserve">014-APKS-001-002</t>
  </si>
  <si>
    <t xml:space="preserve">6109011708830007</t>
  </si>
  <si>
    <t xml:space="preserve">Sumsel; 17/08/1983</t>
  </si>
  <si>
    <t xml:space="preserve">6109012105070005</t>
  </si>
  <si>
    <t xml:space="preserve">014-APKS-001-003</t>
  </si>
  <si>
    <t xml:space="preserve">6109011206620003</t>
  </si>
  <si>
    <t xml:space="preserve">Semarang; 12/06/1962</t>
  </si>
  <si>
    <t xml:space="preserve">6109010612060016</t>
  </si>
  <si>
    <t xml:space="preserve">014-APKS-001-004</t>
  </si>
  <si>
    <t xml:space="preserve">6109012611990006</t>
  </si>
  <si>
    <t xml:space="preserve">Engkersik; 26/11/1999</t>
  </si>
  <si>
    <t xml:space="preserve">6109012004070054</t>
  </si>
  <si>
    <t xml:space="preserve">014-APKS-001-005</t>
  </si>
  <si>
    <t xml:space="preserve">6109010609850005</t>
  </si>
  <si>
    <t xml:space="preserve">Purworejo; 06/09/1985</t>
  </si>
  <si>
    <t xml:space="preserve">6109010507120012</t>
  </si>
  <si>
    <t xml:space="preserve">014-APKS-001-006</t>
  </si>
  <si>
    <t xml:space="preserve">6109017004880004</t>
  </si>
  <si>
    <t xml:space="preserve">Engkersik; 30/04/1988</t>
  </si>
  <si>
    <t xml:space="preserve">014-APKS-001-007</t>
  </si>
  <si>
    <t xml:space="preserve">6109012307790006</t>
  </si>
  <si>
    <t xml:space="preserve">Wadas; 23/07/1979</t>
  </si>
  <si>
    <t xml:space="preserve">6109012603070082</t>
  </si>
  <si>
    <t xml:space="preserve">014-APKS-001-008</t>
  </si>
  <si>
    <t xml:space="preserve">6109016903710005</t>
  </si>
  <si>
    <t xml:space="preserve">Semarang; 29/03/1971</t>
  </si>
  <si>
    <t xml:space="preserve">660/28.9/SPPL/DLH/2021</t>
  </si>
  <si>
    <t xml:space="preserve">014-APKS-001-009</t>
  </si>
  <si>
    <t xml:space="preserve">6109011009600007</t>
  </si>
  <si>
    <t xml:space="preserve">Jateng; 10/09/1960</t>
  </si>
  <si>
    <t xml:space="preserve">6109012004070076</t>
  </si>
  <si>
    <t xml:space="preserve">014-APKS-001-010</t>
  </si>
  <si>
    <t xml:space="preserve">6109012307870002</t>
  </si>
  <si>
    <t xml:space="preserve">Tanjung; 23/07/1987</t>
  </si>
  <si>
    <t xml:space="preserve">6109010310110007</t>
  </si>
  <si>
    <t xml:space="preserve">014-APKS-001-011</t>
  </si>
  <si>
    <t xml:space="preserve">6109011405790004</t>
  </si>
  <si>
    <t xml:space="preserve">Purworejo; 14/05/1979</t>
  </si>
  <si>
    <t xml:space="preserve">6109012706080004</t>
  </si>
  <si>
    <t xml:space="preserve">014-APKS-001-012</t>
  </si>
  <si>
    <t xml:space="preserve">6109010203920005</t>
  </si>
  <si>
    <t xml:space="preserve">Semarang; 02/03/1992</t>
  </si>
  <si>
    <t xml:space="preserve">014-APKS-001-013</t>
  </si>
  <si>
    <t xml:space="preserve">6109010504860001</t>
  </si>
  <si>
    <t xml:space="preserve">Musi Banyuasin; 05/04/1986</t>
  </si>
  <si>
    <t xml:space="preserve">6109011609090005</t>
  </si>
  <si>
    <t xml:space="preserve">014-APKS-001-014</t>
  </si>
  <si>
    <t xml:space="preserve">6109016110920002</t>
  </si>
  <si>
    <t xml:space="preserve">Engkersik; 21/10/1992</t>
  </si>
  <si>
    <t xml:space="preserve">014-APKS-001-015</t>
  </si>
  <si>
    <t xml:space="preserve">6109011207560002</t>
  </si>
  <si>
    <t xml:space="preserve">Purworejo; 12/07/1956</t>
  </si>
  <si>
    <t xml:space="preserve">6109012801080022</t>
  </si>
  <si>
    <t xml:space="preserve">014-APKS-001-016</t>
  </si>
  <si>
    <t xml:space="preserve">6109015812680001</t>
  </si>
  <si>
    <t xml:space="preserve">Jawa Tengah; 18/12/1968</t>
  </si>
  <si>
    <t xml:space="preserve">6109012801080020</t>
  </si>
  <si>
    <t xml:space="preserve">014-APKS-001-017</t>
  </si>
  <si>
    <t xml:space="preserve">6109011002780003</t>
  </si>
  <si>
    <t xml:space="preserve">Tanjung; 10/02/1978</t>
  </si>
  <si>
    <t xml:space="preserve">6109012002070086</t>
  </si>
  <si>
    <t xml:space="preserve">014-APKS-001-018</t>
  </si>
  <si>
    <t xml:space="preserve">6109013008690002</t>
  </si>
  <si>
    <t xml:space="preserve">Semarang; 30/08/1969</t>
  </si>
  <si>
    <t xml:space="preserve">660/32.2/SPPL/DLH/2021</t>
  </si>
  <si>
    <t xml:space="preserve">014-APKS-001-019</t>
  </si>
  <si>
    <t xml:space="preserve">6109014509640004</t>
  </si>
  <si>
    <t xml:space="preserve">Purworejo; 05/09/1964</t>
  </si>
  <si>
    <t xml:space="preserve">6109012905070061</t>
  </si>
  <si>
    <t xml:space="preserve">014-APKS-001-020</t>
  </si>
  <si>
    <t xml:space="preserve">6109017012870008</t>
  </si>
  <si>
    <t xml:space="preserve">Purworejo; 30/12/1987</t>
  </si>
  <si>
    <t xml:space="preserve">014-APKS-001-021</t>
  </si>
  <si>
    <t xml:space="preserve">6109010510650002</t>
  </si>
  <si>
    <t xml:space="preserve">Purworejo; 05/10/1965</t>
  </si>
  <si>
    <t xml:space="preserve">014-APKS-001-022</t>
  </si>
  <si>
    <t xml:space="preserve">Dusun Karanglo Desa Beringin Beringin</t>
  </si>
  <si>
    <t xml:space="preserve">3322122307900002</t>
  </si>
  <si>
    <t xml:space="preserve">Semarang; 23/07/1990</t>
  </si>
  <si>
    <t xml:space="preserve">6109012004180003</t>
  </si>
  <si>
    <t xml:space="preserve">014-APKS-001-023</t>
  </si>
  <si>
    <t xml:space="preserve">6109010307580001</t>
  </si>
  <si>
    <t xml:space="preserve">Semarang; 03/07/1958</t>
  </si>
  <si>
    <t xml:space="preserve">6109012004070077</t>
  </si>
  <si>
    <t xml:space="preserve">014-APKS-001-024</t>
  </si>
  <si>
    <t xml:space="preserve">6109012005610001</t>
  </si>
  <si>
    <t xml:space="preserve">Purworejo; 20/05/1961</t>
  </si>
  <si>
    <t xml:space="preserve">6109010206080011</t>
  </si>
  <si>
    <t xml:space="preserve">014-APKS-001-025</t>
  </si>
  <si>
    <t xml:space="preserve">6109011703730003</t>
  </si>
  <si>
    <t xml:space="preserve">Purworejo; 17/03/1973</t>
  </si>
  <si>
    <t xml:space="preserve">6109011312070021</t>
  </si>
  <si>
    <t xml:space="preserve">014-APKS-001-026</t>
  </si>
  <si>
    <t xml:space="preserve">6109011411610003</t>
  </si>
  <si>
    <t xml:space="preserve">Purworejo; 14/11/1961</t>
  </si>
  <si>
    <t xml:space="preserve">6109010112060007</t>
  </si>
  <si>
    <t xml:space="preserve">014-APKS-001-027</t>
  </si>
  <si>
    <t xml:space="preserve">6109010807910005</t>
  </si>
  <si>
    <t xml:space="preserve">Semarang; 08/07/1991</t>
  </si>
  <si>
    <t xml:space="preserve">6109010411140004</t>
  </si>
  <si>
    <t xml:space="preserve">021-APKS-001-001</t>
  </si>
  <si>
    <t xml:space="preserve">Dusun Mekar Jaya Desa Tawang Sari Sepauk</t>
  </si>
  <si>
    <t xml:space="preserve">6109010108810004</t>
  </si>
  <si>
    <t xml:space="preserve">Sekadau; 01/08/1981</t>
  </si>
  <si>
    <t xml:space="preserve">021-APKS-001-002</t>
  </si>
  <si>
    <t xml:space="preserve">Dusun Gonis Butun Desa.Gonis Tekam Sekadau Hilir</t>
  </si>
  <si>
    <t xml:space="preserve">6109012808620002</t>
  </si>
  <si>
    <t xml:space="preserve">Sei Ringin; 28/08/1962</t>
  </si>
  <si>
    <t xml:space="preserve">6109012303070109</t>
  </si>
  <si>
    <t xml:space="preserve">021-APKS-001-003</t>
  </si>
  <si>
    <t xml:space="preserve">6109010801810004</t>
  </si>
  <si>
    <t xml:space="preserve">Gonis Butun; 08/01/1981</t>
  </si>
  <si>
    <t xml:space="preserve">6109011902080016</t>
  </si>
  <si>
    <t xml:space="preserve">021-APKS-001-004</t>
  </si>
  <si>
    <t xml:space="preserve">Boni Fasius</t>
  </si>
  <si>
    <t xml:space="preserve">6109011805900005</t>
  </si>
  <si>
    <t xml:space="preserve">Gonis Butun; 18/05/1990</t>
  </si>
  <si>
    <t xml:space="preserve">6109012403070035</t>
  </si>
  <si>
    <t xml:space="preserve">021-APKS-001-005</t>
  </si>
  <si>
    <t xml:space="preserve">6109012505650007</t>
  </si>
  <si>
    <t xml:space="preserve">Gonis Butun; 25/05/1965</t>
  </si>
  <si>
    <t xml:space="preserve">6109013006080027</t>
  </si>
  <si>
    <t xml:space="preserve">021-APKS-001-006</t>
  </si>
  <si>
    <t xml:space="preserve">6109010112930010</t>
  </si>
  <si>
    <t xml:space="preserve">Gonis Butun; 01/12/1993</t>
  </si>
  <si>
    <t xml:space="preserve">6109011105090008</t>
  </si>
  <si>
    <t xml:space="preserve">021-APKS-001-007</t>
  </si>
  <si>
    <t xml:space="preserve">6109017012890004</t>
  </si>
  <si>
    <t xml:space="preserve">Tapang Kemayau; 30/12/1989</t>
  </si>
  <si>
    <t xml:space="preserve">6109010504170003</t>
  </si>
  <si>
    <t xml:space="preserve">021-APKS-001-008</t>
  </si>
  <si>
    <t xml:space="preserve">Fredikus Sabran</t>
  </si>
  <si>
    <t xml:space="preserve">6109010607610001</t>
  </si>
  <si>
    <t xml:space="preserve">Gonis Butun; 06/07/1961</t>
  </si>
  <si>
    <t xml:space="preserve">6109012403070032</t>
  </si>
  <si>
    <t xml:space="preserve">021-APKS-001-009</t>
  </si>
  <si>
    <t xml:space="preserve">6109012909950001</t>
  </si>
  <si>
    <t xml:space="preserve">Gonis Butun; 29/09/1995</t>
  </si>
  <si>
    <t xml:space="preserve">6109010311100003</t>
  </si>
  <si>
    <t xml:space="preserve">021-APKS-001-010</t>
  </si>
  <si>
    <t xml:space="preserve">6109010205940002</t>
  </si>
  <si>
    <t xml:space="preserve">Gonis Butun; 02/05/1994</t>
  </si>
  <si>
    <t xml:space="preserve">6109011010060005</t>
  </si>
  <si>
    <t xml:space="preserve">021-APKS-001-011</t>
  </si>
  <si>
    <t xml:space="preserve">6109012410930004</t>
  </si>
  <si>
    <t xml:space="preserve">Gonis Butun; 24/10/1993</t>
  </si>
  <si>
    <t xml:space="preserve">021-APKS-001-012</t>
  </si>
  <si>
    <t xml:space="preserve">6109010805900003</t>
  </si>
  <si>
    <t xml:space="preserve">Pontianak; 08/05/1990</t>
  </si>
  <si>
    <t xml:space="preserve">6109011110060014</t>
  </si>
  <si>
    <t xml:space="preserve">021-APKS-001-013</t>
  </si>
  <si>
    <t xml:space="preserve">6109012505800002</t>
  </si>
  <si>
    <t xml:space="preserve">Gonis Butun; 25/05/1980</t>
  </si>
  <si>
    <t xml:space="preserve">6109012209060006</t>
  </si>
  <si>
    <t xml:space="preserve">021-APKS-001-014</t>
  </si>
  <si>
    <t xml:space="preserve">6109012808880002</t>
  </si>
  <si>
    <t xml:space="preserve">Gonis Butun; 28/08/1988</t>
  </si>
  <si>
    <t xml:space="preserve">6109011212060014</t>
  </si>
  <si>
    <t xml:space="preserve">021-APKS-001-015</t>
  </si>
  <si>
    <t xml:space="preserve">6109010501860006</t>
  </si>
  <si>
    <t xml:space="preserve">Gonis Tekam; 05/01/1986</t>
  </si>
  <si>
    <t xml:space="preserve">6109011203070105</t>
  </si>
  <si>
    <t xml:space="preserve">021-APKS-001-016</t>
  </si>
  <si>
    <t xml:space="preserve">6109016502650002</t>
  </si>
  <si>
    <t xml:space="preserve">Selalong; 25/02/1986</t>
  </si>
  <si>
    <t xml:space="preserve">6109011305090003</t>
  </si>
  <si>
    <t xml:space="preserve">021-APKS-001-017</t>
  </si>
  <si>
    <t xml:space="preserve">6109016111920002</t>
  </si>
  <si>
    <t xml:space="preserve">Gonis Butun; 22/11/1992</t>
  </si>
  <si>
    <t xml:space="preserve">6109011801180010</t>
  </si>
  <si>
    <t xml:space="preserve">021-APKS-001-018</t>
  </si>
  <si>
    <t xml:space="preserve">6109015511800005</t>
  </si>
  <si>
    <t xml:space="preserve">Engkedang; 15/11/1980</t>
  </si>
  <si>
    <t xml:space="preserve">021-APKS-001-019</t>
  </si>
  <si>
    <t xml:space="preserve">6109010810910004</t>
  </si>
  <si>
    <t xml:space="preserve">Gonis Butun; 08/10/1991</t>
  </si>
  <si>
    <t xml:space="preserve">6109010805190006</t>
  </si>
  <si>
    <t xml:space="preserve">021-APKS-001-020</t>
  </si>
  <si>
    <t xml:space="preserve">6109010705890001</t>
  </si>
  <si>
    <t xml:space="preserve">Pontianak; 07/05/1989</t>
  </si>
  <si>
    <t xml:space="preserve">021-APKS-001-021</t>
  </si>
  <si>
    <t xml:space="preserve">6109011607940002</t>
  </si>
  <si>
    <t xml:space="preserve">Sintang; 16/07/1994</t>
  </si>
  <si>
    <t xml:space="preserve">6109012202070083</t>
  </si>
  <si>
    <t xml:space="preserve">021-APKS-001-022</t>
  </si>
  <si>
    <t xml:space="preserve">6109010610660002</t>
  </si>
  <si>
    <t xml:space="preserve">P. Wapaik, 06/10/1966</t>
  </si>
  <si>
    <t xml:space="preserve">021-APKS-001-023</t>
  </si>
  <si>
    <t xml:space="preserve">6109012103870004</t>
  </si>
  <si>
    <t xml:space="preserve">Sekadau, 21/03/1987</t>
  </si>
  <si>
    <t xml:space="preserve">6109010610100003</t>
  </si>
  <si>
    <t xml:space="preserve">021-APKS-001-024</t>
  </si>
  <si>
    <t xml:space="preserve">6109013012830001</t>
  </si>
  <si>
    <t xml:space="preserve">Gonis Butun, 30/12/1983</t>
  </si>
  <si>
    <t xml:space="preserve">6109010605080018</t>
  </si>
  <si>
    <t xml:space="preserve">021-APKS-001-025</t>
  </si>
  <si>
    <t xml:space="preserve">6109016505000003</t>
  </si>
  <si>
    <t xml:space="preserve">Gonis Butun</t>
  </si>
  <si>
    <t xml:space="preserve">6109012009180002</t>
  </si>
  <si>
    <t xml:space="preserve">021-APKS-001-026</t>
  </si>
  <si>
    <t xml:space="preserve">6109010101910014</t>
  </si>
  <si>
    <t xml:space="preserve">Gonis Butun, 01/01/1991</t>
  </si>
  <si>
    <t xml:space="preserve">6109011003210003</t>
  </si>
  <si>
    <t xml:space="preserve">021-APKS-001-027</t>
  </si>
  <si>
    <t xml:space="preserve">6109010108830006</t>
  </si>
  <si>
    <t xml:space="preserve">Gonis Butun, 01/08/1983</t>
  </si>
  <si>
    <t xml:space="preserve">6109012202070032</t>
  </si>
  <si>
    <t xml:space="preserve">017-APKS-001-001</t>
  </si>
  <si>
    <t xml:space="preserve">Dusun Sengkabang Melayang Desa Gonis Tekam Sekadau Hilir</t>
  </si>
  <si>
    <t xml:space="preserve">6109016609770003</t>
  </si>
  <si>
    <t xml:space="preserve">Sengkabang Melayang; 26/09/1977</t>
  </si>
  <si>
    <t xml:space="preserve">6109012303070026</t>
  </si>
  <si>
    <t xml:space="preserve">017-APKS-001-002</t>
  </si>
  <si>
    <t xml:space="preserve">6109011707710002</t>
  </si>
  <si>
    <t xml:space="preserve">Sengkabang Melayang; 17/07/1971</t>
  </si>
  <si>
    <t xml:space="preserve">6109012202070166</t>
  </si>
  <si>
    <t xml:space="preserve">017-APKS-001-003</t>
  </si>
  <si>
    <t xml:space="preserve">6109010604660004</t>
  </si>
  <si>
    <t xml:space="preserve">Sengkabang Melayang; 06/04/1966</t>
  </si>
  <si>
    <t xml:space="preserve">6109011407080024</t>
  </si>
  <si>
    <t xml:space="preserve">017-APKS-001-004</t>
  </si>
  <si>
    <t xml:space="preserve">Dusun Sungai Ayan III Desa Sungai Ayak II Belitang Hilir</t>
  </si>
  <si>
    <t xml:space="preserve">6109050202850002</t>
  </si>
  <si>
    <t xml:space="preserve">Sungai Ayak; 02/02/1985</t>
  </si>
  <si>
    <t xml:space="preserve">6109051709080004</t>
  </si>
  <si>
    <t xml:space="preserve">017-APKS-001-005</t>
  </si>
  <si>
    <t xml:space="preserve">6109012712840001</t>
  </si>
  <si>
    <t xml:space="preserve">Gonis Tekam; 27/12/1984</t>
  </si>
  <si>
    <t xml:space="preserve">6109013004070062</t>
  </si>
  <si>
    <t xml:space="preserve">017-APKS-001-006</t>
  </si>
  <si>
    <t xml:space="preserve">6109010406750007</t>
  </si>
  <si>
    <t xml:space="preserve">Sengkabang Melayang; 04/06/1975</t>
  </si>
  <si>
    <t xml:space="preserve">6109011203090008</t>
  </si>
  <si>
    <t xml:space="preserve">017-APKS-001-007</t>
  </si>
  <si>
    <t xml:space="preserve">6109010410600004</t>
  </si>
  <si>
    <t xml:space="preserve">Sengkabang Melayang; 04/10/1960</t>
  </si>
  <si>
    <t xml:space="preserve">6109012303070030</t>
  </si>
  <si>
    <t xml:space="preserve">017-APKS-001-008</t>
  </si>
  <si>
    <t xml:space="preserve">6109012107910002</t>
  </si>
  <si>
    <t xml:space="preserve">Sengkabang Melayang; 21/07/1991</t>
  </si>
  <si>
    <t xml:space="preserve">6109011408180003</t>
  </si>
  <si>
    <t xml:space="preserve">017-APKS-001-009</t>
  </si>
  <si>
    <t xml:space="preserve">6109012909780008</t>
  </si>
  <si>
    <t xml:space="preserve">Sengkabang Melayang; 29/09/1978</t>
  </si>
  <si>
    <t xml:space="preserve">6109011410080009</t>
  </si>
  <si>
    <t xml:space="preserve">017-APKS-001-010</t>
  </si>
  <si>
    <t xml:space="preserve">Marselimus Dimus</t>
  </si>
  <si>
    <t xml:space="preserve">6109011205660003</t>
  </si>
  <si>
    <t xml:space="preserve">Engkedang; 12/05/1966</t>
  </si>
  <si>
    <t xml:space="preserve">6109010403090001</t>
  </si>
  <si>
    <t xml:space="preserve">017-APKS-001-011</t>
  </si>
  <si>
    <t xml:space="preserve">6109010410820001</t>
  </si>
  <si>
    <t xml:space="preserve">Sengkabang Melayang; 04/10/1982</t>
  </si>
  <si>
    <t xml:space="preserve">6109010804080020</t>
  </si>
  <si>
    <t xml:space="preserve">017-APKS-001-012</t>
  </si>
  <si>
    <t xml:space="preserve">6109010411890002</t>
  </si>
  <si>
    <t xml:space="preserve">Sengkabang Melayang; 04/11/1989</t>
  </si>
  <si>
    <t xml:space="preserve">6109011603110006</t>
  </si>
  <si>
    <t xml:space="preserve">017-APKS-001-013</t>
  </si>
  <si>
    <t xml:space="preserve">6109011007890001</t>
  </si>
  <si>
    <t xml:space="preserve">Sengkabang Melayang; 10/07/1989</t>
  </si>
  <si>
    <t xml:space="preserve">6109011802160003</t>
  </si>
  <si>
    <t xml:space="preserve">017-APKS-001-014</t>
  </si>
  <si>
    <t xml:space="preserve">6109010804880001</t>
  </si>
  <si>
    <t xml:space="preserve">Sengkabang Melayang; 08/04/1988</t>
  </si>
  <si>
    <t xml:space="preserve">6109010710140001</t>
  </si>
  <si>
    <t xml:space="preserve">0311210016649</t>
  </si>
  <si>
    <t xml:space="preserve">017-APKS-001-015</t>
  </si>
  <si>
    <t xml:space="preserve">6109012706840004</t>
  </si>
  <si>
    <t xml:space="preserve">Sengkabang Melayang; 27/06/1984</t>
  </si>
  <si>
    <t xml:space="preserve">6109011009080019</t>
  </si>
  <si>
    <t xml:space="preserve">017-APKS-001-016</t>
  </si>
  <si>
    <t xml:space="preserve">6109010705840001</t>
  </si>
  <si>
    <t xml:space="preserve">Natai Ilong; 07/05/1984</t>
  </si>
  <si>
    <t xml:space="preserve">6109012009110003</t>
  </si>
  <si>
    <t xml:space="preserve">017-APKS-001-017</t>
  </si>
  <si>
    <t xml:space="preserve">6109010709870001</t>
  </si>
  <si>
    <t xml:space="preserve">Sengkabang Melayang; 07/09/1987</t>
  </si>
  <si>
    <t xml:space="preserve">6109012109100003</t>
  </si>
  <si>
    <t xml:space="preserve">017-APKS-001-018</t>
  </si>
  <si>
    <t xml:space="preserve">6109010107850349</t>
  </si>
  <si>
    <t xml:space="preserve">Sengkabang Melayang; 01/07/1985</t>
  </si>
  <si>
    <t xml:space="preserve">6109010907130005</t>
  </si>
  <si>
    <t xml:space="preserve">020-APKS-001-001</t>
  </si>
  <si>
    <t xml:space="preserve">6109010309850003</t>
  </si>
  <si>
    <t xml:space="preserve">Kerangas; 03/09/1985</t>
  </si>
  <si>
    <t xml:space="preserve">6109011108080043</t>
  </si>
  <si>
    <t xml:space="preserve">020-APKS-001-002</t>
  </si>
  <si>
    <t xml:space="preserve">6109010406880006</t>
  </si>
  <si>
    <t xml:space="preserve">Janang Sebatu; 04/06/1988</t>
  </si>
  <si>
    <t xml:space="preserve">020-APKS-001-003</t>
  </si>
  <si>
    <t xml:space="preserve">6109010107720219</t>
  </si>
  <si>
    <t xml:space="preserve">Janang Sebatu; 01/07/1972</t>
  </si>
  <si>
    <t xml:space="preserve">6109012307070010</t>
  </si>
  <si>
    <t xml:space="preserve">020-APKS-001-004</t>
  </si>
  <si>
    <t xml:space="preserve">Aurelianus Aryam</t>
  </si>
  <si>
    <t xml:space="preserve">6109010506630008</t>
  </si>
  <si>
    <t xml:space="preserve">Janang Sebatu; 05/06/1963</t>
  </si>
  <si>
    <t xml:space="preserve">020-APKS-001-005</t>
  </si>
  <si>
    <t xml:space="preserve">A.Mino</t>
  </si>
  <si>
    <t xml:space="preserve">6109011810720002</t>
  </si>
  <si>
    <t xml:space="preserve">Janang Sebatu; 18/10/1972</t>
  </si>
  <si>
    <t xml:space="preserve">020-APKS-001-006</t>
  </si>
  <si>
    <t xml:space="preserve">6109013105870002</t>
  </si>
  <si>
    <t xml:space="preserve">Janang Sebatu; 31/05/1987</t>
  </si>
  <si>
    <t xml:space="preserve">020-APKS-001-007</t>
  </si>
  <si>
    <t xml:space="preserve">6109010602700004</t>
  </si>
  <si>
    <t xml:space="preserve">Janang Sebatu; 06/02/1970</t>
  </si>
  <si>
    <t xml:space="preserve">020-APKS-001-008</t>
  </si>
  <si>
    <t xml:space="preserve">Efrem Sius</t>
  </si>
  <si>
    <t xml:space="preserve">6109011706740001</t>
  </si>
  <si>
    <t xml:space="preserve">Janang Sebatu; 17/06/1974</t>
  </si>
  <si>
    <t xml:space="preserve">6109012103070084</t>
  </si>
  <si>
    <t xml:space="preserve">020-APKS-001-009</t>
  </si>
  <si>
    <t xml:space="preserve">Kristianus Mendan</t>
  </si>
  <si>
    <t xml:space="preserve">6109011711640003</t>
  </si>
  <si>
    <t xml:space="preserve">Janang Sebatu; 17/11/1964</t>
  </si>
  <si>
    <t xml:space="preserve">020-APKS-001-010</t>
  </si>
  <si>
    <t xml:space="preserve">6105040506900001</t>
  </si>
  <si>
    <t xml:space="preserve">Ng Sebedau; 05/06/1990</t>
  </si>
  <si>
    <t xml:space="preserve">020-APKS-001-011</t>
  </si>
  <si>
    <t xml:space="preserve">6109012309920001</t>
  </si>
  <si>
    <t xml:space="preserve">Janang Sebatu; 23/09/1992</t>
  </si>
  <si>
    <t xml:space="preserve">020-APKS-001-012</t>
  </si>
  <si>
    <t xml:space="preserve">6109010306690005</t>
  </si>
  <si>
    <t xml:space="preserve">Janang Sebatu; 03/06/1969</t>
  </si>
  <si>
    <t xml:space="preserve">020-APKS-001-013</t>
  </si>
  <si>
    <t xml:space="preserve">6109012907840004</t>
  </si>
  <si>
    <t xml:space="preserve">Janang Sebatu; 29/07/1984</t>
  </si>
  <si>
    <t xml:space="preserve">020-APKS-001-014</t>
  </si>
  <si>
    <t xml:space="preserve">6109010703800006</t>
  </si>
  <si>
    <t xml:space="preserve">Janang Sebatu; 07/03/1980</t>
  </si>
  <si>
    <t xml:space="preserve">6109010405070048</t>
  </si>
  <si>
    <t xml:space="preserve">020-APKS-001-015</t>
  </si>
  <si>
    <t xml:space="preserve">6109010107580325</t>
  </si>
  <si>
    <t xml:space="preserve">Menanik; 01/07/1958</t>
  </si>
  <si>
    <t xml:space="preserve">020-APKS-001-016</t>
  </si>
  <si>
    <t xml:space="preserve">6109012707800002</t>
  </si>
  <si>
    <t xml:space="preserve">Janang Sebatu; 27/07/1980</t>
  </si>
  <si>
    <t xml:space="preserve">020-APKS-001-017</t>
  </si>
  <si>
    <t xml:space="preserve">6109012005630003</t>
  </si>
  <si>
    <t xml:space="preserve">TP Tanjung; 20/05/1963</t>
  </si>
  <si>
    <t xml:space="preserve">020-APKS-001-018</t>
  </si>
  <si>
    <t xml:space="preserve">6109010507660006</t>
  </si>
  <si>
    <t xml:space="preserve">Janang Sebatu; 05/07/1966</t>
  </si>
  <si>
    <t xml:space="preserve">020-APKS-001-019</t>
  </si>
  <si>
    <t xml:space="preserve">6109011711830003</t>
  </si>
  <si>
    <t xml:space="preserve">Janang Sebatu; 17/11/1983</t>
  </si>
  <si>
    <t xml:space="preserve">6109010405070079</t>
  </si>
  <si>
    <t xml:space="preserve">009-APKS-001-001</t>
  </si>
  <si>
    <t xml:space="preserve">6109012808700001</t>
  </si>
  <si>
    <t xml:space="preserve">Engkersik; 28/08/1970</t>
  </si>
  <si>
    <t xml:space="preserve">6109011402070048</t>
  </si>
  <si>
    <t xml:space="preserve">660/28.7/SPPL/DLH/2021</t>
  </si>
  <si>
    <t xml:space="preserve">009-APKS-001-002</t>
  </si>
  <si>
    <t xml:space="preserve">Alpinus Ajin. B</t>
  </si>
  <si>
    <t xml:space="preserve">6109010507710010</t>
  </si>
  <si>
    <t xml:space="preserve">Engkersik; 05/07/1971</t>
  </si>
  <si>
    <t xml:space="preserve">6109012002090020</t>
  </si>
  <si>
    <t xml:space="preserve">660.28.6/SPPL/DLH/2021</t>
  </si>
  <si>
    <t xml:space="preserve">009-APKS-001-003</t>
  </si>
  <si>
    <t xml:space="preserve">6109016701790001</t>
  </si>
  <si>
    <t xml:space="preserve">Tabuk; 27/01/1979</t>
  </si>
  <si>
    <t xml:space="preserve">6109012702070076</t>
  </si>
  <si>
    <t xml:space="preserve">009-APKS-001-004</t>
  </si>
  <si>
    <t xml:space="preserve">Komp Terminal Lawang Kuari Desa Sungai Ringin Sekadau Hilir</t>
  </si>
  <si>
    <t xml:space="preserve">6109016612650001</t>
  </si>
  <si>
    <t xml:space="preserve">Sekonau; 26/12/1965</t>
  </si>
  <si>
    <t xml:space="preserve">6109010508150003</t>
  </si>
  <si>
    <t xml:space="preserve">009-APKS-001-005</t>
  </si>
  <si>
    <t xml:space="preserve">Antonia Niah</t>
  </si>
  <si>
    <t xml:space="preserve">6109016706810002</t>
  </si>
  <si>
    <t xml:space="preserve">Engkersik; 27/06/1981</t>
  </si>
  <si>
    <t xml:space="preserve">009-APKS-001-006</t>
  </si>
  <si>
    <t xml:space="preserve">6109010709790001</t>
  </si>
  <si>
    <t xml:space="preserve">Engkersik; 07/09/1979</t>
  </si>
  <si>
    <t xml:space="preserve">6109012209060003</t>
  </si>
  <si>
    <t xml:space="preserve">660/28.5/SPPL/DLH/2021</t>
  </si>
  <si>
    <t xml:space="preserve">009-APKS-001-007</t>
  </si>
  <si>
    <t xml:space="preserve">6109055607950002</t>
  </si>
  <si>
    <t xml:space="preserve">Ng.Sebedau; 16/07/1995</t>
  </si>
  <si>
    <t xml:space="preserve">6109012812150004</t>
  </si>
  <si>
    <t xml:space="preserve">009-APKS-001-008</t>
  </si>
  <si>
    <t xml:space="preserve">6109010206920006</t>
  </si>
  <si>
    <t xml:space="preserve">Engkersik; 02/06/1992</t>
  </si>
  <si>
    <t xml:space="preserve">6109011307150003</t>
  </si>
  <si>
    <t xml:space="preserve">009-APKS-001-009</t>
  </si>
  <si>
    <t xml:space="preserve">6109010209840001</t>
  </si>
  <si>
    <t xml:space="preserve">Engkersik;02/09/1984</t>
  </si>
  <si>
    <t xml:space="preserve">6109012611150003</t>
  </si>
  <si>
    <t xml:space="preserve">660/28.3/SPPL/DLH/2021</t>
  </si>
  <si>
    <t xml:space="preserve">009-APKS-001-010</t>
  </si>
  <si>
    <t xml:space="preserve">6109011005880005</t>
  </si>
  <si>
    <t xml:space="preserve">Engkersik; 10/05/1988</t>
  </si>
  <si>
    <t xml:space="preserve">6109012102110002</t>
  </si>
  <si>
    <t xml:space="preserve">009-APKS-001-011</t>
  </si>
  <si>
    <t xml:space="preserve">6105030107890079</t>
  </si>
  <si>
    <t xml:space="preserve">Semuntai; 01/07/1989</t>
  </si>
  <si>
    <t xml:space="preserve">6109013011120014</t>
  </si>
  <si>
    <t xml:space="preserve">009-APKS-001-012</t>
  </si>
  <si>
    <t xml:space="preserve">6109014510780004</t>
  </si>
  <si>
    <t xml:space="preserve">Engkersik; 05/10/1978</t>
  </si>
  <si>
    <t xml:space="preserve">6109012702070079</t>
  </si>
  <si>
    <t xml:space="preserve">660/32.4/SPPL/DLH/2021</t>
  </si>
  <si>
    <t xml:space="preserve">009-APKS-001-013</t>
  </si>
  <si>
    <t xml:space="preserve">6109010404960003</t>
  </si>
  <si>
    <t xml:space="preserve">Engkersik; 04/04/1996</t>
  </si>
  <si>
    <t xml:space="preserve">660/28.8/SPPL/DLH/2021</t>
  </si>
  <si>
    <t xml:space="preserve">009-APKS-001-014</t>
  </si>
  <si>
    <t xml:space="preserve">6109011305740001</t>
  </si>
  <si>
    <t xml:space="preserve">Engkersik; 13/05/1974</t>
  </si>
  <si>
    <t xml:space="preserve">009-APKS-001-015</t>
  </si>
  <si>
    <t xml:space="preserve">6109012004830004</t>
  </si>
  <si>
    <t xml:space="preserve">Engkersik; 20/04/1983</t>
  </si>
  <si>
    <t xml:space="preserve">6109010903110002</t>
  </si>
  <si>
    <t xml:space="preserve">660/28.1/SPPL/DLH/2021</t>
  </si>
  <si>
    <t xml:space="preserve">009-APKS-001-016</t>
  </si>
  <si>
    <t xml:space="preserve">Leonardus Jhoni</t>
  </si>
  <si>
    <t xml:space="preserve">6109010607990006</t>
  </si>
  <si>
    <t xml:space="preserve">Suak Terentang; 06/07/1999</t>
  </si>
  <si>
    <t xml:space="preserve">009-APKS-001-017</t>
  </si>
  <si>
    <t xml:space="preserve">6109014510800001</t>
  </si>
  <si>
    <t xml:space="preserve">Perupuk Mentah; 05/10/1980</t>
  </si>
  <si>
    <t xml:space="preserve">009-APKS-001-018</t>
  </si>
  <si>
    <t xml:space="preserve">6109011010910004</t>
  </si>
  <si>
    <t xml:space="preserve">Engkersik; 10/10/1991</t>
  </si>
  <si>
    <t xml:space="preserve">009-APKS-001-019</t>
  </si>
  <si>
    <t xml:space="preserve">6109011807970003</t>
  </si>
  <si>
    <t xml:space="preserve">Engkersik; 18/07/1997</t>
  </si>
  <si>
    <t xml:space="preserve">6109010412060032</t>
  </si>
  <si>
    <t xml:space="preserve">009-APKS-001-020</t>
  </si>
  <si>
    <t xml:space="preserve">Sudirman A.</t>
  </si>
  <si>
    <t xml:space="preserve">6109011406740004</t>
  </si>
  <si>
    <t xml:space="preserve">Bansal Baru; 14/06/1974</t>
  </si>
  <si>
    <t xml:space="preserve">660/28.2/SPPL/DLH/2021</t>
  </si>
  <si>
    <t xml:space="preserve">009-APKS-001-021</t>
  </si>
  <si>
    <t xml:space="preserve">6109012404800003</t>
  </si>
  <si>
    <t xml:space="preserve">Lanjing; 24/04/1980</t>
  </si>
  <si>
    <t xml:space="preserve">009-APKS-001-022</t>
  </si>
  <si>
    <t xml:space="preserve">6109014705580001</t>
  </si>
  <si>
    <t xml:space="preserve">Engkersik; 07/05/1958</t>
  </si>
  <si>
    <t xml:space="preserve">6109011902070117</t>
  </si>
  <si>
    <t xml:space="preserve">660/32.5/SPPL/DLH/2021</t>
  </si>
  <si>
    <t xml:space="preserve">009-APKS-001-023</t>
  </si>
  <si>
    <t xml:space="preserve">6109010204990004</t>
  </si>
  <si>
    <t xml:space="preserve">P.Mentah; 02/04/1999</t>
  </si>
  <si>
    <t xml:space="preserve">009-APKS-001-024</t>
  </si>
  <si>
    <t xml:space="preserve">6109011003520004</t>
  </si>
  <si>
    <t xml:space="preserve">Mengkurai; 10/03/1952</t>
  </si>
  <si>
    <t xml:space="preserve">009-APKS-001-025</t>
  </si>
  <si>
    <t xml:space="preserve">6109016411960004</t>
  </si>
  <si>
    <t xml:space="preserve">Engkersik; 24/11/1996</t>
  </si>
  <si>
    <t xml:space="preserve">009-APKS-001-026</t>
  </si>
  <si>
    <t xml:space="preserve">6109010303700001</t>
  </si>
  <si>
    <t xml:space="preserve">Ampar; 03/03/1970</t>
  </si>
  <si>
    <t xml:space="preserve">010-APKS-001-001</t>
  </si>
  <si>
    <t xml:space="preserve">Albinus Akijun</t>
  </si>
  <si>
    <t xml:space="preserve">6109011501770001</t>
  </si>
  <si>
    <t xml:space="preserve">Gonis rabu; 15/01/1977</t>
  </si>
  <si>
    <t xml:space="preserve">6109010707100001</t>
  </si>
  <si>
    <t xml:space="preserve">010-APKS-001-002</t>
  </si>
  <si>
    <t xml:space="preserve">Alexander Jimi </t>
  </si>
  <si>
    <t xml:space="preserve">6109012411800008</t>
  </si>
  <si>
    <t xml:space="preserve">Gonis Rabu; 24/11/1980</t>
  </si>
  <si>
    <t xml:space="preserve">6109011001110014</t>
  </si>
  <si>
    <t xml:space="preserve">010-APKS-001-003</t>
  </si>
  <si>
    <t xml:space="preserve">6109011211760003</t>
  </si>
  <si>
    <t xml:space="preserve">Gonis Rabu; 12/11/1976</t>
  </si>
  <si>
    <t xml:space="preserve">010-APKS-001-004</t>
  </si>
  <si>
    <t xml:space="preserve">6109012705860003</t>
  </si>
  <si>
    <t xml:space="preserve">Gonis Rabu; 27/05/1986</t>
  </si>
  <si>
    <t xml:space="preserve">6109013006100004</t>
  </si>
  <si>
    <t xml:space="preserve">010-APKS-001-005</t>
  </si>
  <si>
    <t xml:space="preserve">6112020808880002</t>
  </si>
  <si>
    <t xml:space="preserve">Kubu Padi; 08/08/1988</t>
  </si>
  <si>
    <t xml:space="preserve">6109011106140006</t>
  </si>
  <si>
    <t xml:space="preserve">010-APKS-001-006</t>
  </si>
  <si>
    <t xml:space="preserve">6109012009740001</t>
  </si>
  <si>
    <t xml:space="preserve">Beragah; 20/09/1974</t>
  </si>
  <si>
    <t xml:space="preserve">6109011711110009</t>
  </si>
  <si>
    <t xml:space="preserve">010-APKS-001-007</t>
  </si>
  <si>
    <t xml:space="preserve">6109013004790002</t>
  </si>
  <si>
    <t xml:space="preserve">Gernis; 30/04/1979</t>
  </si>
  <si>
    <t xml:space="preserve">6109011204070006</t>
  </si>
  <si>
    <t xml:space="preserve">010-APKS-001-008</t>
  </si>
  <si>
    <t xml:space="preserve">6109011004750001</t>
  </si>
  <si>
    <t xml:space="preserve">Gonis Rabu; 10/04/1975</t>
  </si>
  <si>
    <t xml:space="preserve">6109011009080023</t>
  </si>
  <si>
    <t xml:space="preserve">010-APKS-001-009</t>
  </si>
  <si>
    <t xml:space="preserve">6109011010630010</t>
  </si>
  <si>
    <t xml:space="preserve">Gonis Rabu; 10/10/1963</t>
  </si>
  <si>
    <t xml:space="preserve">6109012302070013</t>
  </si>
  <si>
    <t xml:space="preserve">010-APKS-001-010</t>
  </si>
  <si>
    <t xml:space="preserve">Heri Purnawan</t>
  </si>
  <si>
    <t xml:space="preserve">6109010106940002</t>
  </si>
  <si>
    <t xml:space="preserve">Gonis Rabu; 01/06/1994</t>
  </si>
  <si>
    <t xml:space="preserve">010-APKS-001-011</t>
  </si>
  <si>
    <t xml:space="preserve">6109015908890002</t>
  </si>
  <si>
    <t xml:space="preserve">Gonis Rabu; 19/08/1989</t>
  </si>
  <si>
    <t xml:space="preserve">010-APKS-001-012</t>
  </si>
  <si>
    <t xml:space="preserve">6109011009720002</t>
  </si>
  <si>
    <t xml:space="preserve">Gonis Rabu; 10/09/1972</t>
  </si>
  <si>
    <t xml:space="preserve">6109012210080012</t>
  </si>
  <si>
    <t xml:space="preserve">010-APKS-001-013</t>
  </si>
  <si>
    <t xml:space="preserve">6109011011720005</t>
  </si>
  <si>
    <t xml:space="preserve">Belitang; 10/11/1972</t>
  </si>
  <si>
    <t xml:space="preserve">6109010207100001</t>
  </si>
  <si>
    <t xml:space="preserve">010-APKS-001-014</t>
  </si>
  <si>
    <t xml:space="preserve">6109011611840003</t>
  </si>
  <si>
    <t xml:space="preserve">Pelimping; 16/11/1984</t>
  </si>
  <si>
    <t xml:space="preserve">6109013103080003</t>
  </si>
  <si>
    <t xml:space="preserve">010-APKS-001-015</t>
  </si>
  <si>
    <t xml:space="preserve">6109015107840003</t>
  </si>
  <si>
    <t xml:space="preserve">Gonis Rabu; 11/07/1984</t>
  </si>
  <si>
    <t xml:space="preserve">6109012904090003</t>
  </si>
  <si>
    <t xml:space="preserve">010-APKS-001-016</t>
  </si>
  <si>
    <t xml:space="preserve">6109011211850003</t>
  </si>
  <si>
    <t xml:space="preserve">Kalbar; 13/11/1985</t>
  </si>
  <si>
    <t xml:space="preserve">010-APKS-001-017</t>
  </si>
  <si>
    <t xml:space="preserve">6109014402750004</t>
  </si>
  <si>
    <t xml:space="preserve">Gonis Butun; 04/02/1975</t>
  </si>
  <si>
    <t xml:space="preserve">010-APKS-001-018</t>
  </si>
  <si>
    <t xml:space="preserve">6109010510770002</t>
  </si>
  <si>
    <t xml:space="preserve">Gonis Rabu; 05/10/1977</t>
  </si>
  <si>
    <t xml:space="preserve">010-APKS-001-019</t>
  </si>
  <si>
    <t xml:space="preserve">6109012106740004</t>
  </si>
  <si>
    <t xml:space="preserve">Gonis Rabu; 21/06/1974</t>
  </si>
  <si>
    <t xml:space="preserve">010-APKS-001-020</t>
  </si>
  <si>
    <t xml:space="preserve">Dusun Gonis Butun Desa Gonis Tekam Sekadau Hilir</t>
  </si>
  <si>
    <t xml:space="preserve">6109011211850002</t>
  </si>
  <si>
    <t xml:space="preserve">Gonis Rabu; 12/11/1985</t>
  </si>
  <si>
    <t xml:space="preserve">010-APKS-001-021</t>
  </si>
  <si>
    <t xml:space="preserve">6109012008010008</t>
  </si>
  <si>
    <t xml:space="preserve">Gonis Rabu, 20/08/2001</t>
  </si>
  <si>
    <t xml:space="preserve">6109011805200004</t>
  </si>
  <si>
    <t xml:space="preserve">010-APKS-001-023</t>
  </si>
  <si>
    <t xml:space="preserve">6109012312990001</t>
  </si>
  <si>
    <t xml:space="preserve">Gonis Rabu, 23/12/1999</t>
  </si>
  <si>
    <t xml:space="preserve">6109011603070109</t>
  </si>
  <si>
    <t xml:space="preserve">011-APKS-001-001</t>
  </si>
  <si>
    <t xml:space="preserve">6109011202870002</t>
  </si>
  <si>
    <t xml:space="preserve">Gonis Rabu; 12/02/1987</t>
  </si>
  <si>
    <t xml:space="preserve">011-APKS-001-002</t>
  </si>
  <si>
    <t xml:space="preserve">6109012108610002</t>
  </si>
  <si>
    <t xml:space="preserve">Sanggau; 21/08/1961</t>
  </si>
  <si>
    <t xml:space="preserve">011-APKS-001-003</t>
  </si>
  <si>
    <t xml:space="preserve">6109012308570003</t>
  </si>
  <si>
    <t xml:space="preserve">Samarinda; 23/08/1957</t>
  </si>
  <si>
    <t xml:space="preserve">011-APKS-001-004</t>
  </si>
  <si>
    <t xml:space="preserve">6109013009920007</t>
  </si>
  <si>
    <t xml:space="preserve">Gonis Rabu; 30/09/1992</t>
  </si>
  <si>
    <t xml:space="preserve">011-APKS-001-005</t>
  </si>
  <si>
    <t xml:space="preserve">6109011809860003</t>
  </si>
  <si>
    <t xml:space="preserve">Sei Ayak; 18/09/1986</t>
  </si>
  <si>
    <t xml:space="preserve">011-APKS-001-006</t>
  </si>
  <si>
    <t xml:space="preserve">6109012709770003</t>
  </si>
  <si>
    <t xml:space="preserve">Seranggas; 27/09/1977</t>
  </si>
  <si>
    <t xml:space="preserve">6109011310060032</t>
  </si>
  <si>
    <t xml:space="preserve">011-APKS-001-007</t>
  </si>
  <si>
    <t xml:space="preserve">6109010410940005</t>
  </si>
  <si>
    <t xml:space="preserve">Gonis Rabu; 04/10/1994</t>
  </si>
  <si>
    <t xml:space="preserve">011-APKS-001-008</t>
  </si>
  <si>
    <t xml:space="preserve">6109012109770001</t>
  </si>
  <si>
    <t xml:space="preserve">Titi Tarek; 21/09/1977</t>
  </si>
  <si>
    <t xml:space="preserve">011-APKS-001-009</t>
  </si>
  <si>
    <t xml:space="preserve">6109016012910003</t>
  </si>
  <si>
    <t xml:space="preserve">Gonis Rabu; 20/12/1991</t>
  </si>
  <si>
    <t xml:space="preserve">6109013101070048</t>
  </si>
  <si>
    <t xml:space="preserve">011-APKS-001-010</t>
  </si>
  <si>
    <t xml:space="preserve">6109016007860003</t>
  </si>
  <si>
    <t xml:space="preserve">Gonis Rabu; 20/07/1986</t>
  </si>
  <si>
    <t xml:space="preserve">6109010303110004</t>
  </si>
  <si>
    <t xml:space="preserve">011-APKS-001-011</t>
  </si>
  <si>
    <t xml:space="preserve">6109010208790004</t>
  </si>
  <si>
    <t xml:space="preserve">Gonis Rabu; 02/08/1979</t>
  </si>
  <si>
    <t xml:space="preserve">6109010710080016</t>
  </si>
  <si>
    <t xml:space="preserve">011-APKS-001-012</t>
  </si>
  <si>
    <t xml:space="preserve">6109010111690007</t>
  </si>
  <si>
    <t xml:space="preserve">Gonis Rabu; 01/11/1969</t>
  </si>
  <si>
    <t xml:space="preserve">011-APKS-001-013</t>
  </si>
  <si>
    <t xml:space="preserve">Jl Syarif Kusno Desa Peniti Sekadau Hilir</t>
  </si>
  <si>
    <t xml:space="preserve">6109016504870003</t>
  </si>
  <si>
    <t xml:space="preserve">Batu Ampar; 25/04/1987</t>
  </si>
  <si>
    <t xml:space="preserve">011-APKS-001-014</t>
  </si>
  <si>
    <t xml:space="preserve">6109010501070001</t>
  </si>
  <si>
    <t xml:space="preserve">Gonis Rabu; 05/01/2007</t>
  </si>
  <si>
    <t xml:space="preserve">011-APKS-001-015</t>
  </si>
  <si>
    <t xml:space="preserve">6109011606760006</t>
  </si>
  <si>
    <t xml:space="preserve">Lamat Payang; 16/06/1976</t>
  </si>
  <si>
    <t xml:space="preserve">6109011607070002</t>
  </si>
  <si>
    <t xml:space="preserve">011-APKS-001-016</t>
  </si>
  <si>
    <t xml:space="preserve">6109011012760001</t>
  </si>
  <si>
    <t xml:space="preserve">Bajawa; 10/12/1976</t>
  </si>
  <si>
    <t xml:space="preserve">6109012006080010</t>
  </si>
  <si>
    <t xml:space="preserve">011-APKS-001-017</t>
  </si>
  <si>
    <t xml:space="preserve">6109010206970003</t>
  </si>
  <si>
    <t xml:space="preserve">Gonis Rabu; 02/06/1997</t>
  </si>
  <si>
    <t xml:space="preserve">011-APKS-001-018</t>
  </si>
  <si>
    <t xml:space="preserve">6109015703640001</t>
  </si>
  <si>
    <t xml:space="preserve">Gonis Rabu; 17/03/1964</t>
  </si>
  <si>
    <t xml:space="preserve">011-APKS-001-019</t>
  </si>
  <si>
    <t xml:space="preserve">6109010204420002</t>
  </si>
  <si>
    <t xml:space="preserve">Gonis Rabu; 02/04/1942</t>
  </si>
  <si>
    <t xml:space="preserve">011-APKS-001-020</t>
  </si>
  <si>
    <t xml:space="preserve">6109016808850003</t>
  </si>
  <si>
    <t xml:space="preserve">Gonis Rabu; 28/08/1985</t>
  </si>
  <si>
    <t xml:space="preserve">011-APKS-001-021</t>
  </si>
  <si>
    <t xml:space="preserve">6109010610680002</t>
  </si>
  <si>
    <t xml:space="preserve">Pontianak; 06/10/1968</t>
  </si>
  <si>
    <t xml:space="preserve">011-APKS-001-022</t>
  </si>
  <si>
    <t xml:space="preserve">6109014602760006</t>
  </si>
  <si>
    <t xml:space="preserve">Gonis Rabu; 06/02/1976</t>
  </si>
  <si>
    <t xml:space="preserve">011-APKS-001-023</t>
  </si>
  <si>
    <t xml:space="preserve">Dusun Amak Desa Sungai Kunyit Sekadau Hilir</t>
  </si>
  <si>
    <t xml:space="preserve">6109012909850003</t>
  </si>
  <si>
    <t xml:space="preserve">Amak; 29/09/1985</t>
  </si>
  <si>
    <t xml:space="preserve">011-APKS-001-024</t>
  </si>
  <si>
    <t xml:space="preserve">Dusun Magmagan Desa Magmagan Karya Lumar</t>
  </si>
  <si>
    <t xml:space="preserve">6109010709700006</t>
  </si>
  <si>
    <t xml:space="preserve">Bengkayang; 07/09/1970</t>
  </si>
  <si>
    <t xml:space="preserve">011-APKS-001-025</t>
  </si>
  <si>
    <t xml:space="preserve">6109014501780004</t>
  </si>
  <si>
    <t xml:space="preserve">Gonis Rabu; 05/01/1978</t>
  </si>
  <si>
    <t xml:space="preserve">011-APKS-001-026</t>
  </si>
  <si>
    <t xml:space="preserve">6109016810750003</t>
  </si>
  <si>
    <t xml:space="preserve">Gonis Rabu; 28/10/1975</t>
  </si>
  <si>
    <t xml:space="preserve">6109011210060032</t>
  </si>
  <si>
    <t xml:space="preserve">660/37.10/SPPL/DLH/2021</t>
  </si>
  <si>
    <t xml:space="preserve">011-APKS-001-027</t>
  </si>
  <si>
    <t xml:space="preserve">6109010701660004</t>
  </si>
  <si>
    <t xml:space="preserve">Gunung Kidul; 07/01/1966</t>
  </si>
  <si>
    <t xml:space="preserve">011-APKS-001-028</t>
  </si>
  <si>
    <t xml:space="preserve">6109012401870003</t>
  </si>
  <si>
    <t xml:space="preserve">Gonis Rabu; 24/01/1987</t>
  </si>
  <si>
    <t xml:space="preserve">6109011411110014</t>
  </si>
  <si>
    <t xml:space="preserve">011-APKS-001-029</t>
  </si>
  <si>
    <t xml:space="preserve">6109011608780002</t>
  </si>
  <si>
    <t xml:space="preserve">Gonis Rabu; 16/08/1978</t>
  </si>
  <si>
    <t xml:space="preserve">011-APKS-001-030</t>
  </si>
  <si>
    <t xml:space="preserve">Mas. B</t>
  </si>
  <si>
    <t xml:space="preserve">6109011111520006</t>
  </si>
  <si>
    <t xml:space="preserve">Gonis Tekam; 11/11/1952</t>
  </si>
  <si>
    <t xml:space="preserve">6109011503070055</t>
  </si>
  <si>
    <t xml:space="preserve">011-APKS-001-031</t>
  </si>
  <si>
    <t xml:space="preserve">6109014107620189</t>
  </si>
  <si>
    <t xml:space="preserve">Gonis Rabu; 01/07/1962</t>
  </si>
  <si>
    <t xml:space="preserve">011-APKS-001-032</t>
  </si>
  <si>
    <t xml:space="preserve">6109010501880001</t>
  </si>
  <si>
    <t xml:space="preserve">Gonis Rabu; 05/01/1988</t>
  </si>
  <si>
    <t xml:space="preserve">011-APKS-001-033</t>
  </si>
  <si>
    <t xml:space="preserve">6109012707680003</t>
  </si>
  <si>
    <t xml:space="preserve">Lepung Beruang; 27/07/1968</t>
  </si>
  <si>
    <t xml:space="preserve">6109011603070024</t>
  </si>
  <si>
    <t xml:space="preserve">011-APKS-001-034</t>
  </si>
  <si>
    <t xml:space="preserve">6109015011700006</t>
  </si>
  <si>
    <t xml:space="preserve">Gonis Tekam; 10/11/1970</t>
  </si>
  <si>
    <t xml:space="preserve">011-APKS-001-035</t>
  </si>
  <si>
    <t xml:space="preserve">6109010310690002</t>
  </si>
  <si>
    <t xml:space="preserve">Gonis Rabu; 03/10/1969</t>
  </si>
  <si>
    <t xml:space="preserve">011-APKS-001-036</t>
  </si>
  <si>
    <t xml:space="preserve">6109011205890002</t>
  </si>
  <si>
    <t xml:space="preserve">Gonis Rabu; 12/05/1989</t>
  </si>
  <si>
    <t xml:space="preserve">011-APKS-001-037</t>
  </si>
  <si>
    <t xml:space="preserve">6109012509800003</t>
  </si>
  <si>
    <t xml:space="preserve">Gonis Rabu; 25/09/1980</t>
  </si>
  <si>
    <t xml:space="preserve">011-APKS-001-038</t>
  </si>
  <si>
    <t xml:space="preserve">Dusun Penyarak Desa Gurung Mali Tempunak</t>
  </si>
  <si>
    <t xml:space="preserve">6105022507800001</t>
  </si>
  <si>
    <t xml:space="preserve">Penyarak; 25/07/1980</t>
  </si>
  <si>
    <t xml:space="preserve">011-APKS-001-039</t>
  </si>
  <si>
    <t xml:space="preserve">6109010408890007</t>
  </si>
  <si>
    <t xml:space="preserve">Gonis Rabu; 04/08/1989</t>
  </si>
  <si>
    <t xml:space="preserve">023-APKS-002-001</t>
  </si>
  <si>
    <t xml:space="preserve">Dusun TP.Kemayau Desa TP Semadak Sekadau Hilir</t>
  </si>
  <si>
    <t xml:space="preserve">6109010107090007</t>
  </si>
  <si>
    <t xml:space="preserve">Tapang Kemayau, 08 November 1972</t>
  </si>
  <si>
    <t xml:space="preserve">023-APKS-002-002</t>
  </si>
  <si>
    <t xml:space="preserve">6109012403150001</t>
  </si>
  <si>
    <t xml:space="preserve">Tapang Kemayau, 16 Maret 1989</t>
  </si>
  <si>
    <t xml:space="preserve">6109011603890005</t>
  </si>
  <si>
    <t xml:space="preserve">023-APKS-002-003</t>
  </si>
  <si>
    <t xml:space="preserve">6103012207150006</t>
  </si>
  <si>
    <t xml:space="preserve">Tapang Kemayau, 06 Juli 1974</t>
  </si>
  <si>
    <t xml:space="preserve">6171040607740006</t>
  </si>
  <si>
    <t xml:space="preserve">023-APKS-002-004</t>
  </si>
  <si>
    <t xml:space="preserve">6109012604070138</t>
  </si>
  <si>
    <t xml:space="preserve">Tapang Kemayau; 07/09/1991</t>
  </si>
  <si>
    <t xml:space="preserve">6109010709910010</t>
  </si>
  <si>
    <t xml:space="preserve">023-APKS-002-005</t>
  </si>
  <si>
    <t xml:space="preserve">6109016712940001</t>
  </si>
  <si>
    <t xml:space="preserve">Tapang Kemayau, 27 Desember 1994</t>
  </si>
  <si>
    <t xml:space="preserve">6109012004160008</t>
  </si>
  <si>
    <t xml:space="preserve">023-APKS-002-006</t>
  </si>
  <si>
    <t xml:space="preserve">6109012812980003</t>
  </si>
  <si>
    <t xml:space="preserve">Tapang Kemayau, 28 Desember 1998</t>
  </si>
  <si>
    <t xml:space="preserve">6109011303170010</t>
  </si>
  <si>
    <t xml:space="preserve">023-APKS-002-007</t>
  </si>
  <si>
    <t xml:space="preserve">6109012008080010</t>
  </si>
  <si>
    <t xml:space="preserve">Tapang Temunik, 08 JUni 1977</t>
  </si>
  <si>
    <t xml:space="preserve">6109010806770002</t>
  </si>
  <si>
    <t xml:space="preserve">023-APKS-002-008</t>
  </si>
  <si>
    <t xml:space="preserve">6109011206080004</t>
  </si>
  <si>
    <t xml:space="preserve">Tapang Kemayau, 24 September 1994</t>
  </si>
  <si>
    <t xml:space="preserve">6109012409940001</t>
  </si>
  <si>
    <t xml:space="preserve">023-APKS-002-009</t>
  </si>
  <si>
    <t xml:space="preserve">Harun. VC</t>
  </si>
  <si>
    <t xml:space="preserve">6109012704070090</t>
  </si>
  <si>
    <t xml:space="preserve">Tapang Kemayau, 08 April 1971</t>
  </si>
  <si>
    <t xml:space="preserve">6109010804710002</t>
  </si>
  <si>
    <t xml:space="preserve">023-APKS-002-010</t>
  </si>
  <si>
    <t xml:space="preserve">6109011009180002</t>
  </si>
  <si>
    <t xml:space="preserve">Kenyauk, 03 Juli 1992</t>
  </si>
  <si>
    <t xml:space="preserve">6105030307920002</t>
  </si>
  <si>
    <t xml:space="preserve">023-APKS-002-011</t>
  </si>
  <si>
    <t xml:space="preserve">6109011405070009</t>
  </si>
  <si>
    <t xml:space="preserve">Tapang Sambas, 05 Mei 1977</t>
  </si>
  <si>
    <t xml:space="preserve">6109010505770014</t>
  </si>
  <si>
    <t xml:space="preserve">023-APKS-002-012</t>
  </si>
  <si>
    <t xml:space="preserve">Komplek Pangeran Pati II Blok F 10 Siantan Hulu Pontianak</t>
  </si>
  <si>
    <t xml:space="preserve">6171040810650006</t>
  </si>
  <si>
    <t xml:space="preserve">Tapang Sambas 08 Oktober 1965</t>
  </si>
  <si>
    <t xml:space="preserve">6171042907080006</t>
  </si>
  <si>
    <t xml:space="preserve">023-APKS-002-013</t>
  </si>
  <si>
    <t xml:space="preserve">6109011911070012</t>
  </si>
  <si>
    <t xml:space="preserve">Setawar, 06 Mei1969</t>
  </si>
  <si>
    <t xml:space="preserve">6109010605690006</t>
  </si>
  <si>
    <t xml:space="preserve">023-APKS-002-014</t>
  </si>
  <si>
    <t xml:space="preserve">Dusun TP.Sambas Desa TP Semadak Sekadau Hilir</t>
  </si>
  <si>
    <t xml:space="preserve">6109010801080004</t>
  </si>
  <si>
    <t xml:space="preserve">Tapang Sambas, 04 September 1976</t>
  </si>
  <si>
    <t xml:space="preserve">6109010409760004</t>
  </si>
  <si>
    <t xml:space="preserve">023-APKS-002-015</t>
  </si>
  <si>
    <t xml:space="preserve">6109011009900003</t>
  </si>
  <si>
    <t xml:space="preserve">Tapang Sambas, 10 Oktober 1999</t>
  </si>
  <si>
    <t xml:space="preserve">6109010801080006</t>
  </si>
  <si>
    <t xml:space="preserve">023-APKS-002-016</t>
  </si>
  <si>
    <t xml:space="preserve">6109011102080021</t>
  </si>
  <si>
    <t xml:space="preserve">6109014205780003</t>
  </si>
  <si>
    <t xml:space="preserve">023-APKS-002-017</t>
  </si>
  <si>
    <t xml:space="preserve">6109011004070001</t>
  </si>
  <si>
    <t xml:space="preserve">Serukam, 28 November 1977</t>
  </si>
  <si>
    <t xml:space="preserve">6109012811770001</t>
  </si>
  <si>
    <t xml:space="preserve">023-APKS-002-018</t>
  </si>
  <si>
    <t xml:space="preserve">6109010801080010</t>
  </si>
  <si>
    <t xml:space="preserve">Tapang Kemayau, 09 September 1995</t>
  </si>
  <si>
    <t xml:space="preserve">6109010909950007</t>
  </si>
  <si>
    <t xml:space="preserve">023-APKS-002-019</t>
  </si>
  <si>
    <t xml:space="preserve">6109012311070001</t>
  </si>
  <si>
    <t xml:space="preserve">Tapang Kemayau, 12 Juni 1984</t>
  </si>
  <si>
    <t xml:space="preserve">6109011206840001</t>
  </si>
  <si>
    <t xml:space="preserve">023-APKS-002-020</t>
  </si>
  <si>
    <t xml:space="preserve">Tapang Sambas, 18 Maret 1980</t>
  </si>
  <si>
    <t xml:space="preserve">6109011803800002</t>
  </si>
  <si>
    <t xml:space="preserve">023-APKS-002-021</t>
  </si>
  <si>
    <t xml:space="preserve">6109012008090007</t>
  </si>
  <si>
    <t xml:space="preserve">Seneban, 10 Juni 1958</t>
  </si>
  <si>
    <t xml:space="preserve">6109011006580009</t>
  </si>
  <si>
    <t xml:space="preserve">023-APKS-002-022</t>
  </si>
  <si>
    <t xml:space="preserve">6109011109080013</t>
  </si>
  <si>
    <t xml:space="preserve">Selalong, 16 Februari 1983</t>
  </si>
  <si>
    <t xml:space="preserve">6109015602830001</t>
  </si>
  <si>
    <t xml:space="preserve">023-APKS-002-023</t>
  </si>
  <si>
    <t xml:space="preserve">6109010801080005</t>
  </si>
  <si>
    <t xml:space="preserve">Porau, 15 Juni 1972</t>
  </si>
  <si>
    <t xml:space="preserve">6109011506720003</t>
  </si>
  <si>
    <t xml:space="preserve">023-APKS-002-024</t>
  </si>
  <si>
    <t xml:space="preserve">6109012306080015</t>
  </si>
  <si>
    <t xml:space="preserve">Tiong Keranjik, 07 Oktober 1976</t>
  </si>
  <si>
    <t xml:space="preserve">6109010710760004</t>
  </si>
  <si>
    <t xml:space="preserve">023-APKS-002-025</t>
  </si>
  <si>
    <t xml:space="preserve">Yosef Livino Medang</t>
  </si>
  <si>
    <t xml:space="preserve">6109011611930002</t>
  </si>
  <si>
    <t xml:space="preserve">Tapang Kemayau, 16 November 1993</t>
  </si>
  <si>
    <t xml:space="preserve">6109010806200004</t>
  </si>
  <si>
    <t xml:space="preserve">024-APKS-002-001</t>
  </si>
  <si>
    <t xml:space="preserve">Dusun Natai Ilong Desa Nanga Pemubuh Sekadau Hulu</t>
  </si>
  <si>
    <t xml:space="preserve">6109020107550095</t>
  </si>
  <si>
    <t xml:space="preserve">Natai Ilong, 01 Juli 1955</t>
  </si>
  <si>
    <t xml:space="preserve">6109020610080016</t>
  </si>
  <si>
    <t xml:space="preserve">024-APKS-002-002</t>
  </si>
  <si>
    <t xml:space="preserve">6109021201760005</t>
  </si>
  <si>
    <t xml:space="preserve">Natai Ilong, 12 Januari 1976</t>
  </si>
  <si>
    <t xml:space="preserve">6109020706080004</t>
  </si>
  <si>
    <t xml:space="preserve">024-APKS-002-004</t>
  </si>
  <si>
    <t xml:space="preserve">6109020305730001</t>
  </si>
  <si>
    <t xml:space="preserve">Natai Ilong, 03 Mei 1973</t>
  </si>
  <si>
    <t xml:space="preserve">6109021801070003</t>
  </si>
  <si>
    <t xml:space="preserve">024-APKS-002-006</t>
  </si>
  <si>
    <t xml:space="preserve">6109020504610002</t>
  </si>
  <si>
    <t xml:space="preserve">Tembawang Nangka, 05 April 1961</t>
  </si>
  <si>
    <t xml:space="preserve">6109021801070001</t>
  </si>
  <si>
    <t xml:space="preserve">024-APKS-002-007</t>
  </si>
  <si>
    <t xml:space="preserve">6109024505850014</t>
  </si>
  <si>
    <t xml:space="preserve">Natai Ilong, 05 Mei 1985</t>
  </si>
  <si>
    <t xml:space="preserve">6109022803120001</t>
  </si>
  <si>
    <t xml:space="preserve">024-APKS-002-008</t>
  </si>
  <si>
    <t xml:space="preserve">6109021802860004</t>
  </si>
  <si>
    <t xml:space="preserve">Natai Ilong, 18 Februari 1986</t>
  </si>
  <si>
    <t xml:space="preserve">6109020602120003</t>
  </si>
  <si>
    <t xml:space="preserve">024-APKS-002-009</t>
  </si>
  <si>
    <t xml:space="preserve">6112032804840002</t>
  </si>
  <si>
    <t xml:space="preserve">Pancaroba, 28 April 1984</t>
  </si>
  <si>
    <t xml:space="preserve">6109012901200007</t>
  </si>
  <si>
    <t xml:space="preserve">024-APKS-002-010</t>
  </si>
  <si>
    <t xml:space="preserve">6109021902620003</t>
  </si>
  <si>
    <t xml:space="preserve">Natai Ilong, 19 Februari 1962</t>
  </si>
  <si>
    <t xml:space="preserve">6109020610080015</t>
  </si>
  <si>
    <t xml:space="preserve">024-APKS-002-011</t>
  </si>
  <si>
    <t xml:space="preserve">Jl Merdeka Barat No.12 Desa Sungai Ringin Sekadau Hilir</t>
  </si>
  <si>
    <t xml:space="preserve">6109011212520004</t>
  </si>
  <si>
    <t xml:space="preserve">Tigong, 12 Desember 1952</t>
  </si>
  <si>
    <t xml:space="preserve">6109010412060067</t>
  </si>
  <si>
    <t xml:space="preserve">024-APKS-002-012</t>
  </si>
  <si>
    <t xml:space="preserve">6109022006800007</t>
  </si>
  <si>
    <t xml:space="preserve">Natai Ilong, 20 Juni 1980</t>
  </si>
  <si>
    <t xml:space="preserve">6109020610100011</t>
  </si>
  <si>
    <t xml:space="preserve">024-APKS-002-013</t>
  </si>
  <si>
    <t xml:space="preserve">6109020707790002</t>
  </si>
  <si>
    <t xml:space="preserve">Natai Ilong, 07 Juli 1979</t>
  </si>
  <si>
    <t xml:space="preserve">6109023012110086</t>
  </si>
  <si>
    <t xml:space="preserve">024-APKS-002-014</t>
  </si>
  <si>
    <t xml:space="preserve">6109022606820004</t>
  </si>
  <si>
    <t xml:space="preserve">Natai Ilong, 26 Juni 1982</t>
  </si>
  <si>
    <t xml:space="preserve">6109021202090031</t>
  </si>
  <si>
    <t xml:space="preserve">024-APKS-002-015</t>
  </si>
  <si>
    <t xml:space="preserve">6109026303740004</t>
  </si>
  <si>
    <t xml:space="preserve">Natai Ilong, 23 Maret 1974</t>
  </si>
  <si>
    <t xml:space="preserve">6109020706080021</t>
  </si>
  <si>
    <t xml:space="preserve">024-APKS-002-016</t>
  </si>
  <si>
    <t xml:space="preserve">6109024408620003</t>
  </si>
  <si>
    <t xml:space="preserve">Natai Ilong, 04 Agustus 1962</t>
  </si>
  <si>
    <t xml:space="preserve">6109020602070001</t>
  </si>
  <si>
    <t xml:space="preserve">024-APKS-002-018</t>
  </si>
  <si>
    <t xml:space="preserve">6109021712810003</t>
  </si>
  <si>
    <t xml:space="preserve">Natai Ilong, 17 Desember 1981</t>
  </si>
  <si>
    <t xml:space="preserve">6109021007080016</t>
  </si>
  <si>
    <t xml:space="preserve">024-APKS-002-020</t>
  </si>
  <si>
    <t xml:space="preserve">6109021008790001</t>
  </si>
  <si>
    <t xml:space="preserve">Natai Ilong, 10 Agustus 1979</t>
  </si>
  <si>
    <t xml:space="preserve">6109021102080003</t>
  </si>
  <si>
    <t xml:space="preserve">024-APKS-002-021</t>
  </si>
  <si>
    <t xml:space="preserve">6109020707840004</t>
  </si>
  <si>
    <t xml:space="preserve">Sinar Pekayau, 07 Juli 1984</t>
  </si>
  <si>
    <t xml:space="preserve">6109021711110022</t>
  </si>
  <si>
    <t xml:space="preserve">024-APKS-002-022</t>
  </si>
  <si>
    <t xml:space="preserve">6109026003800003</t>
  </si>
  <si>
    <t xml:space="preserve">Natai Ilong, 20 Maret 1980</t>
  </si>
  <si>
    <t xml:space="preserve">6109021812060061</t>
  </si>
  <si>
    <t xml:space="preserve">024-APKS-002-023</t>
  </si>
  <si>
    <t xml:space="preserve">6109026404740004</t>
  </si>
  <si>
    <t xml:space="preserve">Natai Ilong, 24 April 1974</t>
  </si>
  <si>
    <t xml:space="preserve">6109021801070025</t>
  </si>
  <si>
    <t xml:space="preserve">024-APKS-002-024</t>
  </si>
  <si>
    <t xml:space="preserve">6109012808680003</t>
  </si>
  <si>
    <t xml:space="preserve">Engkersik, 08 Agustus 1968</t>
  </si>
  <si>
    <t xml:space="preserve">6109011912080012</t>
  </si>
  <si>
    <t xml:space="preserve">024-APKS-002-025</t>
  </si>
  <si>
    <t xml:space="preserve">6109024107790114</t>
  </si>
  <si>
    <t xml:space="preserve">Natai Ilong, 01-07-1979</t>
  </si>
  <si>
    <t xml:space="preserve">6109020402090018</t>
  </si>
  <si>
    <t xml:space="preserve">024-APKS-002-026</t>
  </si>
  <si>
    <t xml:space="preserve">6109021602740005</t>
  </si>
  <si>
    <t xml:space="preserve">Mulung, 16 Desember 1974</t>
  </si>
  <si>
    <t xml:space="preserve">6109020706080013</t>
  </si>
  <si>
    <t xml:space="preserve">025-APKS-002-001</t>
  </si>
  <si>
    <t xml:space="preserve">Dusun Ng Pemubuh Desa Ng Pemubuh Sekadau Hulu</t>
  </si>
  <si>
    <t xml:space="preserve">6109021309600002</t>
  </si>
  <si>
    <t xml:space="preserve">Derajau' 13/09/1960</t>
  </si>
  <si>
    <t xml:space="preserve">6109021409100002</t>
  </si>
  <si>
    <t xml:space="preserve">025-APKS-002-002</t>
  </si>
  <si>
    <t xml:space="preserve">6109021709770001</t>
  </si>
  <si>
    <t xml:space="preserve">Nanga Pemubuh' 17/09/1977</t>
  </si>
  <si>
    <t xml:space="preserve">6109020801080011</t>
  </si>
  <si>
    <t xml:space="preserve">025-APKS-002-003</t>
  </si>
  <si>
    <t xml:space="preserve">6109021512790004</t>
  </si>
  <si>
    <t xml:space="preserve">Nanga Pemubuh' 15/12/1979</t>
  </si>
  <si>
    <t xml:space="preserve">6109020307080008</t>
  </si>
  <si>
    <t xml:space="preserve">025-APKS-002-004</t>
  </si>
  <si>
    <t xml:space="preserve">6109021710840004</t>
  </si>
  <si>
    <t xml:space="preserve">Sungai Perupuk' 17/10/1984</t>
  </si>
  <si>
    <t xml:space="preserve">6109021407080001</t>
  </si>
  <si>
    <t xml:space="preserve">025-APKS-002-005</t>
  </si>
  <si>
    <t xml:space="preserve">6109022809970001</t>
  </si>
  <si>
    <t xml:space="preserve">Sugai Perupuk, 28-09-1997</t>
  </si>
  <si>
    <t xml:space="preserve">6109020612100005</t>
  </si>
  <si>
    <t xml:space="preserve">025-APKS-002-006</t>
  </si>
  <si>
    <t xml:space="preserve">6109022907960001</t>
  </si>
  <si>
    <t xml:space="preserve">Sungai Perupuk' 29/07/1996</t>
  </si>
  <si>
    <t xml:space="preserve">6109023012190002</t>
  </si>
  <si>
    <t xml:space="preserve">025-APKS-002-008</t>
  </si>
  <si>
    <t xml:space="preserve">Dusun Emperarak Desa Ng Pemubuh Sekadau Hulu</t>
  </si>
  <si>
    <t xml:space="preserve">6109021104820002</t>
  </si>
  <si>
    <t xml:space="preserve">Bangun' 11/04/1982</t>
  </si>
  <si>
    <t xml:space="preserve">6109023107080044</t>
  </si>
  <si>
    <t xml:space="preserve">025-APKS-002-009</t>
  </si>
  <si>
    <t xml:space="preserve">6109020303760003</t>
  </si>
  <si>
    <t xml:space="preserve">Nanga Pemubuh' 03/03/1976</t>
  </si>
  <si>
    <t xml:space="preserve">6109021602090004</t>
  </si>
  <si>
    <t xml:space="preserve">025-APKS-002-010</t>
  </si>
  <si>
    <t xml:space="preserve">6109010210930001</t>
  </si>
  <si>
    <t xml:space="preserve">Sekadau' 02/10/1993</t>
  </si>
  <si>
    <t xml:space="preserve">6109022509180001</t>
  </si>
  <si>
    <t xml:space="preserve">025-APKS-002-011</t>
  </si>
  <si>
    <t xml:space="preserve">Rianto Paskalis. K</t>
  </si>
  <si>
    <t xml:space="preserve">6109020908800001</t>
  </si>
  <si>
    <t xml:space="preserve">Cenayan' 09/08/1980</t>
  </si>
  <si>
    <t xml:space="preserve">6109022311070001</t>
  </si>
  <si>
    <t xml:space="preserve">025-APKS-002-012</t>
  </si>
  <si>
    <t xml:space="preserve">6109021212680008</t>
  </si>
  <si>
    <t xml:space="preserve">Sungai Mawang' 12/12/1968</t>
  </si>
  <si>
    <t xml:space="preserve">6109021609080009</t>
  </si>
  <si>
    <t xml:space="preserve">025-APKS-002-013</t>
  </si>
  <si>
    <t xml:space="preserve">Selvinus Kedong</t>
  </si>
  <si>
    <t xml:space="preserve">6109022202560002</t>
  </si>
  <si>
    <t xml:space="preserve">Nanga Pemubuh' 22/02/1956</t>
  </si>
  <si>
    <t xml:space="preserve">6109021007080009</t>
  </si>
  <si>
    <t xml:space="preserve">025-APKS-002-014</t>
  </si>
  <si>
    <t xml:space="preserve">6109020304790004</t>
  </si>
  <si>
    <t xml:space="preserve">Nanga Pemubuh' 03/04/1979</t>
  </si>
  <si>
    <t xml:space="preserve">6109021205090004</t>
  </si>
  <si>
    <t xml:space="preserve">026-APKS-002-001</t>
  </si>
  <si>
    <t xml:space="preserve">6109010107700329</t>
  </si>
  <si>
    <t xml:space="preserve">Nanga Pemubuh, 01 Juli 1970</t>
  </si>
  <si>
    <t xml:space="preserve">6109022612180002</t>
  </si>
  <si>
    <t xml:space="preserve">026-APKS-002-002</t>
  </si>
  <si>
    <t xml:space="preserve">6109022508870004</t>
  </si>
  <si>
    <t xml:space="preserve">Pontianak, 25 Agustus 1987</t>
  </si>
  <si>
    <t xml:space="preserve">6109022411160007</t>
  </si>
  <si>
    <t xml:space="preserve">026-APKS-002-003</t>
  </si>
  <si>
    <t xml:space="preserve">6105030102620005</t>
  </si>
  <si>
    <t xml:space="preserve">Setawar, 01 Februari 1962</t>
  </si>
  <si>
    <t xml:space="preserve">6109021905210001</t>
  </si>
  <si>
    <t xml:space="preserve">026-APKS-002-004</t>
  </si>
  <si>
    <t xml:space="preserve">6109010604600003</t>
  </si>
  <si>
    <t xml:space="preserve">Jerajau 06 April 1960</t>
  </si>
  <si>
    <t xml:space="preserve">6109021102140001</t>
  </si>
  <si>
    <t xml:space="preserve">026-APKS-002-005</t>
  </si>
  <si>
    <t xml:space="preserve">6109021202970004</t>
  </si>
  <si>
    <t xml:space="preserve">Nanga Pemubuh, 12 Februari 1997</t>
  </si>
  <si>
    <t xml:space="preserve">6109022110190005</t>
  </si>
  <si>
    <t xml:space="preserve">026-APKS-002-006</t>
  </si>
  <si>
    <t xml:space="preserve">6109022605950001</t>
  </si>
  <si>
    <t xml:space="preserve">Nanga Pemubuh, 26 Mei 1995</t>
  </si>
  <si>
    <t xml:space="preserve">6109021409160004</t>
  </si>
  <si>
    <t xml:space="preserve">026-APKS-002-007</t>
  </si>
  <si>
    <t xml:space="preserve">6109020411890001</t>
  </si>
  <si>
    <t xml:space="preserve">Nanga Pemubuh, 04 November 1989</t>
  </si>
  <si>
    <t xml:space="preserve">6109022702180003</t>
  </si>
  <si>
    <t xml:space="preserve">026-APKS-002-008</t>
  </si>
  <si>
    <t xml:space="preserve">6109020602710001</t>
  </si>
  <si>
    <t xml:space="preserve">Nanga Pemubuh, 06 Februari 1971</t>
  </si>
  <si>
    <t xml:space="preserve">6109022204080008</t>
  </si>
  <si>
    <t xml:space="preserve">026-APKS-002-009</t>
  </si>
  <si>
    <t xml:space="preserve">6109021611810001</t>
  </si>
  <si>
    <t xml:space="preserve">Aur, 16 November 1981</t>
  </si>
  <si>
    <t xml:space="preserve">6109022908080084</t>
  </si>
  <si>
    <t xml:space="preserve">026-APKS-002-010</t>
  </si>
  <si>
    <t xml:space="preserve">Lodovikus.Y. Desa</t>
  </si>
  <si>
    <t xml:space="preserve">6109021208740002</t>
  </si>
  <si>
    <t xml:space="preserve">Wolo balu, 12 Agustus 1974</t>
  </si>
  <si>
    <t xml:space="preserve">6109021701070033</t>
  </si>
  <si>
    <t xml:space="preserve">026-APKS-002-011</t>
  </si>
  <si>
    <t xml:space="preserve">6109020202820003</t>
  </si>
  <si>
    <t xml:space="preserve">Nanga Pemubuh, 02 Februari 1982</t>
  </si>
  <si>
    <t xml:space="preserve">6109022008080007</t>
  </si>
  <si>
    <t xml:space="preserve">026-APKS-002-012</t>
  </si>
  <si>
    <t xml:space="preserve">6106161008890002</t>
  </si>
  <si>
    <t xml:space="preserve">Landau Rantau, 10 Agustus 1989</t>
  </si>
  <si>
    <t xml:space="preserve">6106160802170001</t>
  </si>
  <si>
    <t xml:space="preserve">027-APKS-002-001</t>
  </si>
  <si>
    <t xml:space="preserve">Dusun Sepanjang Desa Ng Pemubuh Sekadau Hulu</t>
  </si>
  <si>
    <t xml:space="preserve">6109021604810001</t>
  </si>
  <si>
    <t xml:space="preserve">Sepanjang, 18 April 1981</t>
  </si>
  <si>
    <t xml:space="preserve">6109021108080012</t>
  </si>
  <si>
    <t xml:space="preserve">027-APKS-002-002</t>
  </si>
  <si>
    <t xml:space="preserve">6109023108800003</t>
  </si>
  <si>
    <t xml:space="preserve">Sepanjang, 31-08-1980</t>
  </si>
  <si>
    <t xml:space="preserve">6109020606200003</t>
  </si>
  <si>
    <t xml:space="preserve">027-APKS-002-003</t>
  </si>
  <si>
    <t xml:space="preserve">6109020205720003</t>
  </si>
  <si>
    <t xml:space="preserve">Sepanjang, 02-05-1972</t>
  </si>
  <si>
    <t xml:space="preserve">6109022907100021</t>
  </si>
  <si>
    <t xml:space="preserve">027-APKS-002-005</t>
  </si>
  <si>
    <t xml:space="preserve">6109021210790001</t>
  </si>
  <si>
    <t xml:space="preserve">Sepanjang, 12-10-1979</t>
  </si>
  <si>
    <t xml:space="preserve">6109023107080127</t>
  </si>
  <si>
    <t xml:space="preserve">027-APKS-002-006</t>
  </si>
  <si>
    <t xml:space="preserve">6109020107640102</t>
  </si>
  <si>
    <t xml:space="preserve">Nayuk, 01 Juli 1964</t>
  </si>
  <si>
    <t xml:space="preserve">6109022908080085</t>
  </si>
  <si>
    <t xml:space="preserve">027-APKS-002-008</t>
  </si>
  <si>
    <t xml:space="preserve">6109020609660003</t>
  </si>
  <si>
    <t xml:space="preserve">Sintang, 06-09-1966</t>
  </si>
  <si>
    <t xml:space="preserve">6109020206080017</t>
  </si>
  <si>
    <t xml:space="preserve">027-APKS-002-009</t>
  </si>
  <si>
    <t xml:space="preserve">6109021204810002</t>
  </si>
  <si>
    <t xml:space="preserve">Sepanjang, 12-04-1981</t>
  </si>
  <si>
    <t xml:space="preserve">6109020402090003</t>
  </si>
  <si>
    <t xml:space="preserve">027-APKS-002-010</t>
  </si>
  <si>
    <t xml:space="preserve">6109021807930001</t>
  </si>
  <si>
    <t xml:space="preserve">Sepanjang, 18-07-1993</t>
  </si>
  <si>
    <t xml:space="preserve">6109020303150004</t>
  </si>
  <si>
    <t xml:space="preserve">027-APKS-002-011</t>
  </si>
  <si>
    <t xml:space="preserve">6109021206620004</t>
  </si>
  <si>
    <t xml:space="preserve">Sepanjang, 12 Juni 1962</t>
  </si>
  <si>
    <t xml:space="preserve">6109021108080014</t>
  </si>
  <si>
    <t xml:space="preserve">027-APKS-002-012</t>
  </si>
  <si>
    <t xml:space="preserve">6109022804670001</t>
  </si>
  <si>
    <t xml:space="preserve">Landau Kumpai, 28 April 1967</t>
  </si>
  <si>
    <t xml:space="preserve">6109020412070002</t>
  </si>
  <si>
    <t xml:space="preserve">027-APKS-002-013</t>
  </si>
  <si>
    <t xml:space="preserve">6109020107710097</t>
  </si>
  <si>
    <t xml:space="preserve">Sepanjang, 10 Juli 1971</t>
  </si>
  <si>
    <t xml:space="preserve">6109022009070001</t>
  </si>
  <si>
    <t xml:space="preserve">027-APKS-002-014</t>
  </si>
  <si>
    <t xml:space="preserve">6109020212620003</t>
  </si>
  <si>
    <t xml:space="preserve">Sepanjang, 02 Desember 1962</t>
  </si>
  <si>
    <t xml:space="preserve">6109020206080020</t>
  </si>
  <si>
    <t xml:space="preserve">027-APKS-002-015</t>
  </si>
  <si>
    <t xml:space="preserve">6109020107550093</t>
  </si>
  <si>
    <t xml:space="preserve">Sepanjang, 01 Juli 1955</t>
  </si>
  <si>
    <t xml:space="preserve">6109020907080022</t>
  </si>
  <si>
    <t xml:space="preserve">027-APKS-002-016</t>
  </si>
  <si>
    <t xml:space="preserve">6109022512890003</t>
  </si>
  <si>
    <t xml:space="preserve">Sepanjang, 25 Desember 1989</t>
  </si>
  <si>
    <t xml:space="preserve">6109022907100019</t>
  </si>
  <si>
    <t xml:space="preserve">027-APKS-002-017</t>
  </si>
  <si>
    <t xml:space="preserve">6109020306910003</t>
  </si>
  <si>
    <t xml:space="preserve">Sepanjang, 03 Juni 1991</t>
  </si>
  <si>
    <t xml:space="preserve">6109020608140003</t>
  </si>
  <si>
    <t xml:space="preserve">027-APKS-002-018</t>
  </si>
  <si>
    <t xml:space="preserve">6109020308820003</t>
  </si>
  <si>
    <t xml:space="preserve">Sepanjang, 03 Agustus 1982</t>
  </si>
  <si>
    <t xml:space="preserve">6109021007080010</t>
  </si>
  <si>
    <t xml:space="preserve">027-APKS-002-019</t>
  </si>
  <si>
    <t xml:space="preserve">6109020206650006</t>
  </si>
  <si>
    <t xml:space="preserve">Sepanjang, 01 Juni 1965</t>
  </si>
  <si>
    <t xml:space="preserve">6109021108080015</t>
  </si>
  <si>
    <t xml:space="preserve">027-APKS-002-020</t>
  </si>
  <si>
    <t xml:space="preserve">6109020911790003</t>
  </si>
  <si>
    <t xml:space="preserve">Soruk, 09 November 1979</t>
  </si>
  <si>
    <t xml:space="preserve">6109021201100002</t>
  </si>
  <si>
    <t xml:space="preserve">027-APKS-002-021</t>
  </si>
  <si>
    <t xml:space="preserve">6109023012790002</t>
  </si>
  <si>
    <t xml:space="preserve">Sepanjang, 30 Desember 1979</t>
  </si>
  <si>
    <t xml:space="preserve">6109022309080006</t>
  </si>
  <si>
    <t xml:space="preserve">027-APKS-002-022</t>
  </si>
  <si>
    <t xml:space="preserve">6109020306710001</t>
  </si>
  <si>
    <t xml:space="preserve">Sepanjang, 03 Juni 1971</t>
  </si>
  <si>
    <t xml:space="preserve">6109022310070008</t>
  </si>
  <si>
    <t xml:space="preserve">027-APKS-002-023</t>
  </si>
  <si>
    <t xml:space="preserve">6109020708590001</t>
  </si>
  <si>
    <t xml:space="preserve">Baharu, 07 Agustus 1959</t>
  </si>
  <si>
    <t xml:space="preserve">6109022102110014</t>
  </si>
  <si>
    <t xml:space="preserve">027-APKS-002-025</t>
  </si>
  <si>
    <t xml:space="preserve">6109021110750001</t>
  </si>
  <si>
    <t xml:space="preserve">Sintang, 11 Oktober 1975</t>
  </si>
  <si>
    <t xml:space="preserve">6109022803080011</t>
  </si>
  <si>
    <t xml:space="preserve">028-APKS-002-001</t>
  </si>
  <si>
    <t xml:space="preserve">Dusun Tapang Perodah Desa Tapang Perodah</t>
  </si>
  <si>
    <t xml:space="preserve">6109025708690003</t>
  </si>
  <si>
    <t xml:space="preserve">Tapang Perodah, 17 Agustus 1969</t>
  </si>
  <si>
    <t xml:space="preserve">6109020310060024</t>
  </si>
  <si>
    <t xml:space="preserve">028-APKS-002-002</t>
  </si>
  <si>
    <t xml:space="preserve">6109022505700005</t>
  </si>
  <si>
    <t xml:space="preserve">Tapang Perodah, 25 Mei 1970</t>
  </si>
  <si>
    <t xml:space="preserve">6109022302070024</t>
  </si>
  <si>
    <t xml:space="preserve">028-APKS-002-003</t>
  </si>
  <si>
    <t xml:space="preserve">Abertus Meruddin</t>
  </si>
  <si>
    <t xml:space="preserve">6109022412770006</t>
  </si>
  <si>
    <t xml:space="preserve">Tapang Perodah, 24 Desember 1977</t>
  </si>
  <si>
    <t xml:space="preserve">6109021911100007</t>
  </si>
  <si>
    <t xml:space="preserve">028-APKS-002-004</t>
  </si>
  <si>
    <t xml:space="preserve">6109020812830002</t>
  </si>
  <si>
    <t xml:space="preserve">Tapang Perodah, 08 Desember 1983</t>
  </si>
  <si>
    <t xml:space="preserve">6109022703090011</t>
  </si>
  <si>
    <t xml:space="preserve">028-APKS-002-005</t>
  </si>
  <si>
    <t xml:space="preserve">6109021606630002</t>
  </si>
  <si>
    <t xml:space="preserve">Tapang Perodah, 16 Juni 1962</t>
  </si>
  <si>
    <t xml:space="preserve">6109023110060009</t>
  </si>
  <si>
    <t xml:space="preserve">028-APKS-002-006</t>
  </si>
  <si>
    <t xml:space="preserve">6109022205580003</t>
  </si>
  <si>
    <t xml:space="preserve">Sepanjang, 22 Mei 1985</t>
  </si>
  <si>
    <t xml:space="preserve">6109021108080025</t>
  </si>
  <si>
    <t xml:space="preserve">028-APKS-002-007</t>
  </si>
  <si>
    <t xml:space="preserve">6109025303890003</t>
  </si>
  <si>
    <t xml:space="preserve">Tapang Perodah, 13 Maret 1989</t>
  </si>
  <si>
    <t xml:space="preserve">6109011512110011</t>
  </si>
  <si>
    <t xml:space="preserve">028-APKS-002-008</t>
  </si>
  <si>
    <t xml:space="preserve">6109021210700005</t>
  </si>
  <si>
    <t xml:space="preserve">Taapng Perodah, 12 Oktober 1970</t>
  </si>
  <si>
    <t xml:space="preserve">6109020309080004</t>
  </si>
  <si>
    <t xml:space="preserve">028-APKS-002-009</t>
  </si>
  <si>
    <t xml:space="preserve">6109024904690003</t>
  </si>
  <si>
    <t xml:space="preserve">Tapang Perodah, 09 April 1969</t>
  </si>
  <si>
    <t xml:space="preserve">6109011301090004</t>
  </si>
  <si>
    <t xml:space="preserve">028-APKS-002-010</t>
  </si>
  <si>
    <t xml:space="preserve">6109022304770003</t>
  </si>
  <si>
    <t xml:space="preserve">Tapang Perodah, 23 April 1977</t>
  </si>
  <si>
    <t xml:space="preserve">6109022302070012</t>
  </si>
  <si>
    <t xml:space="preserve">028-APKS-002-011</t>
  </si>
  <si>
    <t xml:space="preserve">6109021406670003</t>
  </si>
  <si>
    <t xml:space="preserve">Tapang Perodah, 14 Juni 1967</t>
  </si>
  <si>
    <t xml:space="preserve">6109022702090026</t>
  </si>
  <si>
    <t xml:space="preserve">028-APKS-002-012</t>
  </si>
  <si>
    <t xml:space="preserve">6109025612830002</t>
  </si>
  <si>
    <t xml:space="preserve">Tapang Perodah, 16 Desember 1983</t>
  </si>
  <si>
    <t xml:space="preserve">6109021301090003</t>
  </si>
  <si>
    <t xml:space="preserve">028-APKS-002-013</t>
  </si>
  <si>
    <t xml:space="preserve">6109024106810001</t>
  </si>
  <si>
    <t xml:space="preserve">Tapang Perodah; 01/06/1981</t>
  </si>
  <si>
    <t xml:space="preserve">6109020902160001</t>
  </si>
  <si>
    <t xml:space="preserve">028-APKS-002-014</t>
  </si>
  <si>
    <t xml:space="preserve">6109027107870003</t>
  </si>
  <si>
    <t xml:space="preserve">Tembawang Nangka; 31/07/1987</t>
  </si>
  <si>
    <t xml:space="preserve">6109022401110011</t>
  </si>
  <si>
    <t xml:space="preserve">028-APKS-002-015</t>
  </si>
  <si>
    <t xml:space="preserve">6109020803850009</t>
  </si>
  <si>
    <t xml:space="preserve">Tapang Perodah; 08/03/1985</t>
  </si>
  <si>
    <t xml:space="preserve">6109020402110021</t>
  </si>
  <si>
    <t xml:space="preserve">028-APKS-002-016</t>
  </si>
  <si>
    <t xml:space="preserve">6109022805620001</t>
  </si>
  <si>
    <t xml:space="preserve">Kareh; 28/05/1962</t>
  </si>
  <si>
    <t xml:space="preserve">6109022112110008</t>
  </si>
  <si>
    <t xml:space="preserve">028-APKS-002-017</t>
  </si>
  <si>
    <t xml:space="preserve">6109021805610005</t>
  </si>
  <si>
    <t xml:space="preserve">Tapang Perodah; 18/05/1961</t>
  </si>
  <si>
    <t xml:space="preserve">6109021809080007</t>
  </si>
  <si>
    <t xml:space="preserve">028-APKS-002-018</t>
  </si>
  <si>
    <t xml:space="preserve">6109022303760004</t>
  </si>
  <si>
    <t xml:space="preserve">Tapang Perodah; 23/03/1976</t>
  </si>
  <si>
    <t xml:space="preserve">6109022702090027</t>
  </si>
  <si>
    <t xml:space="preserve">028-APKS-002-019</t>
  </si>
  <si>
    <t xml:space="preserve">6109021808800004</t>
  </si>
  <si>
    <t xml:space="preserve">Tapang Perodah; 18/08/1980</t>
  </si>
  <si>
    <t xml:space="preserve">6109021307160003</t>
  </si>
  <si>
    <t xml:space="preserve">028-APKS-002-021</t>
  </si>
  <si>
    <t xml:space="preserve">6105071406880001</t>
  </si>
  <si>
    <t xml:space="preserve">Lumut; 14/06/1988</t>
  </si>
  <si>
    <t xml:space="preserve">6109022502170003</t>
  </si>
  <si>
    <t xml:space="preserve">028-APKS-002-022</t>
  </si>
  <si>
    <t xml:space="preserve">6109020410870002</t>
  </si>
  <si>
    <t xml:space="preserve">Mulung; 04/10/1987</t>
  </si>
  <si>
    <t xml:space="preserve">6109021109170006</t>
  </si>
  <si>
    <t xml:space="preserve">028-APKS-002-023</t>
  </si>
  <si>
    <t xml:space="preserve">6109020609720001</t>
  </si>
  <si>
    <t xml:space="preserve">Sungai Bala; 06/09/1972</t>
  </si>
  <si>
    <t xml:space="preserve">6109021210060011</t>
  </si>
  <si>
    <t xml:space="preserve">029-APKS-002-001</t>
  </si>
  <si>
    <t xml:space="preserve">Dusun Tembawang Nangka, Desa TapangPerodah</t>
  </si>
  <si>
    <t xml:space="preserve">6109021808020001</t>
  </si>
  <si>
    <t xml:space="preserve">PT. ERNA, 18-08-2002</t>
  </si>
  <si>
    <t xml:space="preserve">6109021001070006</t>
  </si>
  <si>
    <t xml:space="preserve">029-APKS-002-004</t>
  </si>
  <si>
    <t xml:space="preserve">6109021311860004</t>
  </si>
  <si>
    <t xml:space="preserve">Tembawang Nangka, 13-11-1986</t>
  </si>
  <si>
    <t xml:space="preserve">6109020402110015</t>
  </si>
  <si>
    <t xml:space="preserve">029-APKS-002-005</t>
  </si>
  <si>
    <t xml:space="preserve">6109022407900001</t>
  </si>
  <si>
    <t xml:space="preserve">Tembawang Nangka, 24-07-1990</t>
  </si>
  <si>
    <t xml:space="preserve">6109021809190002</t>
  </si>
  <si>
    <t xml:space="preserve">029-APKS-002-007</t>
  </si>
  <si>
    <t xml:space="preserve">6109020307580003</t>
  </si>
  <si>
    <t xml:space="preserve">Tembawang Nangka, 03-07-1958</t>
  </si>
  <si>
    <t xml:space="preserve">6109020206100008</t>
  </si>
  <si>
    <t xml:space="preserve">029-APKS-002-011</t>
  </si>
  <si>
    <t xml:space="preserve">6109024107560121</t>
  </si>
  <si>
    <t xml:space="preserve">Tembawang Nangka, 01-07-1956</t>
  </si>
  <si>
    <t xml:space="preserve">6109022702090025</t>
  </si>
  <si>
    <t xml:space="preserve">029-APKS-002-012</t>
  </si>
  <si>
    <t xml:space="preserve">6109025509800001</t>
  </si>
  <si>
    <t xml:space="preserve">Tembawang Nangka, 15-09-1980</t>
  </si>
  <si>
    <t xml:space="preserve">6109022702070073</t>
  </si>
  <si>
    <t xml:space="preserve">029-APKS-002-014</t>
  </si>
  <si>
    <t xml:space="preserve">6109022206660001</t>
  </si>
  <si>
    <t xml:space="preserve">Tembawang Nangka, 22-06-1966</t>
  </si>
  <si>
    <t xml:space="preserve">6109020507100003</t>
  </si>
  <si>
    <t xml:space="preserve">029-APKS-002-015</t>
  </si>
  <si>
    <t xml:space="preserve">6109023007020003</t>
  </si>
  <si>
    <t xml:space="preserve">Kaki Riam, 30-07-2002</t>
  </si>
  <si>
    <t xml:space="preserve">6109020907090001</t>
  </si>
  <si>
    <t xml:space="preserve">029-APKS-002-016</t>
  </si>
  <si>
    <t xml:space="preserve">6109021911920003</t>
  </si>
  <si>
    <t xml:space="preserve">Sei. Mawang, 19-11-1992</t>
  </si>
  <si>
    <t xml:space="preserve">6109021901110015</t>
  </si>
  <si>
    <t xml:space="preserve">029-APKS-002-017</t>
  </si>
  <si>
    <t xml:space="preserve">6109020109690003</t>
  </si>
  <si>
    <t xml:space="preserve">Gun Sadet, 01-09-1969</t>
  </si>
  <si>
    <t xml:space="preserve">6109021308090012</t>
  </si>
  <si>
    <t xml:space="preserve">029-APKS-002-019</t>
  </si>
  <si>
    <t xml:space="preserve">6109022903770006</t>
  </si>
  <si>
    <t xml:space="preserve">Tembawang Nangka, 29-03-1977</t>
  </si>
  <si>
    <t xml:space="preserve">6109022702090020'</t>
  </si>
  <si>
    <t xml:space="preserve">029-APKS-002-020</t>
  </si>
  <si>
    <t xml:space="preserve">6109026404640001</t>
  </si>
  <si>
    <t xml:space="preserve">Natai Ubah, 24-04-1964</t>
  </si>
  <si>
    <t xml:space="preserve">6109022901080028</t>
  </si>
  <si>
    <t xml:space="preserve">030-APKS-002-001</t>
  </si>
  <si>
    <t xml:space="preserve">6109021111860002</t>
  </si>
  <si>
    <t xml:space="preserve">Boti, 11-11-1986</t>
  </si>
  <si>
    <t xml:space="preserve">6109020404200004</t>
  </si>
  <si>
    <t xml:space="preserve">030-APKS-002-002</t>
  </si>
  <si>
    <t xml:space="preserve">6109022009890003</t>
  </si>
  <si>
    <t xml:space="preserve">Sungai Bala, 20-09-1989</t>
  </si>
  <si>
    <t xml:space="preserve">6109020906160005</t>
  </si>
  <si>
    <t xml:space="preserve">030-APKS-002-003</t>
  </si>
  <si>
    <t xml:space="preserve">6109022702870003</t>
  </si>
  <si>
    <t xml:space="preserve">Sengiang, 27-02-1987</t>
  </si>
  <si>
    <t xml:space="preserve">6109020104200002</t>
  </si>
  <si>
    <t xml:space="preserve">030-APKS-002-004</t>
  </si>
  <si>
    <t xml:space="preserve">6109011202950001</t>
  </si>
  <si>
    <t xml:space="preserve">Balai Entajung, 12-02-1995</t>
  </si>
  <si>
    <t xml:space="preserve">6109011605170003</t>
  </si>
  <si>
    <t xml:space="preserve">030-APKS-002-005</t>
  </si>
  <si>
    <t xml:space="preserve">6109020303520001</t>
  </si>
  <si>
    <t xml:space="preserve">Tulung Agung, 03 Maret 1952</t>
  </si>
  <si>
    <t xml:space="preserve">6109022305080002</t>
  </si>
  <si>
    <t xml:space="preserve">030-APKS-002-006</t>
  </si>
  <si>
    <t xml:space="preserve">6109022707770001</t>
  </si>
  <si>
    <t xml:space="preserve">Danau Raya, 27 Juli 1977</t>
  </si>
  <si>
    <t xml:space="preserve">6109020404070002</t>
  </si>
  <si>
    <t xml:space="preserve">030-APKS-002-007</t>
  </si>
  <si>
    <t xml:space="preserve">6109021003810001</t>
  </si>
  <si>
    <t xml:space="preserve">Sungai Kijang, 10 Maret 1981</t>
  </si>
  <si>
    <t xml:space="preserve">6109022908080025</t>
  </si>
  <si>
    <t xml:space="preserve">030-APKS-002-008</t>
  </si>
  <si>
    <t xml:space="preserve">6109021406840003</t>
  </si>
  <si>
    <t xml:space="preserve">Sentapang, 14 Juni 1984</t>
  </si>
  <si>
    <t xml:space="preserve">6109021901100002</t>
  </si>
  <si>
    <t xml:space="preserve">030-APKS-002-009</t>
  </si>
  <si>
    <t xml:space="preserve">6109026504810001</t>
  </si>
  <si>
    <t xml:space="preserve">Sungai Bala, 26 April 1981</t>
  </si>
  <si>
    <t xml:space="preserve">6109020701080001</t>
  </si>
  <si>
    <t xml:space="preserve">030-APKS-002-010</t>
  </si>
  <si>
    <t xml:space="preserve">6109021511880001</t>
  </si>
  <si>
    <t xml:space="preserve">Engkersik, 15 November 1988</t>
  </si>
  <si>
    <t xml:space="preserve">6109021610080002</t>
  </si>
  <si>
    <t xml:space="preserve">030-APKS-002-011</t>
  </si>
  <si>
    <t xml:space="preserve">6109020107580137</t>
  </si>
  <si>
    <t xml:space="preserve">Hulu Sebeluh, 01 Juli 1958</t>
  </si>
  <si>
    <t xml:space="preserve">6109020808110012</t>
  </si>
  <si>
    <t xml:space="preserve">030-APKS-002-013</t>
  </si>
  <si>
    <t xml:space="preserve">6109021009840005</t>
  </si>
  <si>
    <t xml:space="preserve">Sentapang, 10 September 1984</t>
  </si>
  <si>
    <t xml:space="preserve">6109022908080032</t>
  </si>
  <si>
    <t xml:space="preserve">030-APKS-002-016</t>
  </si>
  <si>
    <t xml:space="preserve">6109020603880002</t>
  </si>
  <si>
    <t xml:space="preserve">Danau Raya, 06 Maret 1988</t>
  </si>
  <si>
    <t xml:space="preserve">6109022208110001</t>
  </si>
  <si>
    <t xml:space="preserve">030-APKS-002-017</t>
  </si>
  <si>
    <t xml:space="preserve">6109020110840001</t>
  </si>
  <si>
    <t xml:space="preserve">Sentapang, 01 Oktober 1984</t>
  </si>
  <si>
    <t xml:space="preserve">6109021007080006</t>
  </si>
  <si>
    <t xml:space="preserve">031-APKS-002-002</t>
  </si>
  <si>
    <t xml:space="preserve">Dusun Gedet, Desa Mondi Kecamatan Sekadau Hulu</t>
  </si>
  <si>
    <t xml:space="preserve">6109021407900005</t>
  </si>
  <si>
    <t xml:space="preserve">Gedet, 14-07-1990</t>
  </si>
  <si>
    <t xml:space="preserve">6109020209210001</t>
  </si>
  <si>
    <t xml:space="preserve">031-APKS-002-003</t>
  </si>
  <si>
    <t xml:space="preserve">6109022612700001</t>
  </si>
  <si>
    <t xml:space="preserve">Kiatak, 26 Desember 1970</t>
  </si>
  <si>
    <t xml:space="preserve">6109021803110002</t>
  </si>
  <si>
    <t xml:space="preserve">031-APKS-002-004</t>
  </si>
  <si>
    <t xml:space="preserve">6109020104720002</t>
  </si>
  <si>
    <t xml:space="preserve">Bandan, 01-04-1972</t>
  </si>
  <si>
    <t xml:space="preserve">6109020911060004</t>
  </si>
  <si>
    <t xml:space="preserve">031-APKS-002-005</t>
  </si>
  <si>
    <t xml:space="preserve">6109021411780001</t>
  </si>
  <si>
    <t xml:space="preserve">Landas, 14-11-1978</t>
  </si>
  <si>
    <t xml:space="preserve">6109023107080068</t>
  </si>
  <si>
    <t xml:space="preserve">031-APKS-002-006</t>
  </si>
  <si>
    <t xml:space="preserve">6109020305790001</t>
  </si>
  <si>
    <t xml:space="preserve">Selabi, 03-05-1979</t>
  </si>
  <si>
    <t xml:space="preserve">6109020411080008</t>
  </si>
  <si>
    <t xml:space="preserve">031-APKS-002-007</t>
  </si>
  <si>
    <t xml:space="preserve">6109022802900002</t>
  </si>
  <si>
    <t xml:space="preserve">Kiatak, 26-02-1990</t>
  </si>
  <si>
    <t xml:space="preserve">6109022307140002</t>
  </si>
  <si>
    <t xml:space="preserve">031-APKS-002-008</t>
  </si>
  <si>
    <t xml:space="preserve">6109020206720003</t>
  </si>
  <si>
    <t xml:space="preserve">Bandan, 02-06-1972</t>
  </si>
  <si>
    <t xml:space="preserve">6109021012080001</t>
  </si>
  <si>
    <t xml:space="preserve">031-APKS-002-009</t>
  </si>
  <si>
    <t xml:space="preserve">6109022901870002</t>
  </si>
  <si>
    <t xml:space="preserve">Gedet, 29-01-1987</t>
  </si>
  <si>
    <t xml:space="preserve">6109022210130003</t>
  </si>
  <si>
    <t xml:space="preserve">031-APKS-002-010</t>
  </si>
  <si>
    <t xml:space="preserve">6109021909860001</t>
  </si>
  <si>
    <t xml:space="preserve">Bandan, 12 Mei 1985</t>
  </si>
  <si>
    <t xml:space="preserve">6109023105170002</t>
  </si>
  <si>
    <t xml:space="preserve">031-APKS-002-012</t>
  </si>
  <si>
    <t xml:space="preserve">6109021007720003</t>
  </si>
  <si>
    <t xml:space="preserve">Bandan, 10-07-1972</t>
  </si>
  <si>
    <t xml:space="preserve">6109022010080001</t>
  </si>
  <si>
    <t xml:space="preserve">031-APKS-002-013</t>
  </si>
  <si>
    <t xml:space="preserve">6109020709770003</t>
  </si>
  <si>
    <t xml:space="preserve">Gedet, 07-09-1977</t>
  </si>
  <si>
    <t xml:space="preserve">6109020504110001</t>
  </si>
  <si>
    <t xml:space="preserve">031-APKS-002-014</t>
  </si>
  <si>
    <t xml:space="preserve">6109021007770007</t>
  </si>
  <si>
    <t xml:space="preserve">Biaban, 10-07-1977</t>
  </si>
  <si>
    <t xml:space="preserve">6109020102070004</t>
  </si>
  <si>
    <t xml:space="preserve">031-APKS-002-016</t>
  </si>
  <si>
    <t xml:space="preserve">6109021601860002</t>
  </si>
  <si>
    <t xml:space="preserve">Gedet, 16-01-1986</t>
  </si>
  <si>
    <t xml:space="preserve">6109022212140001</t>
  </si>
  <si>
    <t xml:space="preserve">031-APKS-002-017</t>
  </si>
  <si>
    <t xml:space="preserve">6109020510740002</t>
  </si>
  <si>
    <t xml:space="preserve">Sekadau, 05-10-1974</t>
  </si>
  <si>
    <t xml:space="preserve">6109022804080001</t>
  </si>
  <si>
    <t xml:space="preserve">032-APKS-002-001</t>
  </si>
  <si>
    <t xml:space="preserve">Adrianus Sohalis Dulur</t>
  </si>
  <si>
    <t xml:space="preserve">Dusun Sopan, Desa Nanga Pemubuh, Kecamatan Sekadau Hulu Kabupaten Sekadau</t>
  </si>
  <si>
    <t xml:space="preserve">6109020809970005</t>
  </si>
  <si>
    <t xml:space="preserve">Sopan BAru, 28 September 1997</t>
  </si>
  <si>
    <t xml:space="preserve">6109020909200005</t>
  </si>
  <si>
    <t xml:space="preserve">Belum Menikah</t>
  </si>
  <si>
    <t xml:space="preserve">032-APKS-002-002</t>
  </si>
  <si>
    <t xml:space="preserve">6109022406950002</t>
  </si>
  <si>
    <t xml:space="preserve">Pampuk Kuai, 24 Juni 1995</t>
  </si>
  <si>
    <t xml:space="preserve">6109021803150007</t>
  </si>
  <si>
    <t xml:space="preserve">032-APKS-002-004</t>
  </si>
  <si>
    <t xml:space="preserve">Dusun Engkersik II, Desa Engkersik, Kecamatan Sekadau Hilir Kabupaten Sekadau</t>
  </si>
  <si>
    <t xml:space="preserve">6109015507870004</t>
  </si>
  <si>
    <t xml:space="preserve">Sopan Baru, 15 Juli 1987</t>
  </si>
  <si>
    <t xml:space="preserve">Menikah</t>
  </si>
  <si>
    <t xml:space="preserve">032-APKS-002-005</t>
  </si>
  <si>
    <t xml:space="preserve">Dusun Kedomba, Desa Gonis Tekam, Kecamatan Sekadau Hilir Kabupaten Sekadau</t>
  </si>
  <si>
    <t xml:space="preserve">6109011505740004</t>
  </si>
  <si>
    <t xml:space="preserve">Kedomba, 15 Mei 1974</t>
  </si>
  <si>
    <t xml:space="preserve">6109011806070025</t>
  </si>
  <si>
    <t xml:space="preserve">032-APKS-002-006</t>
  </si>
  <si>
    <t xml:space="preserve">Dusun Roca, Desa Boti, Kecaamatan Sekadau Hulu Kabupaten Sekadau</t>
  </si>
  <si>
    <t xml:space="preserve">6109021705870003</t>
  </si>
  <si>
    <t xml:space="preserve">Roca, 17 Mei 1987</t>
  </si>
  <si>
    <t xml:space="preserve">6109023012110011</t>
  </si>
  <si>
    <t xml:space="preserve">032-APKS-002-007</t>
  </si>
  <si>
    <t xml:space="preserve">Sopan Baru, Nanga Pemubuh Kecamatan Sekadau Hulu Kabupaten Sekadau</t>
  </si>
  <si>
    <t xml:space="preserve">6109022609810002</t>
  </si>
  <si>
    <t xml:space="preserve">Sopan Baru, 26 September 1981</t>
  </si>
  <si>
    <t xml:space="preserve">6109020306080012</t>
  </si>
  <si>
    <t xml:space="preserve">032-APKS-002-008</t>
  </si>
  <si>
    <t xml:space="preserve">6109021008860006</t>
  </si>
  <si>
    <t xml:space="preserve">Sopan, 10 Agustus 1986</t>
  </si>
  <si>
    <t xml:space="preserve">6109022005200002</t>
  </si>
  <si>
    <t xml:space="preserve">032-APKS-002-009</t>
  </si>
  <si>
    <t xml:space="preserve">6109021204950002</t>
  </si>
  <si>
    <t xml:space="preserve">Sopan, 12 April 1995</t>
  </si>
  <si>
    <t xml:space="preserve">6109020905170003</t>
  </si>
  <si>
    <t xml:space="preserve">032-APKS-002-010</t>
  </si>
  <si>
    <t xml:space="preserve">6109020107660082</t>
  </si>
  <si>
    <t xml:space="preserve">Sopan, 01 Juli 1966</t>
  </si>
  <si>
    <t xml:space="preserve">6109022306080020</t>
  </si>
  <si>
    <t xml:space="preserve">032-APKS-002-011</t>
  </si>
  <si>
    <t xml:space="preserve">6109020908790006</t>
  </si>
  <si>
    <t xml:space="preserve">Sopan, 09 Agustus 1979</t>
  </si>
  <si>
    <t xml:space="preserve">6109020306080002</t>
  </si>
  <si>
    <t xml:space="preserve">032-APKS-002-012</t>
  </si>
  <si>
    <t xml:space="preserve">6109020101830011</t>
  </si>
  <si>
    <t xml:space="preserve">Sopan, 01 Januari 1983</t>
  </si>
  <si>
    <t xml:space="preserve">6109021809130001</t>
  </si>
  <si>
    <t xml:space="preserve">032-APKS-002-013</t>
  </si>
  <si>
    <t xml:space="preserve">6109020309990002</t>
  </si>
  <si>
    <t xml:space="preserve">Sopan Baru, 03 September 1999</t>
  </si>
  <si>
    <t xml:space="preserve">6109020709210005</t>
  </si>
  <si>
    <t xml:space="preserve">032-APKS-002-014</t>
  </si>
  <si>
    <t xml:space="preserve">Jamaludin Abdian</t>
  </si>
  <si>
    <t xml:space="preserve">Hulu Sangkan, Desa Nanga Pemubuh, Kecamatan Sekadau Hulu Kabupaten Sekadau</t>
  </si>
  <si>
    <t xml:space="preserve">6109021911930003</t>
  </si>
  <si>
    <t xml:space="preserve">Sopan, 19 November 1993</t>
  </si>
  <si>
    <t xml:space="preserve">6109021303200003</t>
  </si>
  <si>
    <t xml:space="preserve">032-APKS-002-015</t>
  </si>
  <si>
    <t xml:space="preserve">Dusun Gernis, Gernis Jaya Kecamatan Sepauk Kabupaten Sintang</t>
  </si>
  <si>
    <t xml:space="preserve">6109015002830001</t>
  </si>
  <si>
    <t xml:space="preserve">Sopan, 10 Februari 1983</t>
  </si>
  <si>
    <t xml:space="preserve">6105031907110019</t>
  </si>
  <si>
    <t xml:space="preserve">032-APKS-002-016</t>
  </si>
  <si>
    <t xml:space="preserve">6109020708680003</t>
  </si>
  <si>
    <t xml:space="preserve">Sepanjang, 07 Agustus 1968</t>
  </si>
  <si>
    <t xml:space="preserve">6109021302090010</t>
  </si>
  <si>
    <t xml:space="preserve">032-APKS-002-018</t>
  </si>
  <si>
    <t xml:space="preserve">6109024111850002</t>
  </si>
  <si>
    <t xml:space="preserve">Sopan Baru, 01 November 1985</t>
  </si>
  <si>
    <t xml:space="preserve">6109021302090011</t>
  </si>
  <si>
    <t xml:space="preserve">032-APKS-002-020</t>
  </si>
  <si>
    <t xml:space="preserve">6109020103920005</t>
  </si>
  <si>
    <t xml:space="preserve">Pampuk Kuai, 01 Maret 1992</t>
  </si>
  <si>
    <t xml:space="preserve">6109021508110003</t>
  </si>
  <si>
    <t xml:space="preserve">032-APKS-002-021</t>
  </si>
  <si>
    <t xml:space="preserve">6109021601920001</t>
  </si>
  <si>
    <t xml:space="preserve">Sopan , 16 Januari 1992</t>
  </si>
  <si>
    <t xml:space="preserve">6109021602210001</t>
  </si>
  <si>
    <t xml:space="preserve">032-APKS-002-023</t>
  </si>
  <si>
    <t xml:space="preserve">6109021208000001</t>
  </si>
  <si>
    <t xml:space="preserve">Sopan, 12 Agustus 2000</t>
  </si>
  <si>
    <t xml:space="preserve">6109020508140001</t>
  </si>
  <si>
    <t xml:space="preserve">032-APKS-002-024</t>
  </si>
  <si>
    <t xml:space="preserve">6109022510650002</t>
  </si>
  <si>
    <t xml:space="preserve">Natai Ilong, 25 Oktober 1965</t>
  </si>
  <si>
    <t xml:space="preserve">6109021701070024</t>
  </si>
  <si>
    <t xml:space="preserve">032-APKS-002-026</t>
  </si>
  <si>
    <t xml:space="preserve">6109024202850003</t>
  </si>
  <si>
    <t xml:space="preserve">Sopan 02 Februari 1985</t>
  </si>
  <si>
    <t xml:space="preserve">6109022211170001</t>
  </si>
  <si>
    <t xml:space="preserve">032-APKS-002-027</t>
  </si>
  <si>
    <t xml:space="preserve">6109022210700003</t>
  </si>
  <si>
    <t xml:space="preserve">Natai Ilong, 22 Oktober 1970</t>
  </si>
  <si>
    <t xml:space="preserve">6109020306080004</t>
  </si>
  <si>
    <t xml:space="preserve">032-APKS-002-028</t>
  </si>
  <si>
    <t xml:space="preserve">6109024402890003</t>
  </si>
  <si>
    <t xml:space="preserve">Tinting Boyok, 04 Februari 1989</t>
  </si>
  <si>
    <t xml:space="preserve">ID KEBUN</t>
  </si>
  <si>
    <t xml:space="preserve">LOKASI KEBUN</t>
  </si>
  <si>
    <t xml:space="preserve">LUAS KEBUN</t>
  </si>
  <si>
    <t xml:space="preserve">TAHUN TANAM</t>
  </si>
  <si>
    <t xml:space="preserve">JUMLAH POKOK</t>
  </si>
  <si>
    <t xml:space="preserve">LUAS  TANAH</t>
  </si>
  <si>
    <t xml:space="preserve">LEGALITAS</t>
  </si>
  <si>
    <t xml:space="preserve">JENIS BIBIT</t>
  </si>
  <si>
    <t xml:space="preserve">No.STDB</t>
  </si>
  <si>
    <t xml:space="preserve">TITIK KOORDINAT</t>
  </si>
  <si>
    <t xml:space="preserve">Keterangan</t>
  </si>
  <si>
    <t xml:space="preserve">Jenis Legalitas ( SHM/SKT/Girik/Sporadik)</t>
  </si>
  <si>
    <t xml:space="preserve">No. Legalitas</t>
  </si>
  <si>
    <t xml:space="preserve">Atas Nama Legalitas</t>
  </si>
  <si>
    <t xml:space="preserve">Longtitude</t>
  </si>
  <si>
    <t xml:space="preserve">Latitude</t>
  </si>
  <si>
    <t xml:space="preserve">Peta √</t>
  </si>
  <si>
    <t xml:space="preserve">STD-B  √</t>
  </si>
  <si>
    <t xml:space="preserve">SPPL  √</t>
  </si>
  <si>
    <t xml:space="preserve">GR-001-001-001</t>
  </si>
  <si>
    <t xml:space="preserve">01777</t>
  </si>
  <si>
    <t xml:space="preserve">Agustinus Neri</t>
  </si>
  <si>
    <t xml:space="preserve">Ilegallitim</t>
  </si>
  <si>
    <t xml:space="preserve">61.09-01.041</t>
  </si>
  <si>
    <t xml:space="preserve">√</t>
  </si>
  <si>
    <t xml:space="preserve">GR-001-002-001</t>
  </si>
  <si>
    <t xml:space="preserve">593.21/328/2012/VII/2020</t>
  </si>
  <si>
    <t xml:space="preserve">61.09-01.604</t>
  </si>
  <si>
    <t xml:space="preserve">GR-001-002-002</t>
  </si>
  <si>
    <t xml:space="preserve">593.21/678/2017/XII/2021</t>
  </si>
  <si>
    <t xml:space="preserve">61.09-01.111</t>
  </si>
  <si>
    <t xml:space="preserve">GR-001-003-001</t>
  </si>
  <si>
    <t xml:space="preserve">593.21/327/2012/VII/2020</t>
  </si>
  <si>
    <t xml:space="preserve">61.09-01.2004</t>
  </si>
  <si>
    <t xml:space="preserve">GR-001-005-001</t>
  </si>
  <si>
    <t xml:space="preserve">593.21/326/2012/VII/2020</t>
  </si>
  <si>
    <t xml:space="preserve">61.09-01.611</t>
  </si>
  <si>
    <t xml:space="preserve">GR-001-006-001</t>
  </si>
  <si>
    <t xml:space="preserve">593.21/457/2012/VII/2020</t>
  </si>
  <si>
    <t xml:space="preserve">61.09-01.108</t>
  </si>
  <si>
    <t xml:space="preserve">GR-001-006-002</t>
  </si>
  <si>
    <t xml:space="preserve">Akeng</t>
  </si>
  <si>
    <t xml:space="preserve">61.09-01.178</t>
  </si>
  <si>
    <t xml:space="preserve">GR-001-007-001</t>
  </si>
  <si>
    <t xml:space="preserve">593.21/467/2012/VII/2018</t>
  </si>
  <si>
    <t xml:space="preserve">61.09-01.109</t>
  </si>
  <si>
    <t xml:space="preserve">GR-001-008-001</t>
  </si>
  <si>
    <t xml:space="preserve">593.21/046/2012/VII/2015</t>
  </si>
  <si>
    <t xml:space="preserve">61.09-01.104</t>
  </si>
  <si>
    <t xml:space="preserve">GR-001-009-001</t>
  </si>
  <si>
    <t xml:space="preserve">593.21/325/2012/VII/2020</t>
  </si>
  <si>
    <t xml:space="preserve">61.09-01.2005</t>
  </si>
  <si>
    <t xml:space="preserve">GR-001-010-001</t>
  </si>
  <si>
    <t xml:space="preserve">02015</t>
  </si>
  <si>
    <t xml:space="preserve">61.09-01.179</t>
  </si>
  <si>
    <t xml:space="preserve">GR-001-010-002</t>
  </si>
  <si>
    <t xml:space="preserve">593.21/311/2012/VII/2020</t>
  </si>
  <si>
    <t xml:space="preserve">61.09-01.105</t>
  </si>
  <si>
    <t xml:space="preserve">GR-001-011-001</t>
  </si>
  <si>
    <t xml:space="preserve">593.21/460/2012/VII/2018</t>
  </si>
  <si>
    <t xml:space="preserve">61.09-01.106</t>
  </si>
  <si>
    <t xml:space="preserve">GR-001-013-001</t>
  </si>
  <si>
    <t xml:space="preserve">593.21/468/2012/VII/2018</t>
  </si>
  <si>
    <t xml:space="preserve">61.09-01.665</t>
  </si>
  <si>
    <t xml:space="preserve">GR-001-012-001</t>
  </si>
  <si>
    <t xml:space="preserve">593.21/669/2017/XII/2021</t>
  </si>
  <si>
    <t xml:space="preserve">61.09-01.107</t>
  </si>
  <si>
    <t xml:space="preserve">GR-001-014-001</t>
  </si>
  <si>
    <t xml:space="preserve">593.21/323/2012/VII/2020</t>
  </si>
  <si>
    <t xml:space="preserve">61.09-01.2006</t>
  </si>
  <si>
    <t xml:space="preserve">GR-001-015-001</t>
  </si>
  <si>
    <t xml:space="preserve">593.21/322/2012/VII/2020</t>
  </si>
  <si>
    <t xml:space="preserve">Dalam Proses</t>
  </si>
  <si>
    <t xml:space="preserve">GR-001-016-001</t>
  </si>
  <si>
    <t xml:space="preserve">593.21/046/2012/II/2015</t>
  </si>
  <si>
    <t xml:space="preserve">61.09-01.103</t>
  </si>
  <si>
    <t xml:space="preserve">GR-001-017-001</t>
  </si>
  <si>
    <t xml:space="preserve">Markus </t>
  </si>
  <si>
    <t xml:space="preserve">593.21/443/2012/VII/2018</t>
  </si>
  <si>
    <t xml:space="preserve">61.09-01.102</t>
  </si>
  <si>
    <t xml:space="preserve">GR-001-018-001</t>
  </si>
  <si>
    <t xml:space="preserve">593.21/440/2012/VII/2018</t>
  </si>
  <si>
    <t xml:space="preserve">GR-001-019-001</t>
  </si>
  <si>
    <t xml:space="preserve">593.21/668/2017/XII/2021</t>
  </si>
  <si>
    <t xml:space="preserve">61.09-01.101</t>
  </si>
  <si>
    <t xml:space="preserve">GR-001-020-001</t>
  </si>
  <si>
    <t xml:space="preserve">593.21/421/2012/VII/2020</t>
  </si>
  <si>
    <t xml:space="preserve">61.09-01.2007</t>
  </si>
  <si>
    <t xml:space="preserve">GR-001-021-001</t>
  </si>
  <si>
    <t xml:space="preserve">593.21/442/2012/VII/2018</t>
  </si>
  <si>
    <t xml:space="preserve">61.09-01.100</t>
  </si>
  <si>
    <t xml:space="preserve">GR-001-022-001</t>
  </si>
  <si>
    <t xml:space="preserve">593.21/644/2012/XI/2020</t>
  </si>
  <si>
    <t xml:space="preserve">61.09-01.2008</t>
  </si>
  <si>
    <t xml:space="preserve">GR-001-023-001</t>
  </si>
  <si>
    <t xml:space="preserve">593.21/465/2012/VII/2018</t>
  </si>
  <si>
    <t xml:space="preserve">61.09-01.2009</t>
  </si>
  <si>
    <t xml:space="preserve">GR-001-024-001</t>
  </si>
  <si>
    <t xml:space="preserve">593.21/319/2012/VII/2020</t>
  </si>
  <si>
    <t xml:space="preserve">61.09-01.700</t>
  </si>
  <si>
    <t xml:space="preserve">GR-001-025-001</t>
  </si>
  <si>
    <t xml:space="preserve">593.21/464/2012/VII/2018</t>
  </si>
  <si>
    <t xml:space="preserve">61.09-01.701</t>
  </si>
  <si>
    <t xml:space="preserve">GR-001-026-001</t>
  </si>
  <si>
    <t xml:space="preserve">593.21/025/2012/II/2015</t>
  </si>
  <si>
    <t xml:space="preserve">61.09-01.180</t>
  </si>
  <si>
    <t xml:space="preserve">GR-001-027-001</t>
  </si>
  <si>
    <t xml:space="preserve">593.21/667/2017/XII/2021</t>
  </si>
  <si>
    <t xml:space="preserve">61.09-01.099</t>
  </si>
  <si>
    <t xml:space="preserve">GR-001-028-001</t>
  </si>
  <si>
    <t xml:space="preserve">593.21/317/2012/VII/2020</t>
  </si>
  <si>
    <t xml:space="preserve">61.09-01.707</t>
  </si>
  <si>
    <t xml:space="preserve">GR-001-029-001</t>
  </si>
  <si>
    <t xml:space="preserve">593.21/643/2012/XI/2020</t>
  </si>
  <si>
    <t xml:space="preserve">61.09-01.2010</t>
  </si>
  <si>
    <t xml:space="preserve">GR-001-030-001</t>
  </si>
  <si>
    <t xml:space="preserve">593.21/463/2012/VII/2018</t>
  </si>
  <si>
    <t xml:space="preserve">61.09-01.098</t>
  </si>
  <si>
    <t xml:space="preserve">GR-001-031-001</t>
  </si>
  <si>
    <t xml:space="preserve">593.21/466/2012/VII/2018</t>
  </si>
  <si>
    <t xml:space="preserve">61.09-01.181</t>
  </si>
  <si>
    <t xml:space="preserve">GR-001-032-001</t>
  </si>
  <si>
    <t xml:space="preserve">593.21/316/2012/VII/2020</t>
  </si>
  <si>
    <t xml:space="preserve">61.09-01.711</t>
  </si>
  <si>
    <t xml:space="preserve">GR-001-032-002</t>
  </si>
  <si>
    <t xml:space="preserve">GR-001-033-001</t>
  </si>
  <si>
    <t xml:space="preserve">593.21/315/2012/VII/2020</t>
  </si>
  <si>
    <t xml:space="preserve">61.09-01.712</t>
  </si>
  <si>
    <t xml:space="preserve">GR-001-034-001</t>
  </si>
  <si>
    <t xml:space="preserve">02011</t>
  </si>
  <si>
    <t xml:space="preserve">61.09-01.097</t>
  </si>
  <si>
    <t xml:space="preserve">GR-001-035-001</t>
  </si>
  <si>
    <t xml:space="preserve">593.21/314/2012/VII/2020</t>
  </si>
  <si>
    <t xml:space="preserve">61.09-01.720</t>
  </si>
  <si>
    <t xml:space="preserve">GR-001-036-001</t>
  </si>
  <si>
    <t xml:space="preserve">593.21/458/2012/VII/2018</t>
  </si>
  <si>
    <t xml:space="preserve">61.09-01.121</t>
  </si>
  <si>
    <t xml:space="preserve">GR-001-037-001</t>
  </si>
  <si>
    <t xml:space="preserve">593.21/312/2012/VII/2020</t>
  </si>
  <si>
    <t xml:space="preserve">61.09-01.722</t>
  </si>
  <si>
    <t xml:space="preserve">GR-001-037-002</t>
  </si>
  <si>
    <t xml:space="preserve">593.21/309/2012/VII/2020</t>
  </si>
  <si>
    <t xml:space="preserve">61.09-01.723</t>
  </si>
  <si>
    <t xml:space="preserve">GR-001-038-001</t>
  </si>
  <si>
    <t xml:space="preserve">593.21/051/2012/II/2015</t>
  </si>
  <si>
    <t xml:space="preserve">GR-001-039-001</t>
  </si>
  <si>
    <t xml:space="preserve">593.21/666/2017/XII/2021</t>
  </si>
  <si>
    <t xml:space="preserve">61.09-01.096</t>
  </si>
  <si>
    <t xml:space="preserve">GR-001-040-001</t>
  </si>
  <si>
    <t xml:space="preserve">593.21/287/2017/SKT/2021</t>
  </si>
  <si>
    <t xml:space="preserve">GR-001-041-001</t>
  </si>
  <si>
    <t xml:space="preserve">593.21/286/2017/SKT/2021</t>
  </si>
  <si>
    <t xml:space="preserve">GR-001-043-001</t>
  </si>
  <si>
    <t xml:space="preserve">593.21/285/2017/SKT/2021</t>
  </si>
  <si>
    <t xml:space="preserve">EK-002-001-001</t>
  </si>
  <si>
    <t xml:space="preserve">Engkersik</t>
  </si>
  <si>
    <t xml:space="preserve">158/PAR/KS/IX/2005</t>
  </si>
  <si>
    <t xml:space="preserve">61.09-01.095</t>
  </si>
  <si>
    <t xml:space="preserve">EK-002-001-002</t>
  </si>
  <si>
    <t xml:space="preserve">01874</t>
  </si>
  <si>
    <t xml:space="preserve">EK-002-002-001</t>
  </si>
  <si>
    <t xml:space="preserve">61.09-01.094</t>
  </si>
  <si>
    <t xml:space="preserve">EK-002-003-001</t>
  </si>
  <si>
    <t xml:space="preserve">61.09-01.093</t>
  </si>
  <si>
    <t xml:space="preserve">EK-002-004-001</t>
  </si>
  <si>
    <t xml:space="preserve">61.09-01.092</t>
  </si>
  <si>
    <t xml:space="preserve">EK-002-004-002</t>
  </si>
  <si>
    <t xml:space="preserve">Suprianus Lundang </t>
  </si>
  <si>
    <t xml:space="preserve">EK-003-001-001</t>
  </si>
  <si>
    <t xml:space="preserve">593.2/464/SKT/EKOM/2021</t>
  </si>
  <si>
    <t xml:space="preserve">61.09-01.2071</t>
  </si>
  <si>
    <t xml:space="preserve">EK-003-002-001</t>
  </si>
  <si>
    <t xml:space="preserve">593.2/482/SKT/EKOM/2021</t>
  </si>
  <si>
    <t xml:space="preserve">31/PAR/BKS-PS/VII/2008</t>
  </si>
  <si>
    <t xml:space="preserve">61.09-01.1403</t>
  </si>
  <si>
    <t xml:space="preserve">EK-003-003-001</t>
  </si>
  <si>
    <t xml:space="preserve">590/035/PEM/2018</t>
  </si>
  <si>
    <t xml:space="preserve">6909/PAR/KS/XI/2004</t>
  </si>
  <si>
    <t xml:space="preserve">61.09-01.122</t>
  </si>
  <si>
    <t xml:space="preserve">EK-003-004-001</t>
  </si>
  <si>
    <t xml:space="preserve">02274 </t>
  </si>
  <si>
    <t xml:space="preserve">201/PAR/KS/III/2014</t>
  </si>
  <si>
    <t xml:space="preserve">61.09-01.183</t>
  </si>
  <si>
    <t xml:space="preserve">EK-003-005-001</t>
  </si>
  <si>
    <t xml:space="preserve">02339</t>
  </si>
  <si>
    <t xml:space="preserve">200/PAR/KS/III/2014</t>
  </si>
  <si>
    <t xml:space="preserve">61.09-01.264</t>
  </si>
  <si>
    <t xml:space="preserve">EK-003-006-001</t>
  </si>
  <si>
    <t xml:space="preserve">01855</t>
  </si>
  <si>
    <t xml:space="preserve">61.09-01.123</t>
  </si>
  <si>
    <t xml:space="preserve">EK-003-007-001</t>
  </si>
  <si>
    <t xml:space="preserve">61.09-01.2073</t>
  </si>
  <si>
    <t xml:space="preserve">EK-003-008-001</t>
  </si>
  <si>
    <t xml:space="preserve">02271</t>
  </si>
  <si>
    <t xml:space="preserve">200/PAR/KS/XI/2004</t>
  </si>
  <si>
    <t xml:space="preserve">61.09-01.130</t>
  </si>
  <si>
    <t xml:space="preserve">EK-003-009-001</t>
  </si>
  <si>
    <t xml:space="preserve">282/PAR/KS/III/2014</t>
  </si>
  <si>
    <t xml:space="preserve">61.09-01.134</t>
  </si>
  <si>
    <t xml:space="preserve">EK-003-009-002</t>
  </si>
  <si>
    <t xml:space="preserve">Rupina Sinok </t>
  </si>
  <si>
    <t xml:space="preserve">02221</t>
  </si>
  <si>
    <t xml:space="preserve">EK-003-009-003</t>
  </si>
  <si>
    <t xml:space="preserve">EK-003-010-001</t>
  </si>
  <si>
    <t xml:space="preserve">61.09-01.184</t>
  </si>
  <si>
    <t xml:space="preserve">EK-003-011-001</t>
  </si>
  <si>
    <t xml:space="preserve">02275</t>
  </si>
  <si>
    <t xml:space="preserve">61.09-01.129</t>
  </si>
  <si>
    <t xml:space="preserve">EK-003-012-001</t>
  </si>
  <si>
    <t xml:space="preserve">Silvanus Seyron </t>
  </si>
  <si>
    <t xml:space="preserve">01532</t>
  </si>
  <si>
    <t xml:space="preserve">149/PAR/KS/IX/04</t>
  </si>
  <si>
    <t xml:space="preserve">61.09-01.154</t>
  </si>
  <si>
    <t xml:space="preserve">EK-003-012-002</t>
  </si>
  <si>
    <t xml:space="preserve">01878 </t>
  </si>
  <si>
    <t xml:space="preserve">EK-003-012-003</t>
  </si>
  <si>
    <t xml:space="preserve">EK-003-013-001</t>
  </si>
  <si>
    <t xml:space="preserve">Titus Robianus </t>
  </si>
  <si>
    <t xml:space="preserve">01877</t>
  </si>
  <si>
    <t xml:space="preserve">44/PAR/KS/III/2005</t>
  </si>
  <si>
    <t xml:space="preserve">61.09-01.153</t>
  </si>
  <si>
    <t xml:space="preserve">EK-003-013-002</t>
  </si>
  <si>
    <t xml:space="preserve">590/034/PEM/2018</t>
  </si>
  <si>
    <t xml:space="preserve">EK-003-013-003</t>
  </si>
  <si>
    <t xml:space="preserve">02336</t>
  </si>
  <si>
    <t xml:space="preserve">EK-003-014-001</t>
  </si>
  <si>
    <t xml:space="preserve">200/PAR/KS/III/2004</t>
  </si>
  <si>
    <t xml:space="preserve">61.09-01.128</t>
  </si>
  <si>
    <t xml:space="preserve">EK-003-015-001</t>
  </si>
  <si>
    <t xml:space="preserve">01895</t>
  </si>
  <si>
    <t xml:space="preserve">61.09-01.125</t>
  </si>
  <si>
    <t xml:space="preserve">EK-003-015-002</t>
  </si>
  <si>
    <t xml:space="preserve">EK-004-001-001</t>
  </si>
  <si>
    <t xml:space="preserve">593.2/052/SKT/2021</t>
  </si>
  <si>
    <t xml:space="preserve">Ahoi Albinus</t>
  </si>
  <si>
    <t xml:space="preserve">61.09-01.2074</t>
  </si>
  <si>
    <t xml:space="preserve">EK-004-002-001</t>
  </si>
  <si>
    <t xml:space="preserve">593.2/177/SKT/2021</t>
  </si>
  <si>
    <t xml:space="preserve">61.09-01.1404</t>
  </si>
  <si>
    <t xml:space="preserve">EK-004-003-001</t>
  </si>
  <si>
    <t xml:space="preserve">593.2/053/SKT/2021</t>
  </si>
  <si>
    <t xml:space="preserve">61.09-01.037</t>
  </si>
  <si>
    <t xml:space="preserve">EK-004-003-002</t>
  </si>
  <si>
    <t xml:space="preserve">593.2/047/SKT/2015</t>
  </si>
  <si>
    <t xml:space="preserve">61.09-01.2076</t>
  </si>
  <si>
    <t xml:space="preserve">EK-004-004-001</t>
  </si>
  <si>
    <t xml:space="preserve">02218</t>
  </si>
  <si>
    <t xml:space="preserve">61.09-01.186</t>
  </si>
  <si>
    <t xml:space="preserve">EK-004-005-001</t>
  </si>
  <si>
    <t xml:space="preserve">593.2/172/SKT/2021</t>
  </si>
  <si>
    <t xml:space="preserve">EK-004-006-001</t>
  </si>
  <si>
    <t xml:space="preserve">590/076/Pem/2018</t>
  </si>
  <si>
    <t xml:space="preserve">61.09-01.2077</t>
  </si>
  <si>
    <t xml:space="preserve">EK-004-007-001</t>
  </si>
  <si>
    <t xml:space="preserve">593.2/455/SKT/EKOM/2021</t>
  </si>
  <si>
    <t xml:space="preserve">61.09-01.2078</t>
  </si>
  <si>
    <t xml:space="preserve">EK-004-007-002</t>
  </si>
  <si>
    <t xml:space="preserve">593.2/179/SKT/2021</t>
  </si>
  <si>
    <t xml:space="preserve">61.09-01.2079</t>
  </si>
  <si>
    <t xml:space="preserve">EK-004-008-001</t>
  </si>
  <si>
    <t xml:space="preserve">593.2/178/SKT/2021</t>
  </si>
  <si>
    <t xml:space="preserve">Julia Julai</t>
  </si>
  <si>
    <t xml:space="preserve">61.09-01.2080</t>
  </si>
  <si>
    <t xml:space="preserve">EK-004-009-001</t>
  </si>
  <si>
    <t xml:space="preserve">593.2/173/SKT/2021</t>
  </si>
  <si>
    <t xml:space="preserve">Keng Gabriel</t>
  </si>
  <si>
    <t xml:space="preserve">61.09-01.576</t>
  </si>
  <si>
    <t xml:space="preserve">EK-004-009-002</t>
  </si>
  <si>
    <t xml:space="preserve">593.2/480/SKT/EKOM/2021</t>
  </si>
  <si>
    <t xml:space="preserve">61.09-01.2081</t>
  </si>
  <si>
    <t xml:space="preserve">EK-004-009-003</t>
  </si>
  <si>
    <t xml:space="preserve">593.2/062/SKT/2021</t>
  </si>
  <si>
    <t xml:space="preserve">Ludovika Anoy</t>
  </si>
  <si>
    <t xml:space="preserve">EK-004-010-001</t>
  </si>
  <si>
    <t xml:space="preserve">593.2/056/SKT/2021</t>
  </si>
  <si>
    <t xml:space="preserve">61.09-01.131</t>
  </si>
  <si>
    <t xml:space="preserve">EK-004-011-001</t>
  </si>
  <si>
    <t xml:space="preserve">593.2/182/SKT/2021</t>
  </si>
  <si>
    <t xml:space="preserve">61.09-01.2082</t>
  </si>
  <si>
    <t xml:space="preserve">EK-004-012-001</t>
  </si>
  <si>
    <t xml:space="preserve">593.2/176/SKT/2021</t>
  </si>
  <si>
    <t xml:space="preserve">61.09-01.2083</t>
  </si>
  <si>
    <t xml:space="preserve">EK-004-013-001</t>
  </si>
  <si>
    <t xml:space="preserve">593.2/174/SKT/2021</t>
  </si>
  <si>
    <t xml:space="preserve">61.09-01.2084</t>
  </si>
  <si>
    <t xml:space="preserve">EK-004-014-001</t>
  </si>
  <si>
    <t xml:space="preserve">593.21/310/2012/VII/2020</t>
  </si>
  <si>
    <t xml:space="preserve">61.09-01.2085</t>
  </si>
  <si>
    <t xml:space="preserve">EK-004-015-001</t>
  </si>
  <si>
    <t xml:space="preserve">593.2/175/SKT/2021</t>
  </si>
  <si>
    <t xml:space="preserve">61.09-01.2086</t>
  </si>
  <si>
    <t xml:space="preserve">EK-004-016-001</t>
  </si>
  <si>
    <t xml:space="preserve">Nono Sumarno</t>
  </si>
  <si>
    <t xml:space="preserve">61.09-01.2087</t>
  </si>
  <si>
    <t xml:space="preserve">EK-004-017-001</t>
  </si>
  <si>
    <t xml:space="preserve">01899</t>
  </si>
  <si>
    <t xml:space="preserve">61.09-01.187</t>
  </si>
  <si>
    <t xml:space="preserve">EK-004-017-002</t>
  </si>
  <si>
    <t xml:space="preserve">590/001/Ekon-2020</t>
  </si>
  <si>
    <t xml:space="preserve">EK-004-017-003</t>
  </si>
  <si>
    <t xml:space="preserve">590/015/Ekon-2020</t>
  </si>
  <si>
    <t xml:space="preserve">61.09-01.126</t>
  </si>
  <si>
    <t xml:space="preserve">EK-004-017-004</t>
  </si>
  <si>
    <t xml:space="preserve">01921</t>
  </si>
  <si>
    <t xml:space="preserve">EK-004-018-001</t>
  </si>
  <si>
    <t xml:space="preserve">593.2/180/SKT/2021</t>
  </si>
  <si>
    <t xml:space="preserve">61.09-01.2089</t>
  </si>
  <si>
    <t xml:space="preserve">ET-018-001-001</t>
  </si>
  <si>
    <t xml:space="preserve">593.21/126/2019/VIII/2020</t>
  </si>
  <si>
    <t xml:space="preserve">61.09-01.790</t>
  </si>
  <si>
    <t xml:space="preserve">ET-018-001-002</t>
  </si>
  <si>
    <t xml:space="preserve">593.21/125/2019/VIII/2020</t>
  </si>
  <si>
    <t xml:space="preserve">61.09-01.593</t>
  </si>
  <si>
    <t xml:space="preserve">ET-018-002-001</t>
  </si>
  <si>
    <t xml:space="preserve">593.21/124/2019/VIII/2020</t>
  </si>
  <si>
    <t xml:space="preserve">61.09-01.791</t>
  </si>
  <si>
    <t xml:space="preserve">ET-018-002-002</t>
  </si>
  <si>
    <t xml:space="preserve">593.21/123/2019/VIII/2020</t>
  </si>
  <si>
    <t xml:space="preserve">61.09-01.792</t>
  </si>
  <si>
    <t xml:space="preserve">ET-018-003-001</t>
  </si>
  <si>
    <t xml:space="preserve">593.21/122/2019/VIII/2020</t>
  </si>
  <si>
    <t xml:space="preserve">61.09-01.594</t>
  </si>
  <si>
    <t xml:space="preserve">ET-018-004-001</t>
  </si>
  <si>
    <t xml:space="preserve">593.21/202/2019/X/2020</t>
  </si>
  <si>
    <t xml:space="preserve">ET-018-005-001</t>
  </si>
  <si>
    <t xml:space="preserve">593.21/201/2019/X/2020</t>
  </si>
  <si>
    <t xml:space="preserve">61.09-01.2014</t>
  </si>
  <si>
    <t xml:space="preserve">ET-018-005-002</t>
  </si>
  <si>
    <t xml:space="preserve">593.21/200/2019/X/2020</t>
  </si>
  <si>
    <t xml:space="preserve">61.09-01.2015</t>
  </si>
  <si>
    <t xml:space="preserve">ET-018-006-001</t>
  </si>
  <si>
    <t xml:space="preserve">593.21/905/2019/X/2021</t>
  </si>
  <si>
    <t xml:space="preserve">61.09-01.2016</t>
  </si>
  <si>
    <t xml:space="preserve">ET-018-007-001</t>
  </si>
  <si>
    <t xml:space="preserve">61.09-01.595</t>
  </si>
  <si>
    <t xml:space="preserve">ET-018-007-002</t>
  </si>
  <si>
    <t xml:space="preserve">61.09-01.793</t>
  </si>
  <si>
    <t xml:space="preserve">ET-018-008-001</t>
  </si>
  <si>
    <t xml:space="preserve">593.21/119/2019/VIII/2020</t>
  </si>
  <si>
    <t xml:space="preserve">61.09-01.794</t>
  </si>
  <si>
    <t xml:space="preserve">ET-018-008-002</t>
  </si>
  <si>
    <t xml:space="preserve">593.21/118/2019/VIII/2020</t>
  </si>
  <si>
    <t xml:space="preserve">61.09-01.795</t>
  </si>
  <si>
    <t xml:space="preserve">ET-018-008-003</t>
  </si>
  <si>
    <t xml:space="preserve">593.21/117/2019/VIII/2020</t>
  </si>
  <si>
    <t xml:space="preserve">61.09-01.796</t>
  </si>
  <si>
    <t xml:space="preserve">ET-018-009-001</t>
  </si>
  <si>
    <t xml:space="preserve">593.21/115/2019/VIII/2020</t>
  </si>
  <si>
    <t xml:space="preserve">61.09-01.797</t>
  </si>
  <si>
    <t xml:space="preserve">ET-018-009-002</t>
  </si>
  <si>
    <t xml:space="preserve">593.21/116/2019/VIII/2020</t>
  </si>
  <si>
    <t xml:space="preserve">61.09-01.798</t>
  </si>
  <si>
    <t xml:space="preserve">ET-018-010-001</t>
  </si>
  <si>
    <t xml:space="preserve">593.21/114/2019/VIII/2020</t>
  </si>
  <si>
    <t xml:space="preserve">61.09-01.799</t>
  </si>
  <si>
    <t xml:space="preserve">ET-018-011-001</t>
  </si>
  <si>
    <t xml:space="preserve">593.21/113/2019/VIII/2020</t>
  </si>
  <si>
    <t xml:space="preserve">ET-018-012-001</t>
  </si>
  <si>
    <t xml:space="preserve">593.21/112/2019/VIII/2020</t>
  </si>
  <si>
    <t xml:space="preserve">61.09-01.800</t>
  </si>
  <si>
    <t xml:space="preserve">ET-018-013-001</t>
  </si>
  <si>
    <t xml:space="preserve">593.21/006/2019/VIII/2020</t>
  </si>
  <si>
    <t xml:space="preserve">61.09-01.801</t>
  </si>
  <si>
    <t xml:space="preserve">ET-018-013-002</t>
  </si>
  <si>
    <t xml:space="preserve">593.21/256/2019/SKT/2021</t>
  </si>
  <si>
    <t xml:space="preserve">593.21/255/2019/SKT/2021</t>
  </si>
  <si>
    <t xml:space="preserve">ET-018-014-001</t>
  </si>
  <si>
    <t xml:space="preserve">593.21/111/2019/VIII/2020</t>
  </si>
  <si>
    <t xml:space="preserve">61.09-01.802</t>
  </si>
  <si>
    <t xml:space="preserve">ET-018-014-002</t>
  </si>
  <si>
    <t xml:space="preserve">593.21/110/2019/VIII/2020</t>
  </si>
  <si>
    <t xml:space="preserve">61.09-01.803</t>
  </si>
  <si>
    <t xml:space="preserve">ET-018-015-001</t>
  </si>
  <si>
    <t xml:space="preserve">593.21/204/2019/X/2020</t>
  </si>
  <si>
    <t xml:space="preserve">61.09-01.2017</t>
  </si>
  <si>
    <t xml:space="preserve">ET-018-016-001</t>
  </si>
  <si>
    <t xml:space="preserve">593.21/109/2019/VIII/2020</t>
  </si>
  <si>
    <t xml:space="preserve">61.09-01.804</t>
  </si>
  <si>
    <t xml:space="preserve">ET-018-016-002</t>
  </si>
  <si>
    <t xml:space="preserve">593.21/108/2019/VIII/2020</t>
  </si>
  <si>
    <t xml:space="preserve">61.09-01.805</t>
  </si>
  <si>
    <t xml:space="preserve">ET-018-017-001</t>
  </si>
  <si>
    <t xml:space="preserve">Usman Damianaus</t>
  </si>
  <si>
    <t xml:space="preserve">593.21/107/2019/VIII/2020</t>
  </si>
  <si>
    <t xml:space="preserve">61.09-01.806</t>
  </si>
  <si>
    <t xml:space="preserve">ET-018-019-001</t>
  </si>
  <si>
    <t xml:space="preserve">593.21/257/2019/SKT/2021</t>
  </si>
  <si>
    <t xml:space="preserve">ET-018-019-002</t>
  </si>
  <si>
    <t xml:space="preserve">593.21/254/2019/SKT/2021</t>
  </si>
  <si>
    <t xml:space="preserve">ET-018-020-001</t>
  </si>
  <si>
    <t xml:space="preserve">593.21/253/2019/SKT/2021</t>
  </si>
  <si>
    <t xml:space="preserve">ET-018-021-001</t>
  </si>
  <si>
    <t xml:space="preserve">ET-018-021-002</t>
  </si>
  <si>
    <t xml:space="preserve">593.21/252/2019/SKT/2021</t>
  </si>
  <si>
    <t xml:space="preserve">ET-018-022-001</t>
  </si>
  <si>
    <t xml:space="preserve">593.21/250/2019/SKT/2021</t>
  </si>
  <si>
    <t xml:space="preserve">ST-005-001-001</t>
  </si>
  <si>
    <t xml:space="preserve">Suwak Terentang</t>
  </si>
  <si>
    <t xml:space="preserve">593.2/025/SKT/2018</t>
  </si>
  <si>
    <t xml:space="preserve">61.09-01.151</t>
  </si>
  <si>
    <t xml:space="preserve">ST-005-002-001</t>
  </si>
  <si>
    <t xml:space="preserve">593.21/479/SKT/EKON/2021</t>
  </si>
  <si>
    <t xml:space="preserve">ST-005-003-001</t>
  </si>
  <si>
    <t xml:space="preserve">590/010/Ekon-2020</t>
  </si>
  <si>
    <t xml:space="preserve">61.09-01.150</t>
  </si>
  <si>
    <t xml:space="preserve">ST-005-004-001</t>
  </si>
  <si>
    <t xml:space="preserve">590/009/Ekon-2020</t>
  </si>
  <si>
    <t xml:space="preserve">61.09-01.149</t>
  </si>
  <si>
    <t xml:space="preserve">ST-005-005-001</t>
  </si>
  <si>
    <t xml:space="preserve">01965 </t>
  </si>
  <si>
    <t xml:space="preserve">61.09-01.148</t>
  </si>
  <si>
    <t xml:space="preserve">ST-005-005-002</t>
  </si>
  <si>
    <t xml:space="preserve">593.2/023/SKT/2018</t>
  </si>
  <si>
    <t xml:space="preserve">ST-005-006-001</t>
  </si>
  <si>
    <t xml:space="preserve">593.2/006/SKT/2018</t>
  </si>
  <si>
    <t xml:space="preserve">61.09-01.147</t>
  </si>
  <si>
    <t xml:space="preserve">ST-005-007-001</t>
  </si>
  <si>
    <t xml:space="preserve">593.2/024/SKT/PEMB</t>
  </si>
  <si>
    <t xml:space="preserve">61.09-01.146</t>
  </si>
  <si>
    <t xml:space="preserve">ST-005-008-001</t>
  </si>
  <si>
    <t xml:space="preserve">590/020/Ekon-2018</t>
  </si>
  <si>
    <t xml:space="preserve">61.09-01.2090</t>
  </si>
  <si>
    <t xml:space="preserve">ST-005-009-001</t>
  </si>
  <si>
    <t xml:space="preserve">593.2/470/SKT/EKON/2021</t>
  </si>
  <si>
    <t xml:space="preserve">ST-005-010-001</t>
  </si>
  <si>
    <t xml:space="preserve">590/020/Ekon-2020</t>
  </si>
  <si>
    <t xml:space="preserve">ST-005-011-001</t>
  </si>
  <si>
    <t xml:space="preserve">593.2/001/SKT-2018</t>
  </si>
  <si>
    <t xml:space="preserve">61.09-01.145</t>
  </si>
  <si>
    <t xml:space="preserve">ST-005-012-001</t>
  </si>
  <si>
    <t xml:space="preserve">590/023/Ekon-2020</t>
  </si>
  <si>
    <t xml:space="preserve">ST-005-013-001</t>
  </si>
  <si>
    <t xml:space="preserve">590/022/Ekon-2020</t>
  </si>
  <si>
    <t xml:space="preserve">61.09-01.740</t>
  </si>
  <si>
    <t xml:space="preserve">ST-005-014-001</t>
  </si>
  <si>
    <t xml:space="preserve">593.2/011/SKT-2018</t>
  </si>
  <si>
    <t xml:space="preserve">61.09-01.2092</t>
  </si>
  <si>
    <t xml:space="preserve">ST-005-015-001</t>
  </si>
  <si>
    <t xml:space="preserve">61.09-01.2093</t>
  </si>
  <si>
    <t xml:space="preserve">ST-005-016-001</t>
  </si>
  <si>
    <t xml:space="preserve">61.09-01.144</t>
  </si>
  <si>
    <t xml:space="preserve">ST-005-017-001</t>
  </si>
  <si>
    <t xml:space="preserve">2013</t>
  </si>
  <si>
    <t xml:space="preserve">61.09-01.2094</t>
  </si>
  <si>
    <t xml:space="preserve">ST-005-018-001</t>
  </si>
  <si>
    <t xml:space="preserve">590/005/Ekon-2018</t>
  </si>
  <si>
    <t xml:space="preserve">ST-005-019-001</t>
  </si>
  <si>
    <t xml:space="preserve">01962</t>
  </si>
  <si>
    <t xml:space="preserve">ST-005-020-001</t>
  </si>
  <si>
    <t xml:space="preserve">590/040/Ekon-2018</t>
  </si>
  <si>
    <t xml:space="preserve">61.09-01.142</t>
  </si>
  <si>
    <t xml:space="preserve">ST-005-021-001</t>
  </si>
  <si>
    <t xml:space="preserve">593.2/14/SKT-2018</t>
  </si>
  <si>
    <t xml:space="preserve">61.09-01.141</t>
  </si>
  <si>
    <t xml:space="preserve">ST-005-021-002</t>
  </si>
  <si>
    <t xml:space="preserve">590/038/Ekon-2018</t>
  </si>
  <si>
    <t xml:space="preserve">61.09-01.748</t>
  </si>
  <si>
    <t xml:space="preserve">ST-005-022-001</t>
  </si>
  <si>
    <t xml:space="preserve">01940</t>
  </si>
  <si>
    <t xml:space="preserve">ST-005-023-001</t>
  </si>
  <si>
    <t xml:space="preserve">590/019/Ekon-2020</t>
  </si>
  <si>
    <t xml:space="preserve">ST-005-024-001</t>
  </si>
  <si>
    <t xml:space="preserve">590/018/Ekon-2020</t>
  </si>
  <si>
    <t xml:space="preserve">ST-005-025-001</t>
  </si>
  <si>
    <t xml:space="preserve">590/017/Ekon-2020</t>
  </si>
  <si>
    <t xml:space="preserve">ST-005-026-001</t>
  </si>
  <si>
    <t xml:space="preserve">593.21/021/SKT-2018</t>
  </si>
  <si>
    <t xml:space="preserve">61.09-01.158</t>
  </si>
  <si>
    <t xml:space="preserve">ST-005-027-001</t>
  </si>
  <si>
    <t xml:space="preserve">61.09-01.753</t>
  </si>
  <si>
    <t xml:space="preserve">ST-005-028-001</t>
  </si>
  <si>
    <t xml:space="preserve">590/036/Ekon-2018</t>
  </si>
  <si>
    <t xml:space="preserve">61.09-01.155</t>
  </si>
  <si>
    <t xml:space="preserve">ST-005-028-002</t>
  </si>
  <si>
    <t xml:space="preserve">01939</t>
  </si>
  <si>
    <t xml:space="preserve">61.09-01.250</t>
  </si>
  <si>
    <t xml:space="preserve">ST-005-029-001</t>
  </si>
  <si>
    <t xml:space="preserve">593.2/005/SKT-2018</t>
  </si>
  <si>
    <t xml:space="preserve">61.09-01.157</t>
  </si>
  <si>
    <t xml:space="preserve">ST-005-030-001</t>
  </si>
  <si>
    <t xml:space="preserve">01976</t>
  </si>
  <si>
    <t xml:space="preserve">ST-005-031-001</t>
  </si>
  <si>
    <t xml:space="preserve">590/035/Ekon-2018</t>
  </si>
  <si>
    <t xml:space="preserve">ST-005-032-001</t>
  </si>
  <si>
    <t xml:space="preserve">01961</t>
  </si>
  <si>
    <t xml:space="preserve">ST-005-033-001</t>
  </si>
  <si>
    <t xml:space="preserve">590/034/Ekon-2018</t>
  </si>
  <si>
    <t xml:space="preserve">61.09-01.135</t>
  </si>
  <si>
    <t xml:space="preserve">ST-005-033-002</t>
  </si>
  <si>
    <t xml:space="preserve">590/033/Ekon-2018</t>
  </si>
  <si>
    <t xml:space="preserve">ST-005-034-001</t>
  </si>
  <si>
    <t xml:space="preserve">01578</t>
  </si>
  <si>
    <t xml:space="preserve">61.09-01.203</t>
  </si>
  <si>
    <t xml:space="preserve">ST-005-035-001</t>
  </si>
  <si>
    <t xml:space="preserve">61.09-01.2097</t>
  </si>
  <si>
    <t xml:space="preserve">ST-005-036-001</t>
  </si>
  <si>
    <t xml:space="preserve">590/032/Ekon-2018</t>
  </si>
  <si>
    <t xml:space="preserve">61.09-01.119</t>
  </si>
  <si>
    <t xml:space="preserve">ST-005-037-001</t>
  </si>
  <si>
    <t xml:space="preserve">01938</t>
  </si>
  <si>
    <t xml:space="preserve">61.09-01.2098</t>
  </si>
  <si>
    <t xml:space="preserve">ST-005-038-001</t>
  </si>
  <si>
    <t xml:space="preserve">593.2/541/SKT/EKON/2021</t>
  </si>
  <si>
    <t xml:space="preserve">61.09-01.120</t>
  </si>
  <si>
    <t xml:space="preserve">ST-005-039-001</t>
  </si>
  <si>
    <t xml:space="preserve">590/031/Ekon-2018</t>
  </si>
  <si>
    <t xml:space="preserve">61.09-01.139</t>
  </si>
  <si>
    <t xml:space="preserve">ST-005-040-001</t>
  </si>
  <si>
    <t xml:space="preserve">590/014/Ekon-2020</t>
  </si>
  <si>
    <t xml:space="preserve">ST-005-041-001</t>
  </si>
  <si>
    <t xml:space="preserve">01964</t>
  </si>
  <si>
    <t xml:space="preserve">ST-005-042-001</t>
  </si>
  <si>
    <t xml:space="preserve">593.2/493/SKT/EKON/2021</t>
  </si>
  <si>
    <t xml:space="preserve">61.09-01.140</t>
  </si>
  <si>
    <t xml:space="preserve">ST-005-043-001</t>
  </si>
  <si>
    <t xml:space="preserve">01966</t>
  </si>
  <si>
    <t xml:space="preserve">ST-005-044-001</t>
  </si>
  <si>
    <t xml:space="preserve">590/030/Ekon-2018</t>
  </si>
  <si>
    <t xml:space="preserve">61.09-01.208</t>
  </si>
  <si>
    <t xml:space="preserve">ST-005-045-001</t>
  </si>
  <si>
    <t xml:space="preserve">01936</t>
  </si>
  <si>
    <t xml:space="preserve">ST-005-046-001</t>
  </si>
  <si>
    <t xml:space="preserve">590/029/Ekon-2018</t>
  </si>
  <si>
    <t xml:space="preserve">ST-005-046-002</t>
  </si>
  <si>
    <t xml:space="preserve">590/028/Ekon-2018</t>
  </si>
  <si>
    <t xml:space="preserve">ST-005-047-001</t>
  </si>
  <si>
    <t xml:space="preserve">01577</t>
  </si>
  <si>
    <t xml:space="preserve">61.09-01.2101</t>
  </si>
  <si>
    <t xml:space="preserve">ST-005-048-001</t>
  </si>
  <si>
    <t xml:space="preserve">01576</t>
  </si>
  <si>
    <t xml:space="preserve">SG-006-001-001</t>
  </si>
  <si>
    <t xml:space="preserve">593.21/650/2017/XII/2021</t>
  </si>
  <si>
    <t xml:space="preserve">61.09-01.045</t>
  </si>
  <si>
    <t xml:space="preserve">SG-006-002-001</t>
  </si>
  <si>
    <t xml:space="preserve">Silen</t>
  </si>
  <si>
    <t xml:space="preserve">61.09-01.047</t>
  </si>
  <si>
    <t xml:space="preserve">SG-006-003-001</t>
  </si>
  <si>
    <t xml:space="preserve">593.21/653/2012/XII/2021</t>
  </si>
  <si>
    <t xml:space="preserve">61.09-01.062</t>
  </si>
  <si>
    <t xml:space="preserve">SG-006-004-001</t>
  </si>
  <si>
    <t xml:space="preserve">593.21/042/2012/II/2018</t>
  </si>
  <si>
    <t xml:space="preserve">SG-006-005-001</t>
  </si>
  <si>
    <t xml:space="preserve">593.2/171/SKT-2015</t>
  </si>
  <si>
    <t xml:space="preserve">Sudarmawan</t>
  </si>
  <si>
    <t xml:space="preserve">61.09-01.616</t>
  </si>
  <si>
    <t xml:space="preserve">SG-006-005-002</t>
  </si>
  <si>
    <t xml:space="preserve">593.2/211/SKT/PEMB</t>
  </si>
  <si>
    <t xml:space="preserve">61.09-01.617</t>
  </si>
  <si>
    <t xml:space="preserve">SG-006-006-001</t>
  </si>
  <si>
    <t xml:space="preserve">593.21/626/2012/XI/2018</t>
  </si>
  <si>
    <t xml:space="preserve">SG-006-006-002</t>
  </si>
  <si>
    <t xml:space="preserve">593.21/645/2012/XI/2018</t>
  </si>
  <si>
    <t xml:space="preserve">61.09-01.2018</t>
  </si>
  <si>
    <t xml:space="preserve">SG-006-006-003</t>
  </si>
  <si>
    <t xml:space="preserve">593.21/646/2012/XI/2018</t>
  </si>
  <si>
    <t xml:space="preserve">61.09-01.2019</t>
  </si>
  <si>
    <t xml:space="preserve">SG-006-007-001</t>
  </si>
  <si>
    <t xml:space="preserve">593.21/240/SKT/2012/IV/2012</t>
  </si>
  <si>
    <t xml:space="preserve">61.09-01.621</t>
  </si>
  <si>
    <t xml:space="preserve">SG-006-008-001</t>
  </si>
  <si>
    <t xml:space="preserve">Saii</t>
  </si>
  <si>
    <t xml:space="preserve">61.09-01.273</t>
  </si>
  <si>
    <t xml:space="preserve">SG-006-009-001</t>
  </si>
  <si>
    <t xml:space="preserve">593.21/288/SKT/2012/XI/2011</t>
  </si>
  <si>
    <t xml:space="preserve">61.09-01.274</t>
  </si>
  <si>
    <t xml:space="preserve">SG-006-010-001</t>
  </si>
  <si>
    <t xml:space="preserve">Wasiman</t>
  </si>
  <si>
    <t xml:space="preserve">61.09-01.004</t>
  </si>
  <si>
    <t xml:space="preserve">SG-006-010-002</t>
  </si>
  <si>
    <t xml:space="preserve">Sukirno</t>
  </si>
  <si>
    <t xml:space="preserve">SG-006-011-001</t>
  </si>
  <si>
    <t xml:space="preserve">61.09-01.001</t>
  </si>
  <si>
    <t xml:space="preserve">SG-006-011-002</t>
  </si>
  <si>
    <t xml:space="preserve">61.09-01.275</t>
  </si>
  <si>
    <t xml:space="preserve">SG-006-011-003</t>
  </si>
  <si>
    <t xml:space="preserve">Sarjito</t>
  </si>
  <si>
    <t xml:space="preserve">SG-006-012-001</t>
  </si>
  <si>
    <t xml:space="preserve">593.21/040/SKT/2012/I/2018</t>
  </si>
  <si>
    <t xml:space="preserve">SG-006-013-001</t>
  </si>
  <si>
    <t xml:space="preserve">593.21/353/2012/VII/2020</t>
  </si>
  <si>
    <t xml:space="preserve">61.09-01.566</t>
  </si>
  <si>
    <t xml:space="preserve">SG-006-014-001</t>
  </si>
  <si>
    <t xml:space="preserve">593.21/625/2012/XI/2018</t>
  </si>
  <si>
    <t xml:space="preserve">SG-006-015-001</t>
  </si>
  <si>
    <t xml:space="preserve">593.21/352/2012/VII/2020</t>
  </si>
  <si>
    <t xml:space="preserve">61.09-01.567</t>
  </si>
  <si>
    <t xml:space="preserve">SG-006-016-001</t>
  </si>
  <si>
    <t xml:space="preserve">593.21/351/2012/VII/2020</t>
  </si>
  <si>
    <t xml:space="preserve">SG-006-017-001</t>
  </si>
  <si>
    <t xml:space="preserve">593.21/350/2012/VII/2020</t>
  </si>
  <si>
    <t xml:space="preserve">61.09-01.568</t>
  </si>
  <si>
    <t xml:space="preserve">SG-006-018-001</t>
  </si>
  <si>
    <t xml:space="preserve">593.21/037/2012/II/2018</t>
  </si>
  <si>
    <t xml:space="preserve">61.09-01.051</t>
  </si>
  <si>
    <t xml:space="preserve">SG-006-019-001</t>
  </si>
  <si>
    <t xml:space="preserve">Parjiman</t>
  </si>
  <si>
    <t xml:space="preserve">61.09-01.2022</t>
  </si>
  <si>
    <t xml:space="preserve">SG-006-020-001</t>
  </si>
  <si>
    <t xml:space="preserve">Cadang</t>
  </si>
  <si>
    <t xml:space="preserve">SG-006-020-002</t>
  </si>
  <si>
    <t xml:space="preserve">593.21/647/2012/XI/2018</t>
  </si>
  <si>
    <t xml:space="preserve">SG-006-021-001</t>
  </si>
  <si>
    <t xml:space="preserve">593.21/011/2012/II/2014</t>
  </si>
  <si>
    <t xml:space="preserve">Albinus Kadak</t>
  </si>
  <si>
    <t xml:space="preserve">61.09-01.016</t>
  </si>
  <si>
    <t xml:space="preserve">SG-006-021-002</t>
  </si>
  <si>
    <t xml:space="preserve">Dul Arif</t>
  </si>
  <si>
    <t xml:space="preserve">SG-006-021-003</t>
  </si>
  <si>
    <t xml:space="preserve">593.21/036/2012/II/2018</t>
  </si>
  <si>
    <t xml:space="preserve">SG-006-021-004</t>
  </si>
  <si>
    <t xml:space="preserve">593.21/148/2012/VIII/2015</t>
  </si>
  <si>
    <t xml:space="preserve">SG-006-022-001</t>
  </si>
  <si>
    <t xml:space="preserve">593.21/445/2012/VII/2018</t>
  </si>
  <si>
    <t xml:space="preserve">61.09-01.055</t>
  </si>
  <si>
    <t xml:space="preserve">SG-006-022-002</t>
  </si>
  <si>
    <t xml:space="preserve">593.21/651/2017/XII/2021</t>
  </si>
  <si>
    <t xml:space="preserve">Safi'i</t>
  </si>
  <si>
    <t xml:space="preserve">SG-006-023-001</t>
  </si>
  <si>
    <t xml:space="preserve">SG-006-023-002</t>
  </si>
  <si>
    <t xml:space="preserve">593.21/476/2012/XII/2018</t>
  </si>
  <si>
    <t xml:space="preserve">61.09-01.2025</t>
  </si>
  <si>
    <t xml:space="preserve">SG-006-024-001</t>
  </si>
  <si>
    <t xml:space="preserve">593.21/019/2012/V/2018</t>
  </si>
  <si>
    <t xml:space="preserve">SG-006-025-001</t>
  </si>
  <si>
    <t xml:space="preserve">01746</t>
  </si>
  <si>
    <t xml:space="preserve">61.09-01.056</t>
  </si>
  <si>
    <t xml:space="preserve">SG-006-026-001</t>
  </si>
  <si>
    <t xml:space="preserve">593.21/478/2012/XII/2018</t>
  </si>
  <si>
    <t xml:space="preserve">61.09-01.2026</t>
  </si>
  <si>
    <t xml:space="preserve">SG-006-026-002</t>
  </si>
  <si>
    <t xml:space="preserve">593.21/119/2012/VII/2015</t>
  </si>
  <si>
    <t xml:space="preserve">SG-006-027-001</t>
  </si>
  <si>
    <t xml:space="preserve">593.21/480/2012/XII/2018</t>
  </si>
  <si>
    <t xml:space="preserve">Nurudin</t>
  </si>
  <si>
    <t xml:space="preserve">61.09-01.021</t>
  </si>
  <si>
    <t xml:space="preserve">SG-006-027-002</t>
  </si>
  <si>
    <t xml:space="preserve">593.21/481/2012/XII/2018</t>
  </si>
  <si>
    <t xml:space="preserve">SG-006-028-001</t>
  </si>
  <si>
    <t xml:space="preserve">Suganda</t>
  </si>
  <si>
    <t xml:space="preserve">61.09-01.058</t>
  </si>
  <si>
    <t xml:space="preserve">SG-006-028-002</t>
  </si>
  <si>
    <t xml:space="preserve">593.21/349/2012/VII/2020</t>
  </si>
  <si>
    <t xml:space="preserve">61.09-01.697</t>
  </si>
  <si>
    <t xml:space="preserve">SG-006-029-001</t>
  </si>
  <si>
    <t xml:space="preserve">Main</t>
  </si>
  <si>
    <t xml:space="preserve">61.09-01.023</t>
  </si>
  <si>
    <t xml:space="preserve">SG-006-029-002</t>
  </si>
  <si>
    <t xml:space="preserve">SG-006-029-003</t>
  </si>
  <si>
    <t xml:space="preserve">Buyung</t>
  </si>
  <si>
    <t xml:space="preserve">SG-006-030-001</t>
  </si>
  <si>
    <t xml:space="preserve">Marsal</t>
  </si>
  <si>
    <t xml:space="preserve">61.09-01.2028</t>
  </si>
  <si>
    <t xml:space="preserve">SG-006-030-002</t>
  </si>
  <si>
    <t xml:space="preserve">593.21/440/2012/XII/2018</t>
  </si>
  <si>
    <t xml:space="preserve">61.09-01.2029</t>
  </si>
  <si>
    <t xml:space="preserve">SG-006-030-003</t>
  </si>
  <si>
    <t xml:space="preserve">593.21/441/2012/XII/2018</t>
  </si>
  <si>
    <t xml:space="preserve">61.09-01.572</t>
  </si>
  <si>
    <t xml:space="preserve">SG-006-030-004</t>
  </si>
  <si>
    <t xml:space="preserve">593.21/651/2012/XII/2021</t>
  </si>
  <si>
    <t xml:space="preserve">61.09-01.012</t>
  </si>
  <si>
    <t xml:space="preserve">SG-006-031-001</t>
  </si>
  <si>
    <t xml:space="preserve">Cangak</t>
  </si>
  <si>
    <t xml:space="preserve">61.09-01.061</t>
  </si>
  <si>
    <t xml:space="preserve">SG-006-032-001</t>
  </si>
  <si>
    <t xml:space="preserve">Mashudin</t>
  </si>
  <si>
    <t xml:space="preserve">61.09-01.065</t>
  </si>
  <si>
    <t xml:space="preserve">SG-006-033-001</t>
  </si>
  <si>
    <t xml:space="preserve">593.21/487/2012/XII/2018</t>
  </si>
  <si>
    <t xml:space="preserve">61.09-01.063</t>
  </si>
  <si>
    <t xml:space="preserve">SG-006-033-002</t>
  </si>
  <si>
    <t xml:space="preserve">922/924</t>
  </si>
  <si>
    <t xml:space="preserve">Kawit</t>
  </si>
  <si>
    <t xml:space="preserve">61.09-01.706</t>
  </si>
  <si>
    <t xml:space="preserve">SG-006-034-001</t>
  </si>
  <si>
    <t xml:space="preserve">Rodiah Loi</t>
  </si>
  <si>
    <t xml:space="preserve">61.09-01.039</t>
  </si>
  <si>
    <t xml:space="preserve">SG-006-035-001</t>
  </si>
  <si>
    <t xml:space="preserve">593.21/489/2012/XII/2018</t>
  </si>
  <si>
    <t xml:space="preserve">61.09-01.068</t>
  </si>
  <si>
    <t xml:space="preserve">SG-006-035-002</t>
  </si>
  <si>
    <t xml:space="preserve">593.21/639/2012/XII/2021</t>
  </si>
  <si>
    <t xml:space="preserve">SG-006-036-001</t>
  </si>
  <si>
    <t xml:space="preserve">Hadi Safei</t>
  </si>
  <si>
    <t xml:space="preserve">61.09-01.060</t>
  </si>
  <si>
    <t xml:space="preserve">SG-006-036-002</t>
  </si>
  <si>
    <t xml:space="preserve">593.21/434/2012/XII/2018</t>
  </si>
  <si>
    <t xml:space="preserve">SG-006-037-001</t>
  </si>
  <si>
    <t xml:space="preserve">Anih Haniah</t>
  </si>
  <si>
    <t xml:space="preserve">593.21/354/2012/VII/2020</t>
  </si>
  <si>
    <t xml:space="preserve">61.09-01.575</t>
  </si>
  <si>
    <t xml:space="preserve">SG-006-038-001</t>
  </si>
  <si>
    <t xml:space="preserve">593.21/436/2012/XII/2018</t>
  </si>
  <si>
    <t xml:space="preserve">61.09-01.043</t>
  </si>
  <si>
    <t xml:space="preserve">SG-006-039-001</t>
  </si>
  <si>
    <t xml:space="preserve">593.21/638/2012/XII/2021</t>
  </si>
  <si>
    <t xml:space="preserve">61.09-01.708</t>
  </si>
  <si>
    <t xml:space="preserve">SG-006-040-001</t>
  </si>
  <si>
    <t xml:space="preserve">593.21/623/2012/XI/2018</t>
  </si>
  <si>
    <t xml:space="preserve">61.09-01.2030</t>
  </si>
  <si>
    <t xml:space="preserve">SG-006-041-001</t>
  </si>
  <si>
    <t xml:space="preserve">Paimin</t>
  </si>
  <si>
    <t xml:space="preserve">61.09-01.040</t>
  </si>
  <si>
    <t xml:space="preserve">SG-006-042-001</t>
  </si>
  <si>
    <t xml:space="preserve">593.21/622/2012/XI/2018</t>
  </si>
  <si>
    <t xml:space="preserve">61.09-01.2031</t>
  </si>
  <si>
    <t xml:space="preserve">SG-006-043-001</t>
  </si>
  <si>
    <t xml:space="preserve">593.21/621/2012/XI/2018</t>
  </si>
  <si>
    <t xml:space="preserve">61.09-01.2032</t>
  </si>
  <si>
    <t xml:space="preserve">SG-006-043-002</t>
  </si>
  <si>
    <t xml:space="preserve">593.21/438/2012/XII/2018</t>
  </si>
  <si>
    <t xml:space="preserve">61.09-01.038</t>
  </si>
  <si>
    <t xml:space="preserve">SG-006-044-001</t>
  </si>
  <si>
    <t xml:space="preserve">593.21/355/2012/VII/2020</t>
  </si>
  <si>
    <t xml:space="preserve">61.09-01.042</t>
  </si>
  <si>
    <t xml:space="preserve">SG-006-044-002</t>
  </si>
  <si>
    <t xml:space="preserve">593.21/488/2012/XII/2018</t>
  </si>
  <si>
    <t xml:space="preserve">SG-006-045-001</t>
  </si>
  <si>
    <t xml:space="preserve">593.21/270/SKT/2012/XI/2011</t>
  </si>
  <si>
    <t xml:space="preserve">Martinus Segiman</t>
  </si>
  <si>
    <t xml:space="preserve">SG-006-046-001</t>
  </si>
  <si>
    <t xml:space="preserve">593.21/284/2017/SKT/2021</t>
  </si>
  <si>
    <t xml:space="preserve">SG-006-047-001</t>
  </si>
  <si>
    <t xml:space="preserve">593.21/283/2017/SKT/2021</t>
  </si>
  <si>
    <t xml:space="preserve">SG-006-048-001</t>
  </si>
  <si>
    <t xml:space="preserve">593.21/282/2017/SKT/2021</t>
  </si>
  <si>
    <t xml:space="preserve">GR-007-001-001</t>
  </si>
  <si>
    <t xml:space="preserve">593.21/373/2012/VII/2020</t>
  </si>
  <si>
    <t xml:space="preserve">61.09-01.2033</t>
  </si>
  <si>
    <t xml:space="preserve">GR-007-001-002</t>
  </si>
  <si>
    <t xml:space="preserve">593.21/374/2012/VII/2020</t>
  </si>
  <si>
    <t xml:space="preserve">61.09-01.635</t>
  </si>
  <si>
    <t xml:space="preserve">GR-007-002-001</t>
  </si>
  <si>
    <t xml:space="preserve">593.21/640/2012/XI/2020</t>
  </si>
  <si>
    <t xml:space="preserve">61.09-01.2034</t>
  </si>
  <si>
    <t xml:space="preserve">GR-007-003-001</t>
  </si>
  <si>
    <t xml:space="preserve">593.21/376/2012/VII/2020</t>
  </si>
  <si>
    <t xml:space="preserve">GR-007-003-002</t>
  </si>
  <si>
    <t xml:space="preserve">593.21/375/2012/VII/2020</t>
  </si>
  <si>
    <t xml:space="preserve">GR-007-004-001</t>
  </si>
  <si>
    <t xml:space="preserve">593.21/379/2012/VII/2020</t>
  </si>
  <si>
    <t xml:space="preserve">189/PAR/KS/III/2016</t>
  </si>
  <si>
    <t xml:space="preserve">61.09-01.696</t>
  </si>
  <si>
    <t xml:space="preserve">GR-007-005-001</t>
  </si>
  <si>
    <t xml:space="preserve">593.21/378/2012/VII/2020</t>
  </si>
  <si>
    <t xml:space="preserve">61.09-01.693</t>
  </si>
  <si>
    <t xml:space="preserve">GR-007-006-001</t>
  </si>
  <si>
    <t xml:space="preserve">593.21/380/2012/VII/2020</t>
  </si>
  <si>
    <t xml:space="preserve">GR-007-006-002</t>
  </si>
  <si>
    <t xml:space="preserve">593.21/381/2012/VII/2020</t>
  </si>
  <si>
    <t xml:space="preserve">61.09-01.704</t>
  </si>
  <si>
    <t xml:space="preserve">GR-007-007-001</t>
  </si>
  <si>
    <t xml:space="preserve">593.21/382/2012/VII/2020</t>
  </si>
  <si>
    <t xml:space="preserve">61.09-01.710</t>
  </si>
  <si>
    <t xml:space="preserve">GR-007-008-001</t>
  </si>
  <si>
    <t xml:space="preserve">593.21/641/2012/XI/2020</t>
  </si>
  <si>
    <t xml:space="preserve">61.09-01.2035</t>
  </si>
  <si>
    <t xml:space="preserve">GR-007-008-002</t>
  </si>
  <si>
    <t xml:space="preserve">01766</t>
  </si>
  <si>
    <t xml:space="preserve">61.09-01.2036</t>
  </si>
  <si>
    <t xml:space="preserve">GR-007-009-001</t>
  </si>
  <si>
    <t xml:space="preserve">593.21/383/2012/VII/2020</t>
  </si>
  <si>
    <t xml:space="preserve">61.09-01.2037</t>
  </si>
  <si>
    <t xml:space="preserve">GR-007-009-002</t>
  </si>
  <si>
    <t xml:space="preserve">593.21/384/2012/VII/2020</t>
  </si>
  <si>
    <t xml:space="preserve">61.09-01.2038</t>
  </si>
  <si>
    <t xml:space="preserve">EK-008-001-001</t>
  </si>
  <si>
    <t xml:space="preserve">Ketui</t>
  </si>
  <si>
    <t xml:space="preserve">188/PAR/KS/VI/2016</t>
  </si>
  <si>
    <t xml:space="preserve">61.09-01.725</t>
  </si>
  <si>
    <t xml:space="preserve">EK-008-002-001</t>
  </si>
  <si>
    <t xml:space="preserve">01948</t>
  </si>
  <si>
    <t xml:space="preserve">61.09-01.2102</t>
  </si>
  <si>
    <t xml:space="preserve">EK-008-003-001</t>
  </si>
  <si>
    <t xml:space="preserve">61.09-01.732</t>
  </si>
  <si>
    <t xml:space="preserve">EK-008-003-002</t>
  </si>
  <si>
    <t xml:space="preserve">Saimin</t>
  </si>
  <si>
    <t xml:space="preserve">61.09-01.733</t>
  </si>
  <si>
    <t xml:space="preserve">EK-008-004-001</t>
  </si>
  <si>
    <t xml:space="preserve">Salep</t>
  </si>
  <si>
    <t xml:space="preserve">61.09-01.2103</t>
  </si>
  <si>
    <t xml:space="preserve">EK-008-005-001</t>
  </si>
  <si>
    <t xml:space="preserve">593.2/478/2012/SKT/EKON/2021</t>
  </si>
  <si>
    <t xml:space="preserve">190/PAR/KS/III/2016</t>
  </si>
  <si>
    <t xml:space="preserve">61.09-01.1405</t>
  </si>
  <si>
    <t xml:space="preserve">EK-008-005-002</t>
  </si>
  <si>
    <t xml:space="preserve">593.2/477/2012/SKT/EKON/2021</t>
  </si>
  <si>
    <t xml:space="preserve">61.09-01.1406</t>
  </si>
  <si>
    <t xml:space="preserve">EK-008-006-001</t>
  </si>
  <si>
    <t xml:space="preserve">593.2/468/2012/SKT/EKON/2021</t>
  </si>
  <si>
    <t xml:space="preserve">61.09-01.2106</t>
  </si>
  <si>
    <t xml:space="preserve">EK-008-007-001</t>
  </si>
  <si>
    <t xml:space="preserve">61.09-01.741</t>
  </si>
  <si>
    <t xml:space="preserve">EK-008-008-001</t>
  </si>
  <si>
    <t xml:space="preserve">Unus Teguan</t>
  </si>
  <si>
    <t xml:space="preserve">61.09-01.745</t>
  </si>
  <si>
    <t xml:space="preserve">EK-008-009-001</t>
  </si>
  <si>
    <t xml:space="preserve">Umpang</t>
  </si>
  <si>
    <t xml:space="preserve">61.09-01.746</t>
  </si>
  <si>
    <t xml:space="preserve">EK-008-010-001</t>
  </si>
  <si>
    <t xml:space="preserve">02039</t>
  </si>
  <si>
    <t xml:space="preserve">Petrus Erpan</t>
  </si>
  <si>
    <t xml:space="preserve">61.09-01.749</t>
  </si>
  <si>
    <t xml:space="preserve">EK-008-011-001</t>
  </si>
  <si>
    <t xml:space="preserve">Wahab</t>
  </si>
  <si>
    <t xml:space="preserve">EK-008-012-001</t>
  </si>
  <si>
    <t xml:space="preserve">Tikas</t>
  </si>
  <si>
    <t xml:space="preserve">61.09-01.2107</t>
  </si>
  <si>
    <t xml:space="preserve">EK-008-012-002</t>
  </si>
  <si>
    <t xml:space="preserve">Miswanto </t>
  </si>
  <si>
    <t xml:space="preserve">M Deguk</t>
  </si>
  <si>
    <t xml:space="preserve">61.09-01.2108</t>
  </si>
  <si>
    <t xml:space="preserve">EK-008-013-001</t>
  </si>
  <si>
    <t xml:space="preserve">02361</t>
  </si>
  <si>
    <t xml:space="preserve">453/PAR/KS/II/2015</t>
  </si>
  <si>
    <t xml:space="preserve">61.09-01.2109</t>
  </si>
  <si>
    <t xml:space="preserve">EK-008-013-002</t>
  </si>
  <si>
    <t xml:space="preserve">02362</t>
  </si>
  <si>
    <t xml:space="preserve">Rejong</t>
  </si>
  <si>
    <t xml:space="preserve">61.09-01.2110</t>
  </si>
  <si>
    <t xml:space="preserve">EK-008-014-001</t>
  </si>
  <si>
    <t xml:space="preserve">124/PAR/KS/II/2011</t>
  </si>
  <si>
    <t xml:space="preserve">61.09-01.2111</t>
  </si>
  <si>
    <t xml:space="preserve">EK-008-014-002</t>
  </si>
  <si>
    <t xml:space="preserve">61.09-01.2112</t>
  </si>
  <si>
    <t xml:space="preserve">EK-008-015-001</t>
  </si>
  <si>
    <t xml:space="preserve">593.2/467/2012/SKT/EKON/2021</t>
  </si>
  <si>
    <t xml:space="preserve">61.09-01.2113</t>
  </si>
  <si>
    <t xml:space="preserve">EK-008-016-001</t>
  </si>
  <si>
    <t xml:space="preserve">593.2/466/2012/SKT/EKON/2021</t>
  </si>
  <si>
    <t xml:space="preserve">EK-008-017-001</t>
  </si>
  <si>
    <t xml:space="preserve">593.2/465/2012/SKT/EKON/2021</t>
  </si>
  <si>
    <t xml:space="preserve">61.09-01.2114</t>
  </si>
  <si>
    <t xml:space="preserve">EK-008-018-001</t>
  </si>
  <si>
    <t xml:space="preserve">593.2/474/2012/SKT/EKON/2021</t>
  </si>
  <si>
    <t xml:space="preserve">EK-008-019-001</t>
  </si>
  <si>
    <t xml:space="preserve">593.2/476/2012/SKT/EKON/2021</t>
  </si>
  <si>
    <t xml:space="preserve">61.09-01.2115</t>
  </si>
  <si>
    <t xml:space="preserve">EK-008-020-001</t>
  </si>
  <si>
    <t xml:space="preserve">593.2/473/2012/SKT/EKON/2021</t>
  </si>
  <si>
    <t xml:space="preserve">61.09-01.2116</t>
  </si>
  <si>
    <t xml:space="preserve">EK-008-021-001</t>
  </si>
  <si>
    <t xml:space="preserve">61.09-01.2117</t>
  </si>
  <si>
    <t xml:space="preserve">EK-008-022-001</t>
  </si>
  <si>
    <t xml:space="preserve">593.2/472/2012/SKT/EKON/2021</t>
  </si>
  <si>
    <t xml:space="preserve">61.09-01.2118</t>
  </si>
  <si>
    <t xml:space="preserve">SR-019-001-001</t>
  </si>
  <si>
    <t xml:space="preserve">593.21/362/2012/VII/2020</t>
  </si>
  <si>
    <t xml:space="preserve">61.09-01.596</t>
  </si>
  <si>
    <t xml:space="preserve">SR-019-002-001</t>
  </si>
  <si>
    <t xml:space="preserve">593.21/638/2012/XI/2020</t>
  </si>
  <si>
    <t xml:space="preserve">SR-019-003-001</t>
  </si>
  <si>
    <t xml:space="preserve">593.21/364/2012/VII/2020</t>
  </si>
  <si>
    <t xml:space="preserve">61.09-01.559</t>
  </si>
  <si>
    <t xml:space="preserve">SR-019-003-002</t>
  </si>
  <si>
    <t xml:space="preserve">593.21/363/2012/VII/2020</t>
  </si>
  <si>
    <t xml:space="preserve">61.09-01.560</t>
  </si>
  <si>
    <t xml:space="preserve">SR-019-004-001</t>
  </si>
  <si>
    <t xml:space="preserve">593.21/365/2012/VII/2020</t>
  </si>
  <si>
    <t xml:space="preserve">61.09-01.562</t>
  </si>
  <si>
    <t xml:space="preserve">SR-019-005-001</t>
  </si>
  <si>
    <t xml:space="preserve">593.21/366/2012/VII/2020</t>
  </si>
  <si>
    <t xml:space="preserve">61.09-01.565</t>
  </si>
  <si>
    <t xml:space="preserve">SR-019-006-001</t>
  </si>
  <si>
    <t xml:space="preserve">593.21/367/2012/VII/2020</t>
  </si>
  <si>
    <t xml:space="preserve">61.09-01.668</t>
  </si>
  <si>
    <t xml:space="preserve">SR-019-007-001</t>
  </si>
  <si>
    <t xml:space="preserve">593.21/368/2012/VII/2020</t>
  </si>
  <si>
    <t xml:space="preserve">61.09-01.2120</t>
  </si>
  <si>
    <t xml:space="preserve">SR-019-007-002</t>
  </si>
  <si>
    <t xml:space="preserve">593.21/281/2017/SKT/2021</t>
  </si>
  <si>
    <t xml:space="preserve">SR-019-008-001</t>
  </si>
  <si>
    <t xml:space="preserve">593.21/372/2012/VII/2020</t>
  </si>
  <si>
    <t xml:space="preserve">SR-019-008-002</t>
  </si>
  <si>
    <t xml:space="preserve">593.21/371/2012/VII/2020</t>
  </si>
  <si>
    <t xml:space="preserve">SR-019-009-001</t>
  </si>
  <si>
    <t xml:space="preserve">593.21/637/2012/XI/2020</t>
  </si>
  <si>
    <t xml:space="preserve">61.09-01.2121</t>
  </si>
  <si>
    <t xml:space="preserve">SR-019-010-001</t>
  </si>
  <si>
    <t xml:space="preserve">593.21/369/2012/VII/2020</t>
  </si>
  <si>
    <t xml:space="preserve">SR-019-011-001</t>
  </si>
  <si>
    <t xml:space="preserve">593.21/370/2012/VII/2020</t>
  </si>
  <si>
    <t xml:space="preserve">61.09-01.716</t>
  </si>
  <si>
    <t xml:space="preserve">SR-019-011-002</t>
  </si>
  <si>
    <t xml:space="preserve">593.21/280/2017/SKT/2021</t>
  </si>
  <si>
    <t xml:space="preserve">SR-019-012-001</t>
  </si>
  <si>
    <t xml:space="preserve">593.21/636/2012/XI/2020</t>
  </si>
  <si>
    <t xml:space="preserve">61.09-01.2122</t>
  </si>
  <si>
    <t xml:space="preserve">EK-015-001-001</t>
  </si>
  <si>
    <t xml:space="preserve">593.2/485/2012/SKT/EKON/2021</t>
  </si>
  <si>
    <t xml:space="preserve">143/PAR/KS/II/2011</t>
  </si>
  <si>
    <t xml:space="preserve">61.09-01.091</t>
  </si>
  <si>
    <t xml:space="preserve">EK-015-001-002</t>
  </si>
  <si>
    <t xml:space="preserve">593.2/486/2012/SKT/EKON/2021</t>
  </si>
  <si>
    <t xml:space="preserve">EK-015-001-003</t>
  </si>
  <si>
    <t xml:space="preserve">EK-015-002-001</t>
  </si>
  <si>
    <t xml:space="preserve">61.09-01.272</t>
  </si>
  <si>
    <t xml:space="preserve">EK-015-002-002</t>
  </si>
  <si>
    <t xml:space="preserve">02290</t>
  </si>
  <si>
    <t xml:space="preserve">61.09-01.090</t>
  </si>
  <si>
    <t xml:space="preserve">EK-015-003-001</t>
  </si>
  <si>
    <t xml:space="preserve">61.09-01.277</t>
  </si>
  <si>
    <t xml:space="preserve">EK-015-003-002</t>
  </si>
  <si>
    <t xml:space="preserve">590/..../Ekon-2018</t>
  </si>
  <si>
    <t xml:space="preserve">61.09-01.085</t>
  </si>
  <si>
    <t xml:space="preserve">EK-015-004-001</t>
  </si>
  <si>
    <t xml:space="preserve">173/PAR/KS/II/2011</t>
  </si>
  <si>
    <t xml:space="preserve">61.09-01.2039</t>
  </si>
  <si>
    <t xml:space="preserve">EK-015-005-001</t>
  </si>
  <si>
    <t xml:space="preserve">590/..../Ekon-2020</t>
  </si>
  <si>
    <t xml:space="preserve">61.09-01.2040</t>
  </si>
  <si>
    <t xml:space="preserve">EK-015-006-001</t>
  </si>
  <si>
    <t xml:space="preserve">61.09-01.082</t>
  </si>
  <si>
    <t xml:space="preserve">EK-015-007-001</t>
  </si>
  <si>
    <t xml:space="preserve">EK-015-008-001</t>
  </si>
  <si>
    <t xml:space="preserve">1.554/PAR/KS/VIII/2013</t>
  </si>
  <si>
    <t xml:space="preserve">61.09-01.170</t>
  </si>
  <si>
    <t xml:space="preserve">EK-015-009-001</t>
  </si>
  <si>
    <t xml:space="preserve">173/PAR/KS/VII/2011</t>
  </si>
  <si>
    <t xml:space="preserve">61.09-01.110</t>
  </si>
  <si>
    <t xml:space="preserve">EK-015-010-001</t>
  </si>
  <si>
    <t xml:space="preserve">02276</t>
  </si>
  <si>
    <t xml:space="preserve">61.09-01.133</t>
  </si>
  <si>
    <t xml:space="preserve">EK-015-011-001</t>
  </si>
  <si>
    <t xml:space="preserve">01880</t>
  </si>
  <si>
    <t xml:space="preserve">425/PAR/KS/VII/2011</t>
  </si>
  <si>
    <t xml:space="preserve">61.09-01.171</t>
  </si>
  <si>
    <t xml:space="preserve">EK-015-012-001</t>
  </si>
  <si>
    <t xml:space="preserve">590/280/Ekon-2020</t>
  </si>
  <si>
    <t xml:space="preserve">EK-016-001-001</t>
  </si>
  <si>
    <t xml:space="preserve">61.09-01.726</t>
  </si>
  <si>
    <t xml:space="preserve">EK-016-001-002</t>
  </si>
  <si>
    <t xml:space="preserve">2022</t>
  </si>
  <si>
    <t xml:space="preserve">590/281/Ekon-2020</t>
  </si>
  <si>
    <t xml:space="preserve">EK-016-001-003</t>
  </si>
  <si>
    <t xml:space="preserve">590/282/Ekon-2020</t>
  </si>
  <si>
    <t xml:space="preserve">EK-016-001-004</t>
  </si>
  <si>
    <t xml:space="preserve">2015</t>
  </si>
  <si>
    <t xml:space="preserve">590/283/Ekon-2020</t>
  </si>
  <si>
    <t xml:space="preserve">EK-016-002-001</t>
  </si>
  <si>
    <t xml:space="preserve">61.09-01.172</t>
  </si>
  <si>
    <t xml:space="preserve">EK-016-003-001</t>
  </si>
  <si>
    <t xml:space="preserve">61.09-01.727</t>
  </si>
  <si>
    <t xml:space="preserve">EK-016-004-001</t>
  </si>
  <si>
    <t xml:space="preserve">02146</t>
  </si>
  <si>
    <t xml:space="preserve">61.09-01.728</t>
  </si>
  <si>
    <t xml:space="preserve">EK-016-005-001</t>
  </si>
  <si>
    <t xml:space="preserve">590/016/Ekon-2020</t>
  </si>
  <si>
    <t xml:space="preserve">61.09-01.730</t>
  </si>
  <si>
    <t xml:space="preserve">EK-016-006-001</t>
  </si>
  <si>
    <t xml:space="preserve">61.09-01.731</t>
  </si>
  <si>
    <t xml:space="preserve">EK-016-007-001</t>
  </si>
  <si>
    <t xml:space="preserve">61.09-01.089</t>
  </si>
  <si>
    <t xml:space="preserve">EK-016-008-001</t>
  </si>
  <si>
    <t xml:space="preserve">61.09-01.088</t>
  </si>
  <si>
    <t xml:space="preserve">EK-016-008-002</t>
  </si>
  <si>
    <t xml:space="preserve">EK-016-009-001</t>
  </si>
  <si>
    <t xml:space="preserve">590/021/Ekon-2020</t>
  </si>
  <si>
    <t xml:space="preserve">61.09-01.735</t>
  </si>
  <si>
    <t xml:space="preserve">EK-016-009-002</t>
  </si>
  <si>
    <t xml:space="preserve">593.2/492/SKT/EKON/2021</t>
  </si>
  <si>
    <t xml:space="preserve">EK-016-010-001</t>
  </si>
  <si>
    <t xml:space="preserve">61.09-01.736</t>
  </si>
  <si>
    <t xml:space="preserve">EK-016-011-001</t>
  </si>
  <si>
    <t xml:space="preserve">02119</t>
  </si>
  <si>
    <t xml:space="preserve">61.09-01.737</t>
  </si>
  <si>
    <t xml:space="preserve">EK-016-012-001</t>
  </si>
  <si>
    <t xml:space="preserve">02170</t>
  </si>
  <si>
    <t xml:space="preserve">61.09-01.738</t>
  </si>
  <si>
    <t xml:space="preserve">EK-016-012-002</t>
  </si>
  <si>
    <t xml:space="preserve">590/037/Ekon-2018</t>
  </si>
  <si>
    <t xml:space="preserve">61.09-01.739</t>
  </si>
  <si>
    <t xml:space="preserve">EK-016-013-001</t>
  </si>
  <si>
    <t xml:space="preserve">61.09-01.2042</t>
  </si>
  <si>
    <t xml:space="preserve">EK-016-013-002</t>
  </si>
  <si>
    <t xml:space="preserve">590/284/Ekon-2020</t>
  </si>
  <si>
    <t xml:space="preserve">EK-016-014-001</t>
  </si>
  <si>
    <t xml:space="preserve">593.2/562/SKT/EKON/2021</t>
  </si>
  <si>
    <t xml:space="preserve">61.09-01.053</t>
  </si>
  <si>
    <t xml:space="preserve">EK-016-014-002</t>
  </si>
  <si>
    <t xml:space="preserve">Isha Bidin </t>
  </si>
  <si>
    <t xml:space="preserve">593.2/563/SKT/EKON/2021</t>
  </si>
  <si>
    <t xml:space="preserve">EK-016-014-003</t>
  </si>
  <si>
    <t xml:space="preserve">593.2/564/SKT/EKON/2021</t>
  </si>
  <si>
    <t xml:space="preserve">EK-016-015-001</t>
  </si>
  <si>
    <t xml:space="preserve">61.09-01.742</t>
  </si>
  <si>
    <t xml:space="preserve">EK-016-016-001</t>
  </si>
  <si>
    <t xml:space="preserve">590/024/Ekon-2020</t>
  </si>
  <si>
    <t xml:space="preserve">61.09-01.743</t>
  </si>
  <si>
    <t xml:space="preserve">EK-016-017-001</t>
  </si>
  <si>
    <t xml:space="preserve">593.2/490/SKT/EKON/2021</t>
  </si>
  <si>
    <t xml:space="preserve">61.09-01.744</t>
  </si>
  <si>
    <t xml:space="preserve">EK-016-018-001</t>
  </si>
  <si>
    <t xml:space="preserve">590/026/Ekon-2020</t>
  </si>
  <si>
    <t xml:space="preserve">61.09-01.750</t>
  </si>
  <si>
    <t xml:space="preserve">EK-016-019-001</t>
  </si>
  <si>
    <t xml:space="preserve">593.2/489/SKT/EKON/2021</t>
  </si>
  <si>
    <t xml:space="preserve">61.09-01.2043</t>
  </si>
  <si>
    <t xml:space="preserve">EK-016-020-001</t>
  </si>
  <si>
    <t xml:space="preserve">02184</t>
  </si>
  <si>
    <t xml:space="preserve">61.09-01.081</t>
  </si>
  <si>
    <t xml:space="preserve">EK-016-021-001</t>
  </si>
  <si>
    <t xml:space="preserve">593.2/488/2012/SKT/EKON/2021</t>
  </si>
  <si>
    <t xml:space="preserve">61.09-01.080</t>
  </si>
  <si>
    <t xml:space="preserve">EK-016-022-001</t>
  </si>
  <si>
    <t xml:space="preserve">02107</t>
  </si>
  <si>
    <t xml:space="preserve">61.09-01.072</t>
  </si>
  <si>
    <t xml:space="preserve">EK-016-023-001</t>
  </si>
  <si>
    <t xml:space="preserve">02138</t>
  </si>
  <si>
    <t xml:space="preserve">61.09-01.124</t>
  </si>
  <si>
    <t xml:space="preserve">EK-016-024-001</t>
  </si>
  <si>
    <t xml:space="preserve">61.09-01.174</t>
  </si>
  <si>
    <t xml:space="preserve">EK-016-025-001</t>
  </si>
  <si>
    <t xml:space="preserve">590/028/Ekon-2020</t>
  </si>
  <si>
    <t xml:space="preserve">61.09-01.751</t>
  </si>
  <si>
    <t xml:space="preserve">EK-016-026-001</t>
  </si>
  <si>
    <t xml:space="preserve">590/029/Ekon-2020</t>
  </si>
  <si>
    <t xml:space="preserve">61.09-01.752</t>
  </si>
  <si>
    <t xml:space="preserve">EK-016-027-001</t>
  </si>
  <si>
    <t xml:space="preserve">590/030/Ekon-2020</t>
  </si>
  <si>
    <t xml:space="preserve">61.09-01.754</t>
  </si>
  <si>
    <t xml:space="preserve">EK-016-028-001</t>
  </si>
  <si>
    <t xml:space="preserve">590/031/Ekon-2020</t>
  </si>
  <si>
    <t xml:space="preserve">61.09-01.755</t>
  </si>
  <si>
    <t xml:space="preserve">EK-016-029-001</t>
  </si>
  <si>
    <t xml:space="preserve">590/032/Ekon-2020</t>
  </si>
  <si>
    <t xml:space="preserve">61.09-01.758</t>
  </si>
  <si>
    <t xml:space="preserve">EK-016-030-001</t>
  </si>
  <si>
    <t xml:space="preserve">593.2/487/2012/SKT/EKON/2021</t>
  </si>
  <si>
    <t xml:space="preserve">61.09-01.757</t>
  </si>
  <si>
    <t xml:space="preserve">EK-016-031-001</t>
  </si>
  <si>
    <t xml:space="preserve">01854</t>
  </si>
  <si>
    <t xml:space="preserve">61.09-01.132</t>
  </si>
  <si>
    <t xml:space="preserve">EK-016-032-001</t>
  </si>
  <si>
    <t xml:space="preserve">590/033/Ekon-2020</t>
  </si>
  <si>
    <t xml:space="preserve">61.09-01.083</t>
  </si>
  <si>
    <t xml:space="preserve">EK-016-032-002</t>
  </si>
  <si>
    <t xml:space="preserve">590/034/Ekon-2020</t>
  </si>
  <si>
    <t xml:space="preserve">EK-016-032-003</t>
  </si>
  <si>
    <t xml:space="preserve">02121</t>
  </si>
  <si>
    <t xml:space="preserve">EK-016-033-001</t>
  </si>
  <si>
    <t xml:space="preserve">590/035/Ekon-2020</t>
  </si>
  <si>
    <t xml:space="preserve">61.09-01.759</t>
  </si>
  <si>
    <t xml:space="preserve">EK-016-034-001</t>
  </si>
  <si>
    <t xml:space="preserve">02136</t>
  </si>
  <si>
    <t xml:space="preserve">61.09-01.137</t>
  </si>
  <si>
    <t xml:space="preserve">EK-016-034-002</t>
  </si>
  <si>
    <t xml:space="preserve">02137</t>
  </si>
  <si>
    <t xml:space="preserve">Maong</t>
  </si>
  <si>
    <t xml:space="preserve">EK-016-035-001</t>
  </si>
  <si>
    <t xml:space="preserve">590/036/Ekon-2020</t>
  </si>
  <si>
    <t xml:space="preserve">61.09-01.761</t>
  </si>
  <si>
    <t xml:space="preserve">EK-016-036-001</t>
  </si>
  <si>
    <t xml:space="preserve">590/285/Ekon-2020</t>
  </si>
  <si>
    <t xml:space="preserve">EK-016-037-001</t>
  </si>
  <si>
    <t xml:space="preserve">590/286/Ekon-2020</t>
  </si>
  <si>
    <t xml:space="preserve">EK-016-037-002</t>
  </si>
  <si>
    <t xml:space="preserve">590/287/Ekon-2020</t>
  </si>
  <si>
    <t xml:space="preserve">EK-016-039-001</t>
  </si>
  <si>
    <t xml:space="preserve">590/288/Ekon-2020</t>
  </si>
  <si>
    <t xml:space="preserve">EK-016-040-001</t>
  </si>
  <si>
    <t xml:space="preserve">590/289/Ekon-2020</t>
  </si>
  <si>
    <t xml:space="preserve">EK-016-045-001</t>
  </si>
  <si>
    <t xml:space="preserve">590/290/Ekon-2020</t>
  </si>
  <si>
    <t xml:space="preserve">EK-016-045-002</t>
  </si>
  <si>
    <t xml:space="preserve">590/291/Ekon-2020</t>
  </si>
  <si>
    <t xml:space="preserve">EK-016-045-003</t>
  </si>
  <si>
    <t xml:space="preserve">590/292/Ekon-2020</t>
  </si>
  <si>
    <t xml:space="preserve">EK-016-046-001</t>
  </si>
  <si>
    <t xml:space="preserve">590/293/Ekon-2020</t>
  </si>
  <si>
    <t xml:space="preserve">EK-016-047-001</t>
  </si>
  <si>
    <t xml:space="preserve">590/294/Ekon-2020</t>
  </si>
  <si>
    <t xml:space="preserve">EK-016-047-002</t>
  </si>
  <si>
    <t xml:space="preserve">590/295/Ekon-2020</t>
  </si>
  <si>
    <t xml:space="preserve">EK-016-048-001</t>
  </si>
  <si>
    <t xml:space="preserve">590/296/Ekon-2020</t>
  </si>
  <si>
    <t xml:space="preserve">EK-016-048-002</t>
  </si>
  <si>
    <t xml:space="preserve">590/297/Ekon-2020</t>
  </si>
  <si>
    <t xml:space="preserve">EK-016-053-001</t>
  </si>
  <si>
    <t xml:space="preserve">590/298/Ekon-2020</t>
  </si>
  <si>
    <t xml:space="preserve">EK-016-053-002</t>
  </si>
  <si>
    <t xml:space="preserve">590/299/Ekon-2020</t>
  </si>
  <si>
    <t xml:space="preserve">JS-022-001-001</t>
  </si>
  <si>
    <t xml:space="preserve">590/21/046/VIII/2020</t>
  </si>
  <si>
    <t xml:space="preserve">JS-022-002-001</t>
  </si>
  <si>
    <t xml:space="preserve">590/21/044/VIII/2020</t>
  </si>
  <si>
    <t xml:space="preserve">61.09-01.766</t>
  </si>
  <si>
    <t xml:space="preserve">JS-022-003-001</t>
  </si>
  <si>
    <t xml:space="preserve">590/21/045/VIII/2020</t>
  </si>
  <si>
    <t xml:space="preserve">61.09-01.767</t>
  </si>
  <si>
    <t xml:space="preserve">JS-022-004-001</t>
  </si>
  <si>
    <t xml:space="preserve">590/21/047/VIII/2020</t>
  </si>
  <si>
    <t xml:space="preserve">61.09-01.769</t>
  </si>
  <si>
    <t xml:space="preserve">JS-022-004-002</t>
  </si>
  <si>
    <t xml:space="preserve">590/21/296/XII/2021</t>
  </si>
  <si>
    <t xml:space="preserve">61.09-01.770</t>
  </si>
  <si>
    <t xml:space="preserve">JS-022-005-001</t>
  </si>
  <si>
    <t xml:space="preserve">590/21/051/VIII/2020</t>
  </si>
  <si>
    <t xml:space="preserve">1.259/PAR/KS/III/2018</t>
  </si>
  <si>
    <t xml:space="preserve">61.09-01.771</t>
  </si>
  <si>
    <t xml:space="preserve">JS-022-005-002</t>
  </si>
  <si>
    <t xml:space="preserve">590/21/297/XII/2021</t>
  </si>
  <si>
    <t xml:space="preserve">61.09-01.772</t>
  </si>
  <si>
    <t xml:space="preserve">JS-022-006-001</t>
  </si>
  <si>
    <t xml:space="preserve">0.55</t>
  </si>
  <si>
    <t xml:space="preserve">590/21/050/VIII/2020</t>
  </si>
  <si>
    <t xml:space="preserve">61.09-01.773</t>
  </si>
  <si>
    <t xml:space="preserve">JS-022-006-002</t>
  </si>
  <si>
    <t xml:space="preserve">590/21/049/VIII/2020</t>
  </si>
  <si>
    <t xml:space="preserve">61.09-01.774</t>
  </si>
  <si>
    <t xml:space="preserve">JS-022-007-001</t>
  </si>
  <si>
    <t xml:space="preserve">590/21/270/XI/2020</t>
  </si>
  <si>
    <t xml:space="preserve">61.09-01.2123</t>
  </si>
  <si>
    <t xml:space="preserve">JS-022-007-002</t>
  </si>
  <si>
    <t xml:space="preserve">590/21/271/XI/2020</t>
  </si>
  <si>
    <t xml:space="preserve">61.09-01.2124</t>
  </si>
  <si>
    <t xml:space="preserve">JS-022-007-003</t>
  </si>
  <si>
    <t xml:space="preserve">590/21/272/XI/2020</t>
  </si>
  <si>
    <t xml:space="preserve">61.09-01.2125</t>
  </si>
  <si>
    <t xml:space="preserve">JS-022-008-001</t>
  </si>
  <si>
    <t xml:space="preserve">590/21/298/XII/2021</t>
  </si>
  <si>
    <t xml:space="preserve">61.09-01.2126</t>
  </si>
  <si>
    <t xml:space="preserve">JS-022-009-001</t>
  </si>
  <si>
    <t xml:space="preserve">590/21/052/VIII/2020</t>
  </si>
  <si>
    <t xml:space="preserve">61.09-01.775</t>
  </si>
  <si>
    <t xml:space="preserve">JS-022-010-001</t>
  </si>
  <si>
    <t xml:space="preserve">590/21/053/VIII/2020</t>
  </si>
  <si>
    <t xml:space="preserve">61.09-01.782</t>
  </si>
  <si>
    <t xml:space="preserve">JS-022-010-002</t>
  </si>
  <si>
    <t xml:space="preserve">590/21/054/VIII/2020</t>
  </si>
  <si>
    <t xml:space="preserve">61.09-01.783</t>
  </si>
  <si>
    <t xml:space="preserve">JS-022-011-001</t>
  </si>
  <si>
    <t xml:space="preserve">590/21/274/XI/2020</t>
  </si>
  <si>
    <t xml:space="preserve">61.09-01.2127</t>
  </si>
  <si>
    <t xml:space="preserve">JS-022-012-001</t>
  </si>
  <si>
    <t xml:space="preserve">590/21/055/VIII/2020</t>
  </si>
  <si>
    <t xml:space="preserve">1.934/PAR/KS/XII/2014</t>
  </si>
  <si>
    <t xml:space="preserve">61.09-01.582</t>
  </si>
  <si>
    <t xml:space="preserve">JS-022-013-001</t>
  </si>
  <si>
    <t xml:space="preserve">03070</t>
  </si>
  <si>
    <t xml:space="preserve">JS-022-014-001</t>
  </si>
  <si>
    <t xml:space="preserve">590/294/XI/2021</t>
  </si>
  <si>
    <t xml:space="preserve">61.09-01.2128</t>
  </si>
  <si>
    <t xml:space="preserve">JS-022-015-001</t>
  </si>
  <si>
    <t xml:space="preserve">590/21/056/VIII/2020</t>
  </si>
  <si>
    <t xml:space="preserve">61.09-01.2129</t>
  </si>
  <si>
    <t xml:space="preserve">JS-022-016-001</t>
  </si>
  <si>
    <t xml:space="preserve">61.09-01.784</t>
  </si>
  <si>
    <t xml:space="preserve">JS-022-017-001</t>
  </si>
  <si>
    <t xml:space="preserve">590/21/275/XI/2020</t>
  </si>
  <si>
    <t xml:space="preserve">61.09-01.2130</t>
  </si>
  <si>
    <t xml:space="preserve">JS-022-018-001</t>
  </si>
  <si>
    <t xml:space="preserve">590/21/063/VIII/2020</t>
  </si>
  <si>
    <t xml:space="preserve">61.09-01.2131</t>
  </si>
  <si>
    <t xml:space="preserve">JS-022-019-001</t>
  </si>
  <si>
    <t xml:space="preserve">590/21/276/XI/2020</t>
  </si>
  <si>
    <t xml:space="preserve">61.09-01.2132</t>
  </si>
  <si>
    <t xml:space="preserve">JS-022-020-001</t>
  </si>
  <si>
    <t xml:space="preserve">590/21/062/VIII/2020</t>
  </si>
  <si>
    <t xml:space="preserve">61.09-01.785</t>
  </si>
  <si>
    <t xml:space="preserve">JS-022-021-001</t>
  </si>
  <si>
    <t xml:space="preserve">590/21/061/VIII/2020</t>
  </si>
  <si>
    <t xml:space="preserve">JS-022-022-001</t>
  </si>
  <si>
    <t xml:space="preserve">02739 </t>
  </si>
  <si>
    <t xml:space="preserve">33a/PAR/KS/II/2015</t>
  </si>
  <si>
    <t xml:space="preserve">61.09-01.1408</t>
  </si>
  <si>
    <t xml:space="preserve">JS-022-023-001</t>
  </si>
  <si>
    <t xml:space="preserve">590/21/059/VIII/2020</t>
  </si>
  <si>
    <t xml:space="preserve">61.09-01.786</t>
  </si>
  <si>
    <t xml:space="preserve">JS-022-023-002</t>
  </si>
  <si>
    <t xml:space="preserve">61.09-01.2133</t>
  </si>
  <si>
    <t xml:space="preserve">JS-022-023-003</t>
  </si>
  <si>
    <t xml:space="preserve">590/21/060/VIII/2020</t>
  </si>
  <si>
    <t xml:space="preserve">61.09-01.787</t>
  </si>
  <si>
    <t xml:space="preserve">JS-022-024-001</t>
  </si>
  <si>
    <t xml:space="preserve">61.09-01.788</t>
  </si>
  <si>
    <t xml:space="preserve">JS-022-025-001</t>
  </si>
  <si>
    <t xml:space="preserve">590/21/057/VIII/2020</t>
  </si>
  <si>
    <t xml:space="preserve">61.09-01.2134</t>
  </si>
  <si>
    <t xml:space="preserve">JS-022-026-001</t>
  </si>
  <si>
    <t xml:space="preserve">02770</t>
  </si>
  <si>
    <t xml:space="preserve">61.09-01.789</t>
  </si>
  <si>
    <t xml:space="preserve">JS-022-027-001</t>
  </si>
  <si>
    <t xml:space="preserve">590/21/277/XI/2020</t>
  </si>
  <si>
    <t xml:space="preserve">61.09-01.2135</t>
  </si>
  <si>
    <t xml:space="preserve">JS-022-027-002</t>
  </si>
  <si>
    <t xml:space="preserve">02586 </t>
  </si>
  <si>
    <t xml:space="preserve">61.09-01.2136</t>
  </si>
  <si>
    <t xml:space="preserve">JS-022-028-001</t>
  </si>
  <si>
    <t xml:space="preserve">590/295/XI/202</t>
  </si>
  <si>
    <t xml:space="preserve">1.623/PAR/KS/XII/2016</t>
  </si>
  <si>
    <t xml:space="preserve">61.09-01.2137</t>
  </si>
  <si>
    <t xml:space="preserve">JS-022-029-001</t>
  </si>
  <si>
    <t xml:space="preserve">Erlihius Totoei</t>
  </si>
  <si>
    <t xml:space="preserve">590/260/SKT/2021</t>
  </si>
  <si>
    <t xml:space="preserve">JS-022-030-001</t>
  </si>
  <si>
    <t xml:space="preserve">590/261/SKT/2021</t>
  </si>
  <si>
    <t xml:space="preserve">JS-022-031-001</t>
  </si>
  <si>
    <t xml:space="preserve">590/262/SKT/2021</t>
  </si>
  <si>
    <t xml:space="preserve">JS-022-032-001</t>
  </si>
  <si>
    <t xml:space="preserve">590/263/SKT/2021</t>
  </si>
  <si>
    <t xml:space="preserve">JS-022-032-002</t>
  </si>
  <si>
    <t xml:space="preserve">590/264/SKT/2021</t>
  </si>
  <si>
    <t xml:space="preserve">GT-012-001-001</t>
  </si>
  <si>
    <t xml:space="preserve">590.21/637/2012/XII/2021</t>
  </si>
  <si>
    <t xml:space="preserve">61.09-01.610</t>
  </si>
  <si>
    <t xml:space="preserve">GT-012-002-001</t>
  </si>
  <si>
    <t xml:space="preserve">590.21/696/2012/XII/2021</t>
  </si>
  <si>
    <t xml:space="preserve">61.09-01.612</t>
  </si>
  <si>
    <t xml:space="preserve">GT-012-003-001</t>
  </si>
  <si>
    <t xml:space="preserve">590.21/635/2012/XII/2021</t>
  </si>
  <si>
    <t xml:space="preserve">61.09-01.615</t>
  </si>
  <si>
    <t xml:space="preserve">GT-012-004-001</t>
  </si>
  <si>
    <t xml:space="preserve">590.21/634/2012/XII/2021</t>
  </si>
  <si>
    <t xml:space="preserve">61.09-01.622</t>
  </si>
  <si>
    <t xml:space="preserve">GT-012-005-001</t>
  </si>
  <si>
    <t xml:space="preserve">590.21/360/2012/VII/2019</t>
  </si>
  <si>
    <t xml:space="preserve">61.09-01.631</t>
  </si>
  <si>
    <t xml:space="preserve">GT-012-006-001</t>
  </si>
  <si>
    <t xml:space="preserve">590.21/356/2012/VII/2019</t>
  </si>
  <si>
    <t xml:space="preserve">61.09-01.634</t>
  </si>
  <si>
    <t xml:space="preserve">GT-012-007-001</t>
  </si>
  <si>
    <t xml:space="preserve">593.21/633/2012/XII/2021</t>
  </si>
  <si>
    <t xml:space="preserve">61.09-01.219</t>
  </si>
  <si>
    <t xml:space="preserve">GT-012-008-001</t>
  </si>
  <si>
    <t xml:space="preserve">590.21/357/2012/VII/2019</t>
  </si>
  <si>
    <t xml:space="preserve">61.09-01.660</t>
  </si>
  <si>
    <t xml:space="preserve">GT-012-009-001</t>
  </si>
  <si>
    <t xml:space="preserve">590.21/359/2012/VII/2019</t>
  </si>
  <si>
    <t xml:space="preserve">61.09-01.662</t>
  </si>
  <si>
    <t xml:space="preserve">GT-012-010-001</t>
  </si>
  <si>
    <t xml:space="preserve">593.21/648/2012/XI/2021</t>
  </si>
  <si>
    <t xml:space="preserve">61.09-01.2044</t>
  </si>
  <si>
    <t xml:space="preserve">GT-012-011-001</t>
  </si>
  <si>
    <t xml:space="preserve">590.21/358/2012/VII/2019</t>
  </si>
  <si>
    <t xml:space="preserve">61.09-01.2045</t>
  </si>
  <si>
    <t xml:space="preserve">GT-012-012-001</t>
  </si>
  <si>
    <t xml:space="preserve">01737</t>
  </si>
  <si>
    <t xml:space="preserve">Dalmianus Adoi</t>
  </si>
  <si>
    <t xml:space="preserve">61.09-01.221</t>
  </si>
  <si>
    <t xml:space="preserve">GT-012-013-001</t>
  </si>
  <si>
    <t xml:space="preserve">01772</t>
  </si>
  <si>
    <t xml:space="preserve">Dorensius Peli</t>
  </si>
  <si>
    <t xml:space="preserve">61.09-01.695</t>
  </si>
  <si>
    <t xml:space="preserve">GT-012-014-001</t>
  </si>
  <si>
    <t xml:space="preserve">593.21/649/2012/XI/2021</t>
  </si>
  <si>
    <t xml:space="preserve">61.09-01.2046</t>
  </si>
  <si>
    <t xml:space="preserve">GT-012-016-001</t>
  </si>
  <si>
    <t xml:space="preserve">01768</t>
  </si>
  <si>
    <t xml:space="preserve">GT-012-017-001</t>
  </si>
  <si>
    <t xml:space="preserve">590.21/039/2012/IV/2016</t>
  </si>
  <si>
    <t xml:space="preserve">EK-013-001-001</t>
  </si>
  <si>
    <t xml:space="preserve">Engkersik II</t>
  </si>
  <si>
    <t xml:space="preserve">593.2/462/SKT/EKON/2021</t>
  </si>
  <si>
    <t xml:space="preserve">61.09-01.2138</t>
  </si>
  <si>
    <t xml:space="preserve">EK-013-001-002</t>
  </si>
  <si>
    <t xml:space="preserve">593.2/461/SKT/EKON/2021</t>
  </si>
  <si>
    <t xml:space="preserve">61.09-01.2139</t>
  </si>
  <si>
    <t xml:space="preserve">EK-013-001-003</t>
  </si>
  <si>
    <t xml:space="preserve">593.2/460/SKT/EKON/2021</t>
  </si>
  <si>
    <t xml:space="preserve">61.09-01.2140</t>
  </si>
  <si>
    <t xml:space="preserve">EK-013-002-001</t>
  </si>
  <si>
    <t xml:space="preserve">02363</t>
  </si>
  <si>
    <t xml:space="preserve">61.09-01.118</t>
  </si>
  <si>
    <t xml:space="preserve">EK-013-003-001</t>
  </si>
  <si>
    <t xml:space="preserve">593.2/459/SKT/EKON/2021</t>
  </si>
  <si>
    <t xml:space="preserve">EK-013-004-001</t>
  </si>
  <si>
    <t xml:space="preserve">593.2/458/SKT/EKON/2021</t>
  </si>
  <si>
    <t xml:space="preserve">EK-013-005-001</t>
  </si>
  <si>
    <t xml:space="preserve">593.2/457/SKT/EKON/2021</t>
  </si>
  <si>
    <t xml:space="preserve">61.09-01.2143</t>
  </si>
  <si>
    <t xml:space="preserve">EK-013-005-002</t>
  </si>
  <si>
    <t xml:space="preserve">593.2/456/SKT/EKON/2021</t>
  </si>
  <si>
    <t xml:space="preserve">61.09-01.2144</t>
  </si>
  <si>
    <t xml:space="preserve">EK-013-006-001</t>
  </si>
  <si>
    <t xml:space="preserve">02312</t>
  </si>
  <si>
    <t xml:space="preserve">61.09-01.223</t>
  </si>
  <si>
    <t xml:space="preserve">EK-013-007-001</t>
  </si>
  <si>
    <t xml:space="preserve">593.2/454/SKT/EKON/2021</t>
  </si>
  <si>
    <t xml:space="preserve">61.09-01.2145</t>
  </si>
  <si>
    <t xml:space="preserve">EK-013-008-001</t>
  </si>
  <si>
    <t xml:space="preserve">593.2/510/SKT/EKON/2021</t>
  </si>
  <si>
    <t xml:space="preserve">61.09-01.583</t>
  </si>
  <si>
    <t xml:space="preserve">EK-013-009-001</t>
  </si>
  <si>
    <t xml:space="preserve">593.2/453/SKT/EKON/2021</t>
  </si>
  <si>
    <t xml:space="preserve">EK-013-010-001</t>
  </si>
  <si>
    <t xml:space="preserve">593.2/452/SKT/EKON/2021</t>
  </si>
  <si>
    <t xml:space="preserve">61.09-01.2147</t>
  </si>
  <si>
    <t xml:space="preserve">EK-013-011-001</t>
  </si>
  <si>
    <t xml:space="preserve">593.2/451/SKT/EKON/2021</t>
  </si>
  <si>
    <t xml:space="preserve">EK-013-012-001</t>
  </si>
  <si>
    <t xml:space="preserve">01023 </t>
  </si>
  <si>
    <t xml:space="preserve">61.09-01.224</t>
  </si>
  <si>
    <t xml:space="preserve">EK-013-013-001</t>
  </si>
  <si>
    <t xml:space="preserve">593.2/450/SKT/EKON/2021</t>
  </si>
  <si>
    <t xml:space="preserve">EK-013-014-001</t>
  </si>
  <si>
    <t xml:space="preserve">593.2/469/SKT/EKON/2021</t>
  </si>
  <si>
    <t xml:space="preserve">61.09-01.2150</t>
  </si>
  <si>
    <t xml:space="preserve">EK-014-001-001</t>
  </si>
  <si>
    <t xml:space="preserve">590/038/Ekon-2020</t>
  </si>
  <si>
    <t xml:space="preserve">61.09-01.577</t>
  </si>
  <si>
    <t xml:space="preserve">EK-014-001-002</t>
  </si>
  <si>
    <t xml:space="preserve">590/039/Ekon-2020</t>
  </si>
  <si>
    <t xml:space="preserve">61.09-01.578</t>
  </si>
  <si>
    <t xml:space="preserve">EK-014-002-001</t>
  </si>
  <si>
    <t xml:space="preserve">590/040/Ekon-2020</t>
  </si>
  <si>
    <t xml:space="preserve">EK-014-003-001</t>
  </si>
  <si>
    <t xml:space="preserve">592.2/.../SPT/2015</t>
  </si>
  <si>
    <t xml:space="preserve">61.09-01.225</t>
  </si>
  <si>
    <t xml:space="preserve">EK-014-004-001</t>
  </si>
  <si>
    <t xml:space="preserve">590/041/Ekon-2020</t>
  </si>
  <si>
    <t xml:space="preserve">61.09-01.226</t>
  </si>
  <si>
    <t xml:space="preserve">EK-014-004-002</t>
  </si>
  <si>
    <t xml:space="preserve">593.2/517/SKT/EKON/2021</t>
  </si>
  <si>
    <t xml:space="preserve">61.09-01.579</t>
  </si>
  <si>
    <t xml:space="preserve">EK-014-005-001</t>
  </si>
  <si>
    <t xml:space="preserve">590/042/Ekon-2020</t>
  </si>
  <si>
    <t xml:space="preserve">61.09-01.580</t>
  </si>
  <si>
    <t xml:space="preserve">EK-014-006-001</t>
  </si>
  <si>
    <t xml:space="preserve">593/197/PEM/2018</t>
  </si>
  <si>
    <t xml:space="preserve">61.09-01.227</t>
  </si>
  <si>
    <t xml:space="preserve">EK-014-007-001</t>
  </si>
  <si>
    <t xml:space="preserve">590/043/Ekon-2020</t>
  </si>
  <si>
    <t xml:space="preserve">61.09-01.581</t>
  </si>
  <si>
    <t xml:space="preserve">EK-014-008-001</t>
  </si>
  <si>
    <t xml:space="preserve">61.09-01.034</t>
  </si>
  <si>
    <t xml:space="preserve">EK-014-009-001</t>
  </si>
  <si>
    <t xml:space="preserve">61.09-01.584</t>
  </si>
  <si>
    <t xml:space="preserve">EK-014-010-001</t>
  </si>
  <si>
    <t xml:space="preserve">593.2/19/SKT/PEMB</t>
  </si>
  <si>
    <t xml:space="preserve">61.09-01.228</t>
  </si>
  <si>
    <t xml:space="preserve">EK-014-011-001</t>
  </si>
  <si>
    <t xml:space="preserve">02315</t>
  </si>
  <si>
    <t xml:space="preserve">61.09-01.585</t>
  </si>
  <si>
    <t xml:space="preserve">EK-014-012-001</t>
  </si>
  <si>
    <t xml:space="preserve">593.2/519/SKT/EKON/2021</t>
  </si>
  <si>
    <t xml:space="preserve">61.09-01.112</t>
  </si>
  <si>
    <t xml:space="preserve">EK-014-013-001</t>
  </si>
  <si>
    <t xml:space="preserve">593.2/183/SKT/2016</t>
  </si>
  <si>
    <t xml:space="preserve">Paryanto</t>
  </si>
  <si>
    <t xml:space="preserve">61.09-01.229</t>
  </si>
  <si>
    <t xml:space="preserve">EK-014-014-001</t>
  </si>
  <si>
    <t xml:space="preserve">590/044/Ekon-2020</t>
  </si>
  <si>
    <t xml:space="preserve">61.09-01.586</t>
  </si>
  <si>
    <t xml:space="preserve">EK-014-015-001</t>
  </si>
  <si>
    <t xml:space="preserve">Lidi</t>
  </si>
  <si>
    <t xml:space="preserve">61.09-01.587</t>
  </si>
  <si>
    <t xml:space="preserve">EK-014-016-001</t>
  </si>
  <si>
    <t xml:space="preserve">592.2/16/SPT/2017</t>
  </si>
  <si>
    <t xml:space="preserve">Arjun</t>
  </si>
  <si>
    <t xml:space="preserve">61.09-01.046</t>
  </si>
  <si>
    <t xml:space="preserve">EK-014-017-001</t>
  </si>
  <si>
    <t xml:space="preserve">593.2/15/SKT/PEMB</t>
  </si>
  <si>
    <t xml:space="preserve">Sugoyanto</t>
  </si>
  <si>
    <t xml:space="preserve">61.09-01.230</t>
  </si>
  <si>
    <t xml:space="preserve">EK-014-018-001</t>
  </si>
  <si>
    <t xml:space="preserve">592.2/54/SKT/2021</t>
  </si>
  <si>
    <t xml:space="preserve">61.09-01.048</t>
  </si>
  <si>
    <t xml:space="preserve">EK-014-018-002</t>
  </si>
  <si>
    <t xml:space="preserve">590/039/Ekon-2018</t>
  </si>
  <si>
    <t xml:space="preserve">EK-014-018-003</t>
  </si>
  <si>
    <t xml:space="preserve">EK-014-019-001</t>
  </si>
  <si>
    <t xml:space="preserve">Marsono</t>
  </si>
  <si>
    <t xml:space="preserve">61.09-01.588</t>
  </si>
  <si>
    <t xml:space="preserve">EK-014-020-001</t>
  </si>
  <si>
    <t xml:space="preserve">01001</t>
  </si>
  <si>
    <t xml:space="preserve">EK-014-021-001</t>
  </si>
  <si>
    <t xml:space="preserve">590/045/Ekon-2020</t>
  </si>
  <si>
    <t xml:space="preserve">61.09-01.589</t>
  </si>
  <si>
    <t xml:space="preserve">EK-014-021-002</t>
  </si>
  <si>
    <t xml:space="preserve">Tego </t>
  </si>
  <si>
    <t xml:space="preserve">590/046/Ekon-2020</t>
  </si>
  <si>
    <t xml:space="preserve">61.09-01.232</t>
  </si>
  <si>
    <t xml:space="preserve">EK-014-021-003</t>
  </si>
  <si>
    <t xml:space="preserve">Ajis</t>
  </si>
  <si>
    <t xml:space="preserve">61.09-01.2151</t>
  </si>
  <si>
    <t xml:space="preserve">EK-014-022-001</t>
  </si>
  <si>
    <t xml:space="preserve">593.2/03/SKT/PEMB</t>
  </si>
  <si>
    <t xml:space="preserve">61.09-01.233</t>
  </si>
  <si>
    <t xml:space="preserve">EK-014-023-001</t>
  </si>
  <si>
    <t xml:space="preserve">590/126/Ekon-2020</t>
  </si>
  <si>
    <t xml:space="preserve">61.09-01.590</t>
  </si>
  <si>
    <t xml:space="preserve">EK-014-024-001</t>
  </si>
  <si>
    <t xml:space="preserve">593.2/24/SKT/2018</t>
  </si>
  <si>
    <t xml:space="preserve">Amat Khoirunasrihin</t>
  </si>
  <si>
    <t xml:space="preserve">61.09-01.234</t>
  </si>
  <si>
    <t xml:space="preserve">EK-014-025-001</t>
  </si>
  <si>
    <t xml:space="preserve">Sugono</t>
  </si>
  <si>
    <t xml:space="preserve">61.09-01.591</t>
  </si>
  <si>
    <t xml:space="preserve">EK-014-026-001</t>
  </si>
  <si>
    <t xml:space="preserve">593.2/560/SKT/EKON/2021</t>
  </si>
  <si>
    <t xml:space="preserve">61.09-01.261</t>
  </si>
  <si>
    <t xml:space="preserve">EK-014-026-002</t>
  </si>
  <si>
    <t xml:space="preserve">593/142/EK-BANG</t>
  </si>
  <si>
    <t xml:space="preserve">61.09-01.262</t>
  </si>
  <si>
    <t xml:space="preserve">EK-014-026-003</t>
  </si>
  <si>
    <t xml:space="preserve">593.2/561/SKT/EKON/2021</t>
  </si>
  <si>
    <t xml:space="preserve">61.09-01.263</t>
  </si>
  <si>
    <t xml:space="preserve">EK-014-027-001</t>
  </si>
  <si>
    <t xml:space="preserve">590/048/Ekon-2020</t>
  </si>
  <si>
    <t xml:space="preserve">61.09-01.592</t>
  </si>
  <si>
    <t xml:space="preserve">GB-021-001-001</t>
  </si>
  <si>
    <t xml:space="preserve">590.21/417/2012/VII/2020</t>
  </si>
  <si>
    <t xml:space="preserve">61.09-01.600</t>
  </si>
  <si>
    <t xml:space="preserve">GB-021-001-002</t>
  </si>
  <si>
    <t xml:space="preserve">590.21/416/2012/VII/2020</t>
  </si>
  <si>
    <t xml:space="preserve">61.09-01.601</t>
  </si>
  <si>
    <t xml:space="preserve">GB-021-002-001</t>
  </si>
  <si>
    <t xml:space="preserve">Yudit Andriani</t>
  </si>
  <si>
    <t xml:space="preserve">61.09-01.608</t>
  </si>
  <si>
    <t xml:space="preserve">GB-021-003-001</t>
  </si>
  <si>
    <t xml:space="preserve">590.21/415/2012/VII/2020</t>
  </si>
  <si>
    <t xml:space="preserve">2.164/PAR/KS/IX/2017</t>
  </si>
  <si>
    <t xml:space="preserve">61.09-01.618</t>
  </si>
  <si>
    <t xml:space="preserve">GB-021-003-002</t>
  </si>
  <si>
    <t xml:space="preserve">590.21/414/2012/VII/2020</t>
  </si>
  <si>
    <t xml:space="preserve">2.924/PAR/KS/VI/2018</t>
  </si>
  <si>
    <t xml:space="preserve">61.09-01.619</t>
  </si>
  <si>
    <t xml:space="preserve">GB-021-004-001</t>
  </si>
  <si>
    <t xml:space="preserve">590.21/654/2012/XII/2021</t>
  </si>
  <si>
    <t xml:space="preserve">590/PAR/KS/VIII/2016</t>
  </si>
  <si>
    <t xml:space="preserve">61.09-01.623</t>
  </si>
  <si>
    <t xml:space="preserve">GB-021-005-001</t>
  </si>
  <si>
    <t xml:space="preserve">590.21/410/2012/VII/2020</t>
  </si>
  <si>
    <t xml:space="preserve">61.09-01.625</t>
  </si>
  <si>
    <t xml:space="preserve">GB-021-005-002</t>
  </si>
  <si>
    <t xml:space="preserve">590.21/411/2012/VII/2020</t>
  </si>
  <si>
    <t xml:space="preserve">595/PAR/PKS-MN/V/2014</t>
  </si>
  <si>
    <t xml:space="preserve">61.09-01.626</t>
  </si>
  <si>
    <t xml:space="preserve">GB-021-005-003</t>
  </si>
  <si>
    <t xml:space="preserve">590.21/412/2012/VII/2020</t>
  </si>
  <si>
    <t xml:space="preserve">61.09-01.627</t>
  </si>
  <si>
    <t xml:space="preserve">GB-021-006-001</t>
  </si>
  <si>
    <t xml:space="preserve">590.21/409/2012/VII/2020</t>
  </si>
  <si>
    <t xml:space="preserve">1.25a/PAR/KS/VI/2017</t>
  </si>
  <si>
    <t xml:space="preserve">61.09-01.632</t>
  </si>
  <si>
    <t xml:space="preserve">GB-021-006-002</t>
  </si>
  <si>
    <t xml:space="preserve">590.21/408/2012/VII/2020</t>
  </si>
  <si>
    <t xml:space="preserve">61.09-01.633</t>
  </si>
  <si>
    <t xml:space="preserve">GB-021-007-001</t>
  </si>
  <si>
    <t xml:space="preserve">590.21/407/2012/VII/2020</t>
  </si>
  <si>
    <t xml:space="preserve">61.09-01.563</t>
  </si>
  <si>
    <t xml:space="preserve">GB-021-008-001</t>
  </si>
  <si>
    <t xml:space="preserve">590.21/406/2012/VII/2020</t>
  </si>
  <si>
    <t xml:space="preserve">61.09-01.564</t>
  </si>
  <si>
    <t xml:space="preserve">GB-021-009-001</t>
  </si>
  <si>
    <t xml:space="preserve">590.21/405/2012/VII/2020</t>
  </si>
  <si>
    <t xml:space="preserve">2.285/PAR/KS/IX/2017</t>
  </si>
  <si>
    <t xml:space="preserve">61.09-01.639</t>
  </si>
  <si>
    <t xml:space="preserve">GB-021-009-002</t>
  </si>
  <si>
    <t xml:space="preserve">593.21/274/2017/SKT/2021</t>
  </si>
  <si>
    <t xml:space="preserve">GB-021-010-001</t>
  </si>
  <si>
    <t xml:space="preserve">590.21/655/2012/XII/2021</t>
  </si>
  <si>
    <t xml:space="preserve">130/PAR/KS/I/2020</t>
  </si>
  <si>
    <t xml:space="preserve">61.09-01.642</t>
  </si>
  <si>
    <t xml:space="preserve">GB-021-010-002</t>
  </si>
  <si>
    <t xml:space="preserve">590.21/656/2012/XII/2021</t>
  </si>
  <si>
    <t xml:space="preserve">61.09-01.643</t>
  </si>
  <si>
    <t xml:space="preserve">GB-021-010-003</t>
  </si>
  <si>
    <t xml:space="preserve">590.21/404/2012/VII/2020</t>
  </si>
  <si>
    <t xml:space="preserve">61.09-01.644</t>
  </si>
  <si>
    <t xml:space="preserve">GB-021-011-001</t>
  </si>
  <si>
    <t xml:space="preserve">590.21/401/2012/VII/2020</t>
  </si>
  <si>
    <t xml:space="preserve">61.09-01.645</t>
  </si>
  <si>
    <t xml:space="preserve">GB-021-011-002</t>
  </si>
  <si>
    <t xml:space="preserve">590.21/402/2012/VII/2020</t>
  </si>
  <si>
    <t xml:space="preserve">61.09-01.646</t>
  </si>
  <si>
    <t xml:space="preserve">GB-021-012-001</t>
  </si>
  <si>
    <t xml:space="preserve">590.21/400/2012/VII/2020</t>
  </si>
  <si>
    <t xml:space="preserve">61.09-01.647</t>
  </si>
  <si>
    <t xml:space="preserve">GB-021-012-002</t>
  </si>
  <si>
    <t xml:space="preserve">590.21/399/2012/VII/2020</t>
  </si>
  <si>
    <t xml:space="preserve">61.09-01.648</t>
  </si>
  <si>
    <t xml:space="preserve">GB-021-012-003</t>
  </si>
  <si>
    <t xml:space="preserve">593.21/278/2017/SKT/2021</t>
  </si>
  <si>
    <t xml:space="preserve">GB-021-012-004</t>
  </si>
  <si>
    <t xml:space="preserve">593.21/277/2017/SKT/2021</t>
  </si>
  <si>
    <t xml:space="preserve">GB-021-013-001</t>
  </si>
  <si>
    <t xml:space="preserve">590.21/393/2012/VII/2020</t>
  </si>
  <si>
    <t xml:space="preserve">61.09-01.652</t>
  </si>
  <si>
    <t xml:space="preserve">GB-021-013-002</t>
  </si>
  <si>
    <t xml:space="preserve">590.21/397/2012/VII/2020</t>
  </si>
  <si>
    <t xml:space="preserve">61.09-01.653</t>
  </si>
  <si>
    <t xml:space="preserve">GB-021-014-001</t>
  </si>
  <si>
    <t xml:space="preserve">Saed</t>
  </si>
  <si>
    <t xml:space="preserve">61.09-01.655</t>
  </si>
  <si>
    <t xml:space="preserve">GB-021-015-001</t>
  </si>
  <si>
    <t xml:space="preserve">590.21/396/2012/VII/2020</t>
  </si>
  <si>
    <t xml:space="preserve">1.362/PAR/KS/I/2017</t>
  </si>
  <si>
    <t xml:space="preserve">61.09-01.657</t>
  </si>
  <si>
    <t xml:space="preserve">GB-021-015-002</t>
  </si>
  <si>
    <t xml:space="preserve">590.21/395/2012/VII/2020</t>
  </si>
  <si>
    <t xml:space="preserve">61.09-01.658</t>
  </si>
  <si>
    <t xml:space="preserve">GB-021-016-001</t>
  </si>
  <si>
    <t xml:space="preserve">590.21/394/2012/VII/2020</t>
  </si>
  <si>
    <t xml:space="preserve">GB-021-016-002</t>
  </si>
  <si>
    <t xml:space="preserve">GB-021-017-001</t>
  </si>
  <si>
    <t xml:space="preserve">590.21/392/2012/VII/2020</t>
  </si>
  <si>
    <t xml:space="preserve">61.09-01.691</t>
  </si>
  <si>
    <t xml:space="preserve">GB-021-018-001</t>
  </si>
  <si>
    <t xml:space="preserve">Rupina Asiot</t>
  </si>
  <si>
    <t xml:space="preserve">590.21/391/2012/VII/2020</t>
  </si>
  <si>
    <t xml:space="preserve">1.253/PAR/KS/VI/2017</t>
  </si>
  <si>
    <t xml:space="preserve">61.09-01.571</t>
  </si>
  <si>
    <t xml:space="preserve">GB-021-019-001</t>
  </si>
  <si>
    <t xml:space="preserve">590.21/390/2012/VII/2020</t>
  </si>
  <si>
    <t xml:space="preserve">61.09-01.705</t>
  </si>
  <si>
    <t xml:space="preserve">GB-021-020-001</t>
  </si>
  <si>
    <t xml:space="preserve">590.21/389/2012/VII/2020</t>
  </si>
  <si>
    <t xml:space="preserve">661/PAR/KS/IX/2011</t>
  </si>
  <si>
    <t xml:space="preserve">GB-021-020-002</t>
  </si>
  <si>
    <t xml:space="preserve">590.21/388/2012/VII/2020</t>
  </si>
  <si>
    <t xml:space="preserve">61.09-01.713</t>
  </si>
  <si>
    <t xml:space="preserve">GB-021-020-003</t>
  </si>
  <si>
    <t xml:space="preserve">590.21/387/2012/VII/2020</t>
  </si>
  <si>
    <t xml:space="preserve">2.163/PAR/KS/IX/2017</t>
  </si>
  <si>
    <t xml:space="preserve">61.09-01.714</t>
  </si>
  <si>
    <t xml:space="preserve">GB-021-021-001</t>
  </si>
  <si>
    <t xml:space="preserve">590.21/386/2012/VII/2020</t>
  </si>
  <si>
    <t xml:space="preserve">61.09-01.719</t>
  </si>
  <si>
    <t xml:space="preserve">GB-021-022-001</t>
  </si>
  <si>
    <t xml:space="preserve">593.21/276/2017/SKT/2021</t>
  </si>
  <si>
    <t xml:space="preserve">GB-021-022-002</t>
  </si>
  <si>
    <t xml:space="preserve">593.21/275/2017/SKT/2021</t>
  </si>
  <si>
    <t xml:space="preserve">GB-021-023-001</t>
  </si>
  <si>
    <t xml:space="preserve">GB-021-023-002</t>
  </si>
  <si>
    <t xml:space="preserve">593.21/273/2017/SKT/2021</t>
  </si>
  <si>
    <t xml:space="preserve">GB-021-024-001</t>
  </si>
  <si>
    <t xml:space="preserve">593.21/272/2017/SKT/2021</t>
  </si>
  <si>
    <t xml:space="preserve">GB-021-025-001</t>
  </si>
  <si>
    <t xml:space="preserve">593.21/271/2017/SKT/2021</t>
  </si>
  <si>
    <t xml:space="preserve">GB-021-026-001</t>
  </si>
  <si>
    <t xml:space="preserve">593.21/270/2017/SKT/2021</t>
  </si>
  <si>
    <t xml:space="preserve">GB-021-027-001</t>
  </si>
  <si>
    <t xml:space="preserve">593.21/200/2017/SKT/2021</t>
  </si>
  <si>
    <t xml:space="preserve">SM-017-001-001</t>
  </si>
  <si>
    <t xml:space="preserve">590.21/329/2012/VII/2020</t>
  </si>
  <si>
    <t xml:space="preserve">61.09-01.597</t>
  </si>
  <si>
    <t xml:space="preserve">SM-017-001-002</t>
  </si>
  <si>
    <t xml:space="preserve">590.21/330/2012/VII/2020</t>
  </si>
  <si>
    <t xml:space="preserve">61.09-01.598</t>
  </si>
  <si>
    <t xml:space="preserve">SM-017-002-001</t>
  </si>
  <si>
    <t xml:space="preserve">590.21/332/2012/VII/2020</t>
  </si>
  <si>
    <t xml:space="preserve">61.09-01.602</t>
  </si>
  <si>
    <t xml:space="preserve">SM-017-003-001</t>
  </si>
  <si>
    <t xml:space="preserve">590.21/333/2012/VII/2020</t>
  </si>
  <si>
    <t xml:space="preserve">61.09-01.609</t>
  </si>
  <si>
    <t xml:space="preserve">SM-017-004-001</t>
  </si>
  <si>
    <t xml:space="preserve">02032</t>
  </si>
  <si>
    <t xml:space="preserve">Yuliana Nuk</t>
  </si>
  <si>
    <t xml:space="preserve">61.09-01.561</t>
  </si>
  <si>
    <t xml:space="preserve">SM-017-005-001</t>
  </si>
  <si>
    <t xml:space="preserve">590.21/331/2012/VII/2020</t>
  </si>
  <si>
    <t xml:space="preserve">61.09-01.624</t>
  </si>
  <si>
    <t xml:space="preserve">SM-017-006-001</t>
  </si>
  <si>
    <t xml:space="preserve">590.21/337/2012/VII/2020</t>
  </si>
  <si>
    <t xml:space="preserve">61.09-01.637</t>
  </si>
  <si>
    <t xml:space="preserve">SM-017-007-001</t>
  </si>
  <si>
    <t xml:space="preserve">590.21/338/2012/VII/2020</t>
  </si>
  <si>
    <t xml:space="preserve">61.09-01.649</t>
  </si>
  <si>
    <t xml:space="preserve">SM-017-008-001</t>
  </si>
  <si>
    <t xml:space="preserve">590.21/339/2012/VII/2020</t>
  </si>
  <si>
    <t xml:space="preserve">61.09-01.650</t>
  </si>
  <si>
    <t xml:space="preserve">SM-017-009-001</t>
  </si>
  <si>
    <t xml:space="preserve">590.21/340/2012/VII/2020</t>
  </si>
  <si>
    <t xml:space="preserve">61.09-01.667</t>
  </si>
  <si>
    <t xml:space="preserve">SM-017-010-001</t>
  </si>
  <si>
    <t xml:space="preserve">02031</t>
  </si>
  <si>
    <t xml:space="preserve">Marselimus Demus</t>
  </si>
  <si>
    <t xml:space="preserve">61.09-01.569</t>
  </si>
  <si>
    <t xml:space="preserve">SM-017-010-002</t>
  </si>
  <si>
    <t xml:space="preserve">593.21/341/2012/VII/2020</t>
  </si>
  <si>
    <t xml:space="preserve">61.09-01.2047</t>
  </si>
  <si>
    <t xml:space="preserve">SM-017-011-001</t>
  </si>
  <si>
    <t xml:space="preserve">590.21/342/2012/VII/2020</t>
  </si>
  <si>
    <t xml:space="preserve">SM-017-011-002</t>
  </si>
  <si>
    <t xml:space="preserve">590.21/343/2012/VII/2020</t>
  </si>
  <si>
    <t xml:space="preserve">SM-017-012-001</t>
  </si>
  <si>
    <t xml:space="preserve">590.21/344/2012/VII/2020</t>
  </si>
  <si>
    <t xml:space="preserve">SM-017-013-001</t>
  </si>
  <si>
    <t xml:space="preserve">590.21/345/2012/VII/2020</t>
  </si>
  <si>
    <t xml:space="preserve">SM-017-014-001</t>
  </si>
  <si>
    <t xml:space="preserve">590.21/334/2012/VII/2020</t>
  </si>
  <si>
    <t xml:space="preserve">460/PAR/KS/II/2017</t>
  </si>
  <si>
    <t xml:space="preserve">61.09-01.692</t>
  </si>
  <si>
    <t xml:space="preserve">SM-017-015-001</t>
  </si>
  <si>
    <t xml:space="preserve">590.21/346/2012/VII/2020</t>
  </si>
  <si>
    <t xml:space="preserve">61.09-01.694</t>
  </si>
  <si>
    <t xml:space="preserve">SM-017-016-001</t>
  </si>
  <si>
    <t xml:space="preserve">590.21/335/2012/VII/2020</t>
  </si>
  <si>
    <t xml:space="preserve">61.09-01.698</t>
  </si>
  <si>
    <t xml:space="preserve">SM-017-017-001</t>
  </si>
  <si>
    <t xml:space="preserve">590.21/347/2012/VII/2020</t>
  </si>
  <si>
    <t xml:space="preserve">61.09-01.574</t>
  </si>
  <si>
    <t xml:space="preserve">SM-017-018-001</t>
  </si>
  <si>
    <t xml:space="preserve">590.21/348/2012/VII/2020</t>
  </si>
  <si>
    <t xml:space="preserve">61.09-01.721</t>
  </si>
  <si>
    <t xml:space="preserve">JS-020-001-001</t>
  </si>
  <si>
    <t xml:space="preserve">590/21/025/2012/VIII/2020</t>
  </si>
  <si>
    <t xml:space="preserve">61.09-01.764</t>
  </si>
  <si>
    <t xml:space="preserve">JS-020-001-002</t>
  </si>
  <si>
    <t xml:space="preserve">590/278/XI/2021</t>
  </si>
  <si>
    <t xml:space="preserve">61.09-01.2152</t>
  </si>
  <si>
    <t xml:space="preserve">JS-020-002-001</t>
  </si>
  <si>
    <t xml:space="preserve">590/21/026/2012/VIII/2020</t>
  </si>
  <si>
    <t xml:space="preserve">61.09-01.765</t>
  </si>
  <si>
    <t xml:space="preserve">JS-020-003-001</t>
  </si>
  <si>
    <t xml:space="preserve">590/21/028/2012/VIII/2020</t>
  </si>
  <si>
    <t xml:space="preserve">61.09-01.768</t>
  </si>
  <si>
    <t xml:space="preserve">JS-020-004-001</t>
  </si>
  <si>
    <t xml:space="preserve">590/21/037/2012/VIII/2020</t>
  </si>
  <si>
    <t xml:space="preserve">61.09-01.776</t>
  </si>
  <si>
    <t xml:space="preserve">JS-020-004-002</t>
  </si>
  <si>
    <t xml:space="preserve">590/21/036/2012/VIII/2020</t>
  </si>
  <si>
    <t xml:space="preserve">61.09-01.777</t>
  </si>
  <si>
    <t xml:space="preserve">JS-020-005-001</t>
  </si>
  <si>
    <t xml:space="preserve">590/21/035/2012/VIII/2020</t>
  </si>
  <si>
    <t xml:space="preserve">61.09-01.762</t>
  </si>
  <si>
    <t xml:space="preserve">JS-020-005-002</t>
  </si>
  <si>
    <t xml:space="preserve">590/21/034/2012/VIII/2020</t>
  </si>
  <si>
    <t xml:space="preserve">61.09-01.763</t>
  </si>
  <si>
    <t xml:space="preserve">JS-020-006-001</t>
  </si>
  <si>
    <t xml:space="preserve">590/21/033/2012/VIII/2020</t>
  </si>
  <si>
    <t xml:space="preserve">61.09-01.778</t>
  </si>
  <si>
    <t xml:space="preserve">JS-020-007-001</t>
  </si>
  <si>
    <t xml:space="preserve">590/21/032/2012/VIII/2020</t>
  </si>
  <si>
    <t xml:space="preserve">61.09-01.779</t>
  </si>
  <si>
    <t xml:space="preserve">JS-020-007-002</t>
  </si>
  <si>
    <t xml:space="preserve">590/21/031/2012/VIII/2020</t>
  </si>
  <si>
    <t xml:space="preserve">61.09-01.2153</t>
  </si>
  <si>
    <t xml:space="preserve">JS-020-007-003</t>
  </si>
  <si>
    <t xml:space="preserve">590/21/030/2012/VIII/2020</t>
  </si>
  <si>
    <t xml:space="preserve">61.09-01.780</t>
  </si>
  <si>
    <t xml:space="preserve">JS-020-008-001</t>
  </si>
  <si>
    <t xml:space="preserve">590/21/029/2012/VIII/2020</t>
  </si>
  <si>
    <t xml:space="preserve">61.09-01.781</t>
  </si>
  <si>
    <t xml:space="preserve">JS-020-009-001</t>
  </si>
  <si>
    <t xml:space="preserve">590/279/XI/2021</t>
  </si>
  <si>
    <t xml:space="preserve">61.09-01.2154</t>
  </si>
  <si>
    <t xml:space="preserve">JS-020-010-001</t>
  </si>
  <si>
    <t xml:space="preserve">590/280/XI/2021</t>
  </si>
  <si>
    <t xml:space="preserve">61.09-01.2155</t>
  </si>
  <si>
    <t xml:space="preserve">JS-020-011-001</t>
  </si>
  <si>
    <t xml:space="preserve">590/281/XI/2021</t>
  </si>
  <si>
    <t xml:space="preserve">61.09-01.2156</t>
  </si>
  <si>
    <t xml:space="preserve">JS-020-012-001</t>
  </si>
  <si>
    <t xml:space="preserve">590/282/XI/2021</t>
  </si>
  <si>
    <t xml:space="preserve">61.09-01.2157</t>
  </si>
  <si>
    <t xml:space="preserve">JS-020-012-002</t>
  </si>
  <si>
    <t xml:space="preserve">590/283/XI/2021</t>
  </si>
  <si>
    <t xml:space="preserve">61.09-01.2158</t>
  </si>
  <si>
    <t xml:space="preserve">JS-020-013-001</t>
  </si>
  <si>
    <t xml:space="preserve">590/284/XI/2021</t>
  </si>
  <si>
    <t xml:space="preserve">61.09-01.2159</t>
  </si>
  <si>
    <t xml:space="preserve">JS-020-014-001</t>
  </si>
  <si>
    <t xml:space="preserve">590/285/XI/2021</t>
  </si>
  <si>
    <t xml:space="preserve">61.09-01.2160</t>
  </si>
  <si>
    <t xml:space="preserve">JS-020-015-001</t>
  </si>
  <si>
    <t xml:space="preserve">590/286/XI/2021</t>
  </si>
  <si>
    <t xml:space="preserve">61.09-01.2161</t>
  </si>
  <si>
    <t xml:space="preserve">JS-020-016-001</t>
  </si>
  <si>
    <t xml:space="preserve">590/287/XI/2021</t>
  </si>
  <si>
    <t xml:space="preserve">61.09-01.2162</t>
  </si>
  <si>
    <t xml:space="preserve">JS-020-016-002</t>
  </si>
  <si>
    <t xml:space="preserve">590/288/XI/2021</t>
  </si>
  <si>
    <t xml:space="preserve">61.09-01.2163</t>
  </si>
  <si>
    <t xml:space="preserve">JS-020-017-001</t>
  </si>
  <si>
    <t xml:space="preserve">590/289/XI/2021</t>
  </si>
  <si>
    <t xml:space="preserve">61.09-01.2164</t>
  </si>
  <si>
    <t xml:space="preserve">JS-020-018-001</t>
  </si>
  <si>
    <t xml:space="preserve">590/290/XI/2021</t>
  </si>
  <si>
    <t xml:space="preserve">61.09-01.2165</t>
  </si>
  <si>
    <t xml:space="preserve">JS-020-018-002</t>
  </si>
  <si>
    <t xml:space="preserve">590/291/XI/2021</t>
  </si>
  <si>
    <t xml:space="preserve">61.09-01.2166</t>
  </si>
  <si>
    <t xml:space="preserve">JS-020-019-001</t>
  </si>
  <si>
    <t xml:space="preserve">590/292/XI/2021</t>
  </si>
  <si>
    <t xml:space="preserve">61.09-01.2167</t>
  </si>
  <si>
    <t xml:space="preserve">JS-020-019-002</t>
  </si>
  <si>
    <t xml:space="preserve">590/293/XI/2021</t>
  </si>
  <si>
    <t xml:space="preserve">61.09-01.2168</t>
  </si>
  <si>
    <t xml:space="preserve">EK-009-001-001</t>
  </si>
  <si>
    <t xml:space="preserve">Merundang</t>
  </si>
  <si>
    <t xml:space="preserve">1919/PAR/KS/X/2014</t>
  </si>
  <si>
    <t xml:space="preserve">61.09-01.044</t>
  </si>
  <si>
    <t xml:space="preserve">EK-009-002-001</t>
  </si>
  <si>
    <t xml:space="preserve">Ali</t>
  </si>
  <si>
    <t xml:space="preserve">61.09-01.002</t>
  </si>
  <si>
    <t xml:space="preserve">EK-009-003-001</t>
  </si>
  <si>
    <t xml:space="preserve">02002</t>
  </si>
  <si>
    <t xml:space="preserve">205/PAR/KS/II/2012</t>
  </si>
  <si>
    <t xml:space="preserve">61.09-01.003</t>
  </si>
  <si>
    <t xml:space="preserve">EK-009-004-001</t>
  </si>
  <si>
    <t xml:space="preserve">590/049/Ekon-2020</t>
  </si>
  <si>
    <t xml:space="preserve">1566/PAR/KS/X/2012</t>
  </si>
  <si>
    <t xml:space="preserve">61.09-01.729</t>
  </si>
  <si>
    <t xml:space="preserve">EK-009-005-001</t>
  </si>
  <si>
    <t xml:space="preserve">Alam</t>
  </si>
  <si>
    <t xml:space="preserve">61.09-01.036</t>
  </si>
  <si>
    <t xml:space="preserve">EK-009-006-001</t>
  </si>
  <si>
    <t xml:space="preserve">590/041/Ekon-2018</t>
  </si>
  <si>
    <t xml:space="preserve">1813/PAR/KS/XI/2012</t>
  </si>
  <si>
    <t xml:space="preserve">61.09-01.005</t>
  </si>
  <si>
    <t xml:space="preserve">EK-009-006-002</t>
  </si>
  <si>
    <t xml:space="preserve">Bunsiung</t>
  </si>
  <si>
    <t xml:space="preserve">EK-009-007-001</t>
  </si>
  <si>
    <t xml:space="preserve">101/PAR/KS/II/2014</t>
  </si>
  <si>
    <t xml:space="preserve">61.09-01.734</t>
  </si>
  <si>
    <t xml:space="preserve">EK-009-008-001</t>
  </si>
  <si>
    <t xml:space="preserve">590/041/PEM-2018</t>
  </si>
  <si>
    <t xml:space="preserve">61.09-01.006</t>
  </si>
  <si>
    <t xml:space="preserve">EK-009-009-001</t>
  </si>
  <si>
    <t xml:space="preserve">02033</t>
  </si>
  <si>
    <t xml:space="preserve">61.09-01.007</t>
  </si>
  <si>
    <t xml:space="preserve">EK-009-009-002</t>
  </si>
  <si>
    <t xml:space="preserve">EK-009-010-001</t>
  </si>
  <si>
    <t xml:space="preserve">02027</t>
  </si>
  <si>
    <t xml:space="preserve">61.09-01.008</t>
  </si>
  <si>
    <t xml:space="preserve">EK-009-010-002</t>
  </si>
  <si>
    <t xml:space="preserve">02028</t>
  </si>
  <si>
    <t xml:space="preserve">638/PAR/KS/VIII/2016</t>
  </si>
  <si>
    <t xml:space="preserve">EK-009-010-003</t>
  </si>
  <si>
    <t xml:space="preserve">01560</t>
  </si>
  <si>
    <t xml:space="preserve">EK-009-011-001</t>
  </si>
  <si>
    <t xml:space="preserve">590/050/Ekon-2020</t>
  </si>
  <si>
    <t xml:space="preserve">269/PAR/KS/II/2017</t>
  </si>
  <si>
    <t xml:space="preserve">61.09-01.009</t>
  </si>
  <si>
    <t xml:space="preserve">EK-009-012-001</t>
  </si>
  <si>
    <t xml:space="preserve">590/042/Ekon-2018</t>
  </si>
  <si>
    <t xml:space="preserve">61.09-01.010</t>
  </si>
  <si>
    <t xml:space="preserve">EK-009-013-001</t>
  </si>
  <si>
    <t xml:space="preserve">02042</t>
  </si>
  <si>
    <t xml:space="preserve">Sudirman</t>
  </si>
  <si>
    <t xml:space="preserve">61.09-01.011</t>
  </si>
  <si>
    <t xml:space="preserve">EK-009-014-001</t>
  </si>
  <si>
    <t xml:space="preserve">2.545/PAR/KS/XII/2014</t>
  </si>
  <si>
    <t xml:space="preserve">61.09-01.256</t>
  </si>
  <si>
    <t xml:space="preserve">EK-009-014-002</t>
  </si>
  <si>
    <t xml:space="preserve">590/043/Ekon-2018</t>
  </si>
  <si>
    <t xml:space="preserve">EK-009-015-001</t>
  </si>
  <si>
    <t xml:space="preserve">593.2/503/SKT/EKON/2021</t>
  </si>
  <si>
    <t xml:space="preserve">61.09-01.013</t>
  </si>
  <si>
    <t xml:space="preserve">EK-009-016-001</t>
  </si>
  <si>
    <t xml:space="preserve">590/051/Ekon-2020</t>
  </si>
  <si>
    <t xml:space="preserve">61.09-01.747</t>
  </si>
  <si>
    <t xml:space="preserve">EK-009-017-001</t>
  </si>
  <si>
    <t xml:space="preserve">590/043/PEM-2018</t>
  </si>
  <si>
    <t xml:space="preserve">1811/PAR/KS/XI/2012</t>
  </si>
  <si>
    <t xml:space="preserve">61.09-01.242</t>
  </si>
  <si>
    <t xml:space="preserve">EK-009-018-001</t>
  </si>
  <si>
    <t xml:space="preserve">Agustinus Yadi</t>
  </si>
  <si>
    <t xml:space="preserve">61.09-01.035</t>
  </si>
  <si>
    <t xml:space="preserve">EK-009-019-001</t>
  </si>
  <si>
    <t xml:space="preserve">590/052/Ekon-2020</t>
  </si>
  <si>
    <t xml:space="preserve">61.09-01.756</t>
  </si>
  <si>
    <t xml:space="preserve">EK-009-020-001</t>
  </si>
  <si>
    <t xml:space="preserve">01589 </t>
  </si>
  <si>
    <t xml:space="preserve">Thomas Lempik</t>
  </si>
  <si>
    <t xml:space="preserve">61.09-01.1410</t>
  </si>
  <si>
    <t xml:space="preserve">EK-009-020-002</t>
  </si>
  <si>
    <t xml:space="preserve">Fransiskus Sekius</t>
  </si>
  <si>
    <t xml:space="preserve">61.09-01.017</t>
  </si>
  <si>
    <t xml:space="preserve">EK-009-020-003</t>
  </si>
  <si>
    <t xml:space="preserve">593.2/498/SKT/EKON/2021</t>
  </si>
  <si>
    <t xml:space="preserve">EK-009-021-001</t>
  </si>
  <si>
    <t xml:space="preserve">01881</t>
  </si>
  <si>
    <t xml:space="preserve">61.09-01.018</t>
  </si>
  <si>
    <t xml:space="preserve">EK-009-022-001</t>
  </si>
  <si>
    <t xml:space="preserve">590/037/PEM-2018</t>
  </si>
  <si>
    <t xml:space="preserve">61.09-01.019</t>
  </si>
  <si>
    <t xml:space="preserve">EK-009-023-001</t>
  </si>
  <si>
    <t xml:space="preserve">590/044/PEM-2018</t>
  </si>
  <si>
    <t xml:space="preserve">61.09-01.244</t>
  </si>
  <si>
    <t xml:space="preserve">EK-009-024-001</t>
  </si>
  <si>
    <t xml:space="preserve">590/053/Ekon-2020</t>
  </si>
  <si>
    <t xml:space="preserve">EK-009-025-001</t>
  </si>
  <si>
    <t xml:space="preserve">Yunati Mungak</t>
  </si>
  <si>
    <t xml:space="preserve">61.09-01.245</t>
  </si>
  <si>
    <t xml:space="preserve">EK-009-026-001</t>
  </si>
  <si>
    <t xml:space="preserve">Silin</t>
  </si>
  <si>
    <t xml:space="preserve">61.09-01.2169</t>
  </si>
  <si>
    <t xml:space="preserve">GR-010-001-001</t>
  </si>
  <si>
    <t xml:space="preserve">590.21/274/2012/VII/2020</t>
  </si>
  <si>
    <t xml:space="preserve">61.09-01.607</t>
  </si>
  <si>
    <t xml:space="preserve">GR-010-002-001</t>
  </si>
  <si>
    <t xml:space="preserve">590.21/447/2012/XII/2018</t>
  </si>
  <si>
    <t xml:space="preserve">Jemy Alexander </t>
  </si>
  <si>
    <t xml:space="preserve">61.09-01.025</t>
  </si>
  <si>
    <t xml:space="preserve">GR-010-003-001</t>
  </si>
  <si>
    <t xml:space="preserve">590.21/273/2012/VII/2020</t>
  </si>
  <si>
    <t xml:space="preserve">61.09-01.613</t>
  </si>
  <si>
    <t xml:space="preserve">GR-010-003-002</t>
  </si>
  <si>
    <t xml:space="preserve">590.21/272/2012/VII/2020</t>
  </si>
  <si>
    <t xml:space="preserve">61.09-01.2050</t>
  </si>
  <si>
    <t xml:space="preserve">GR-010-004-001</t>
  </si>
  <si>
    <t xml:space="preserve">590.21/271/2012/VII/2020</t>
  </si>
  <si>
    <t xml:space="preserve">61.09-01.614</t>
  </si>
  <si>
    <t xml:space="preserve">GR-010-005-001</t>
  </si>
  <si>
    <t xml:space="preserve">590.21/270/2012/VII/2020</t>
  </si>
  <si>
    <t xml:space="preserve">61.09-01.628</t>
  </si>
  <si>
    <t xml:space="preserve">GR-010-006-001</t>
  </si>
  <si>
    <t xml:space="preserve">590.21/269/2012/VII/2020</t>
  </si>
  <si>
    <t xml:space="preserve">61.09-01.2051</t>
  </si>
  <si>
    <t xml:space="preserve">GR-010-007-001</t>
  </si>
  <si>
    <t xml:space="preserve">593.21/213/2012/V/2018</t>
  </si>
  <si>
    <t xml:space="preserve">61.09-01.2052</t>
  </si>
  <si>
    <t xml:space="preserve">GR-010-007-002</t>
  </si>
  <si>
    <t xml:space="preserve">590.21/635/2012/XI/2021</t>
  </si>
  <si>
    <t xml:space="preserve">GR-010-007-003</t>
  </si>
  <si>
    <t xml:space="preserve">02005</t>
  </si>
  <si>
    <t xml:space="preserve">GR-010-008-001</t>
  </si>
  <si>
    <t xml:space="preserve">590.21/664/2012/XI/2021</t>
  </si>
  <si>
    <t xml:space="preserve">61.09-01.059</t>
  </si>
  <si>
    <t xml:space="preserve">GR-010-008-002</t>
  </si>
  <si>
    <t xml:space="preserve">590.21/665/2012/XI/2021</t>
  </si>
  <si>
    <t xml:space="preserve">GR-010-009-001</t>
  </si>
  <si>
    <t xml:space="preserve">590.21/268/2012/VII/2020</t>
  </si>
  <si>
    <t xml:space="preserve">61.09-01.651</t>
  </si>
  <si>
    <t xml:space="preserve">GR-010-010-001</t>
  </si>
  <si>
    <t xml:space="preserve">590.21/473/2012/XII/2018</t>
  </si>
  <si>
    <t xml:space="preserve">61.09-01.026</t>
  </si>
  <si>
    <t xml:space="preserve">GR-010-011-001</t>
  </si>
  <si>
    <t xml:space="preserve">590.21/265/2012/VII/2020</t>
  </si>
  <si>
    <t xml:space="preserve">GR-010-011-002</t>
  </si>
  <si>
    <t xml:space="preserve">590.21/267/2012/VII/2020</t>
  </si>
  <si>
    <t xml:space="preserve">GR-010-011-003</t>
  </si>
  <si>
    <t xml:space="preserve">590.21/266/2012/VII/2020</t>
  </si>
  <si>
    <t xml:space="preserve">61.09-01.2055</t>
  </si>
  <si>
    <t xml:space="preserve">GR-010-012-001</t>
  </si>
  <si>
    <t xml:space="preserve">590.21/634/2012/XI/2021</t>
  </si>
  <si>
    <t xml:space="preserve">61.09-01.2056</t>
  </si>
  <si>
    <t xml:space="preserve">GR-010-013-001</t>
  </si>
  <si>
    <t xml:space="preserve">590.21/662/2012/XI/2021</t>
  </si>
  <si>
    <t xml:space="preserve">61.09-01.054</t>
  </si>
  <si>
    <t xml:space="preserve">GR-010-014-001</t>
  </si>
  <si>
    <t xml:space="preserve">590.21/260/2012/VII/2020</t>
  </si>
  <si>
    <t xml:space="preserve">61.09-01.2057</t>
  </si>
  <si>
    <t xml:space="preserve">GR-010-014-002</t>
  </si>
  <si>
    <t xml:space="preserve">590.21/261/2012/VII/2020</t>
  </si>
  <si>
    <t xml:space="preserve">GR-010-014-003</t>
  </si>
  <si>
    <t xml:space="preserve">590.21/262/2012/VII/2020</t>
  </si>
  <si>
    <t xml:space="preserve">GR-010-014-004</t>
  </si>
  <si>
    <t xml:space="preserve">590.21/259/2012/VII/2020</t>
  </si>
  <si>
    <t xml:space="preserve">61.09-01.2058</t>
  </si>
  <si>
    <t xml:space="preserve">GR-010-015-001</t>
  </si>
  <si>
    <t xml:space="preserve">590.21/264/2012/VII/2020</t>
  </si>
  <si>
    <t xml:space="preserve">61.09-01.699</t>
  </si>
  <si>
    <t xml:space="preserve">GR-010-016-001</t>
  </si>
  <si>
    <t xml:space="preserve">590.21/633/2012/XI/2021</t>
  </si>
  <si>
    <t xml:space="preserve">61.09-01.2059</t>
  </si>
  <si>
    <t xml:space="preserve">GR-010-017-001</t>
  </si>
  <si>
    <t xml:space="preserve">590.21/632/2012/XI/2021</t>
  </si>
  <si>
    <t xml:space="preserve">61.09-01.2060</t>
  </si>
  <si>
    <t xml:space="preserve">GR-010-018-001</t>
  </si>
  <si>
    <t xml:space="preserve">01986</t>
  </si>
  <si>
    <t xml:space="preserve">61.09-01.2061</t>
  </si>
  <si>
    <t xml:space="preserve">GR-010-019-001</t>
  </si>
  <si>
    <t xml:space="preserve">02008</t>
  </si>
  <si>
    <t xml:space="preserve">61.09-01.027</t>
  </si>
  <si>
    <t xml:space="preserve">GR-010-020-001</t>
  </si>
  <si>
    <t xml:space="preserve">590.21/263/2012/VII/2020</t>
  </si>
  <si>
    <t xml:space="preserve">61.09-01.717</t>
  </si>
  <si>
    <t xml:space="preserve">GR-010-021-001</t>
  </si>
  <si>
    <t xml:space="preserve">593.21/125/2017/SKT/2021</t>
  </si>
  <si>
    <t xml:space="preserve">GR-010-023-001</t>
  </si>
  <si>
    <t xml:space="preserve">593.21/120/2017/SKT/2021</t>
  </si>
  <si>
    <t xml:space="preserve">GR-011-001-001</t>
  </si>
  <si>
    <t xml:space="preserve">590.21/280/2012/VII/2020</t>
  </si>
  <si>
    <t xml:space="preserve">61.09-01.599</t>
  </si>
  <si>
    <t xml:space="preserve">GR-011-002-001</t>
  </si>
  <si>
    <t xml:space="preserve">590.21/279/2012/VII/2020</t>
  </si>
  <si>
    <t xml:space="preserve">61.09-01.603</t>
  </si>
  <si>
    <t xml:space="preserve">GR-011-003-001</t>
  </si>
  <si>
    <t xml:space="preserve">590.21/276/2012/VII/2020</t>
  </si>
  <si>
    <t xml:space="preserve">61.09-01.605</t>
  </si>
  <si>
    <t xml:space="preserve">GR-011-003-002</t>
  </si>
  <si>
    <t xml:space="preserve">590.21/277/2012/VII/2020</t>
  </si>
  <si>
    <t xml:space="preserve">61.09-01.606</t>
  </si>
  <si>
    <t xml:space="preserve">GR-011-004-001</t>
  </si>
  <si>
    <t xml:space="preserve">590.21/275/2012/VII/2020</t>
  </si>
  <si>
    <t xml:space="preserve">GR-011-005-001</t>
  </si>
  <si>
    <t xml:space="preserve">590.21/278/2012/VII/2020</t>
  </si>
  <si>
    <t xml:space="preserve">61.09-01.620</t>
  </si>
  <si>
    <t xml:space="preserve">GR-011-006-001</t>
  </si>
  <si>
    <t xml:space="preserve">590.21/631/2012/XI/2021</t>
  </si>
  <si>
    <t xml:space="preserve">61.09-01.2062</t>
  </si>
  <si>
    <t xml:space="preserve">GR-011-007-001</t>
  </si>
  <si>
    <t xml:space="preserve">590.21/281/2012/VII/2020</t>
  </si>
  <si>
    <t xml:space="preserve">61.09-01.2063</t>
  </si>
  <si>
    <t xml:space="preserve">GR-011-007-002</t>
  </si>
  <si>
    <t xml:space="preserve">590.21/630/2012/XI/2021</t>
  </si>
  <si>
    <t xml:space="preserve">61.09-01.2064</t>
  </si>
  <si>
    <t xml:space="preserve">GR-011-008-001</t>
  </si>
  <si>
    <t xml:space="preserve">590.21/282/2012/VII/2020</t>
  </si>
  <si>
    <t xml:space="preserve">61.09-01.629</t>
  </si>
  <si>
    <t xml:space="preserve">GR-011-009-001</t>
  </si>
  <si>
    <t xml:space="preserve">590.21/308/2012/VII/2020</t>
  </si>
  <si>
    <t xml:space="preserve">61.09-01.630</t>
  </si>
  <si>
    <t xml:space="preserve">GR-011-010-001</t>
  </si>
  <si>
    <t xml:space="preserve">590.21/629/2012/XI/2021</t>
  </si>
  <si>
    <t xml:space="preserve">61.09-01.2065</t>
  </si>
  <si>
    <t xml:space="preserve">GR-011-011-001</t>
  </si>
  <si>
    <t xml:space="preserve">590.21/283/2012/VII/2020</t>
  </si>
  <si>
    <t xml:space="preserve">61.09-01.636</t>
  </si>
  <si>
    <t xml:space="preserve">GR-011-012-001</t>
  </si>
  <si>
    <t xml:space="preserve">590.21/284/2012/VII/2020</t>
  </si>
  <si>
    <t xml:space="preserve">61.09-01.638</t>
  </si>
  <si>
    <t xml:space="preserve">GR-011-012-002</t>
  </si>
  <si>
    <t xml:space="preserve">590.21/285/2012/VII/2020</t>
  </si>
  <si>
    <t xml:space="preserve">61.09-01.2066</t>
  </si>
  <si>
    <t xml:space="preserve">GR-011-013-001</t>
  </si>
  <si>
    <t xml:space="preserve">590.21/286/2012/VII/2020</t>
  </si>
  <si>
    <t xml:space="preserve">61.09-01.640</t>
  </si>
  <si>
    <t xml:space="preserve">GR-011-014-001</t>
  </si>
  <si>
    <t xml:space="preserve">590.21/307/2012/VII/2020</t>
  </si>
  <si>
    <t xml:space="preserve">61.09-01.641</t>
  </si>
  <si>
    <t xml:space="preserve">GR-011-015-001</t>
  </si>
  <si>
    <t xml:space="preserve">61.09-01.654</t>
  </si>
  <si>
    <t xml:space="preserve">GR-011-016-001</t>
  </si>
  <si>
    <t xml:space="preserve">590.21/287/2012/VII/2020</t>
  </si>
  <si>
    <t xml:space="preserve">61.09-01.656</t>
  </si>
  <si>
    <t xml:space="preserve">GR-011-017-001</t>
  </si>
  <si>
    <t xml:space="preserve">590.21/444/2012/XII/2018</t>
  </si>
  <si>
    <t xml:space="preserve">61.09-01.031</t>
  </si>
  <si>
    <t xml:space="preserve">GR-011-018-001</t>
  </si>
  <si>
    <t xml:space="preserve">590.21/288/2012/VII/2020</t>
  </si>
  <si>
    <t xml:space="preserve">61.09-01.659</t>
  </si>
  <si>
    <t xml:space="preserve">GR-011-019-001</t>
  </si>
  <si>
    <t xml:space="preserve">590.21/290/2012/VII/2020</t>
  </si>
  <si>
    <t xml:space="preserve">61.09-01.661</t>
  </si>
  <si>
    <t xml:space="preserve">GR-011-020-001</t>
  </si>
  <si>
    <t xml:space="preserve">590.21/289/2012/VII/2020</t>
  </si>
  <si>
    <t xml:space="preserve">61.09-01.663</t>
  </si>
  <si>
    <t xml:space="preserve">GR-011-021-001</t>
  </si>
  <si>
    <t xml:space="preserve">590.21/628/2012/VII/2021</t>
  </si>
  <si>
    <t xml:space="preserve">61.09-01.2067</t>
  </si>
  <si>
    <t xml:space="preserve">GR-011-022-001</t>
  </si>
  <si>
    <t xml:space="preserve">590.21/291/2012/VII/2020</t>
  </si>
  <si>
    <t xml:space="preserve">61.09-01.664</t>
  </si>
  <si>
    <t xml:space="preserve">GR-011-023-001</t>
  </si>
  <si>
    <t xml:space="preserve">590.21/292/2012/VII/2020</t>
  </si>
  <si>
    <t xml:space="preserve">61.09-01.666</t>
  </si>
  <si>
    <t xml:space="preserve">GR-011-024-001</t>
  </si>
  <si>
    <t xml:space="preserve">590.21/299/2012/VII/2020</t>
  </si>
  <si>
    <t xml:space="preserve">GR-011-025-001</t>
  </si>
  <si>
    <t xml:space="preserve">593.21/293/2012/VII/2020</t>
  </si>
  <si>
    <t xml:space="preserve">GR-011-026-001</t>
  </si>
  <si>
    <t xml:space="preserve">590.21/294/2012/VII/2020</t>
  </si>
  <si>
    <t xml:space="preserve">GR-011-027-001</t>
  </si>
  <si>
    <t xml:space="preserve">01989</t>
  </si>
  <si>
    <t xml:space="preserve">61.09-01.057</t>
  </si>
  <si>
    <t xml:space="preserve">GR-011-027-002</t>
  </si>
  <si>
    <t xml:space="preserve">590.21/445/2012/XII/2018</t>
  </si>
  <si>
    <t xml:space="preserve">GR-011-028-001</t>
  </si>
  <si>
    <t xml:space="preserve">590.21/660/2012/XII/2021</t>
  </si>
  <si>
    <t xml:space="preserve">61.09-01.2068</t>
  </si>
  <si>
    <t xml:space="preserve">GR-011-028-002</t>
  </si>
  <si>
    <t xml:space="preserve">590.21/296/2012/VII/2020</t>
  </si>
  <si>
    <t xml:space="preserve">GR-011-029-001</t>
  </si>
  <si>
    <t xml:space="preserve">590.21/298/2012/VII/2020</t>
  </si>
  <si>
    <t xml:space="preserve">61.09-01.570</t>
  </si>
  <si>
    <t xml:space="preserve">GR-011-030-001</t>
  </si>
  <si>
    <t xml:space="preserve">590.21/297/2012/VII/2020</t>
  </si>
  <si>
    <t xml:space="preserve">GR-011-031-001</t>
  </si>
  <si>
    <t xml:space="preserve">61.09-01.702</t>
  </si>
  <si>
    <t xml:space="preserve">GR-011-032-001</t>
  </si>
  <si>
    <t xml:space="preserve">590.21/306/2012/VII/2020</t>
  </si>
  <si>
    <t xml:space="preserve">61.09-01.703</t>
  </si>
  <si>
    <t xml:space="preserve">GR-011-033-001</t>
  </si>
  <si>
    <t xml:space="preserve">590.21/301/2012/VII/2020</t>
  </si>
  <si>
    <t xml:space="preserve">61.09-01.573</t>
  </si>
  <si>
    <t xml:space="preserve">GR-011-034-002</t>
  </si>
  <si>
    <t xml:space="preserve">590.21/300/2012/VII/2020</t>
  </si>
  <si>
    <t xml:space="preserve">61.09-01.2069</t>
  </si>
  <si>
    <t xml:space="preserve">GR-011-035-001</t>
  </si>
  <si>
    <t xml:space="preserve">590.21/305/2012/VII/2020</t>
  </si>
  <si>
    <t xml:space="preserve">61.09-01.709</t>
  </si>
  <si>
    <t xml:space="preserve">GR-011-036-001</t>
  </si>
  <si>
    <t xml:space="preserve">590.21/659/2012/XII/2021</t>
  </si>
  <si>
    <t xml:space="preserve">GR-011-037-001</t>
  </si>
  <si>
    <t xml:space="preserve">590.21/627/2012/XI/2021</t>
  </si>
  <si>
    <t xml:space="preserve">61.09-01.2070</t>
  </si>
  <si>
    <t xml:space="preserve">GR-011-038-001</t>
  </si>
  <si>
    <t xml:space="preserve">590.21/304/2012/VII/2020</t>
  </si>
  <si>
    <t xml:space="preserve">61.09-01.715</t>
  </si>
  <si>
    <t xml:space="preserve">GR-011-039-001</t>
  </si>
  <si>
    <t xml:space="preserve">590.21/303/2012/VII/2020</t>
  </si>
  <si>
    <t xml:space="preserve">61.09-01.718</t>
  </si>
  <si>
    <t xml:space="preserve">GR-011-040-001</t>
  </si>
  <si>
    <t xml:space="preserve">Saemorjo</t>
  </si>
  <si>
    <t xml:space="preserve">61.09-01.724</t>
  </si>
  <si>
    <t xml:space="preserve">TK-023-001-001</t>
  </si>
  <si>
    <t xml:space="preserve">590/020/VI/2020</t>
  </si>
  <si>
    <t xml:space="preserve">Markus Hundi</t>
  </si>
  <si>
    <t xml:space="preserve">TK-023-002-001</t>
  </si>
  <si>
    <t xml:space="preserve">593/276/2016/PEM</t>
  </si>
  <si>
    <t xml:space="preserve">Yamin</t>
  </si>
  <si>
    <t xml:space="preserve">TK-023-002-002</t>
  </si>
  <si>
    <t xml:space="preserve">Marsiana</t>
  </si>
  <si>
    <t xml:space="preserve">TK-023-002-003</t>
  </si>
  <si>
    <t xml:space="preserve">1.389/PAR/KS/VII/2015</t>
  </si>
  <si>
    <t xml:space="preserve">TK-023-003-001</t>
  </si>
  <si>
    <t xml:space="preserve">TK-023-004-001</t>
  </si>
  <si>
    <t xml:space="preserve">1.309/PAR/KS/III/2018</t>
  </si>
  <si>
    <t xml:space="preserve">TK-023-004-002</t>
  </si>
  <si>
    <t xml:space="preserve">03031</t>
  </si>
  <si>
    <t xml:space="preserve">Adrianus Anyi</t>
  </si>
  <si>
    <t xml:space="preserve">1.016/PAR/KS/V/2015</t>
  </si>
  <si>
    <t xml:space="preserve">TK-023-005-001</t>
  </si>
  <si>
    <t xml:space="preserve">Ulin</t>
  </si>
  <si>
    <t xml:space="preserve">TK-023-006-001</t>
  </si>
  <si>
    <t xml:space="preserve">590/265/SKT/2021</t>
  </si>
  <si>
    <t xml:space="preserve">TK-023-007-001</t>
  </si>
  <si>
    <t xml:space="preserve">1.006/PAR/KS/II/2018</t>
  </si>
  <si>
    <t xml:space="preserve">TK-023-008-001</t>
  </si>
  <si>
    <t xml:space="preserve">590/21/042/VIII/2020</t>
  </si>
  <si>
    <t xml:space="preserve">TK-023-009-001</t>
  </si>
  <si>
    <t xml:space="preserve">03004</t>
  </si>
  <si>
    <t xml:space="preserve">TK-023-009-002</t>
  </si>
  <si>
    <t xml:space="preserve">Kristina Norliani</t>
  </si>
  <si>
    <t xml:space="preserve">157/PAR/KS/I/2015</t>
  </si>
  <si>
    <t xml:space="preserve">TK-023-009-003</t>
  </si>
  <si>
    <t xml:space="preserve">TK-023-010-001</t>
  </si>
  <si>
    <t xml:space="preserve">590.2/117/SKT/XI/Pem</t>
  </si>
  <si>
    <t xml:space="preserve">Mangis</t>
  </si>
  <si>
    <t xml:space="preserve">1.934/PAR/KS/VIII/2018</t>
  </si>
  <si>
    <t xml:space="preserve">TK-023-010-002</t>
  </si>
  <si>
    <t xml:space="preserve">590/266/SKT/2021</t>
  </si>
  <si>
    <t xml:space="preserve">TK-023-011-001</t>
  </si>
  <si>
    <t xml:space="preserve">TK-023-012-001</t>
  </si>
  <si>
    <t xml:space="preserve">593/024/SKT/2020</t>
  </si>
  <si>
    <t xml:space="preserve">TK-023-012-002</t>
  </si>
  <si>
    <t xml:space="preserve">590/267/SKT/2021</t>
  </si>
  <si>
    <t xml:space="preserve">TK-023-012-003</t>
  </si>
  <si>
    <t xml:space="preserve">590/590/SKT/2021</t>
  </si>
  <si>
    <t xml:space="preserve">TK-023-013-001</t>
  </si>
  <si>
    <t xml:space="preserve">590/039/VII/2019</t>
  </si>
  <si>
    <t xml:space="preserve">169/PAR/KS/I/2018</t>
  </si>
  <si>
    <t xml:space="preserve">TK-023-014-001</t>
  </si>
  <si>
    <t xml:space="preserve">TK-023-015-001</t>
  </si>
  <si>
    <t xml:space="preserve">590/269/SKT/2021</t>
  </si>
  <si>
    <t xml:space="preserve">1.142/PAR/KS/V/2015</t>
  </si>
  <si>
    <t xml:space="preserve">TK-023-015-002</t>
  </si>
  <si>
    <t xml:space="preserve">590/270/SKT/2021</t>
  </si>
  <si>
    <t xml:space="preserve">TK-023-016-001</t>
  </si>
  <si>
    <t xml:space="preserve">TK-023-016-002</t>
  </si>
  <si>
    <t xml:space="preserve">590/271/SKT/2021</t>
  </si>
  <si>
    <t xml:space="preserve">TK-023-017-001</t>
  </si>
  <si>
    <t xml:space="preserve">594/035/XI/2018</t>
  </si>
  <si>
    <t xml:space="preserve">902/PAR/KS/IX/2016</t>
  </si>
  <si>
    <t xml:space="preserve">TK-023-018-001</t>
  </si>
  <si>
    <t xml:space="preserve">590/21/039/VIII/2020</t>
  </si>
  <si>
    <t xml:space="preserve">Seperian Fery</t>
  </si>
  <si>
    <t xml:space="preserve">2.925/PAR/KS/VI/2018</t>
  </si>
  <si>
    <t xml:space="preserve">TK-023-019-001</t>
  </si>
  <si>
    <t xml:space="preserve">590/272/SKT/2021</t>
  </si>
  <si>
    <t xml:space="preserve">TK-023-020-001</t>
  </si>
  <si>
    <t xml:space="preserve">590/273/SKT/2021</t>
  </si>
  <si>
    <t xml:space="preserve">20/PAR/KS/IX/2011</t>
  </si>
  <si>
    <t xml:space="preserve">TK-023-020-002</t>
  </si>
  <si>
    <t xml:space="preserve">TK-023-020-003</t>
  </si>
  <si>
    <t xml:space="preserve">TK-023-021-001</t>
  </si>
  <si>
    <t xml:space="preserve">Sudiono</t>
  </si>
  <si>
    <t xml:space="preserve">TK-023-022-001</t>
  </si>
  <si>
    <t xml:space="preserve">590/21/041/VIII/2020</t>
  </si>
  <si>
    <t xml:space="preserve">TK-023-023-001</t>
  </si>
  <si>
    <t xml:space="preserve">TK-023-024-001</t>
  </si>
  <si>
    <t xml:space="preserve">590/21/043/VIII/2020</t>
  </si>
  <si>
    <t xml:space="preserve">TK-023-025-001</t>
  </si>
  <si>
    <t xml:space="preserve">590/274/SKT/2021</t>
  </si>
  <si>
    <t xml:space="preserve">241/PAR/KS/I/2020</t>
  </si>
  <si>
    <t xml:space="preserve">NI-024-001-001</t>
  </si>
  <si>
    <t xml:space="preserve">593/233/SKT/2022</t>
  </si>
  <si>
    <t xml:space="preserve">Andreas Latok</t>
  </si>
  <si>
    <t xml:space="preserve">NI-024-002-005</t>
  </si>
  <si>
    <t xml:space="preserve">593/234/SKT/2022</t>
  </si>
  <si>
    <t xml:space="preserve">NI-024-004-001</t>
  </si>
  <si>
    <t xml:space="preserve">01383</t>
  </si>
  <si>
    <t xml:space="preserve">NI-024-006-001</t>
  </si>
  <si>
    <t xml:space="preserve">593/235/SKT/2022</t>
  </si>
  <si>
    <t xml:space="preserve">NI-024-007-001</t>
  </si>
  <si>
    <t xml:space="preserve">593.2/24/SKT/2020</t>
  </si>
  <si>
    <t xml:space="preserve">NI-024-008-001</t>
  </si>
  <si>
    <t xml:space="preserve">593/237/SKT/2022</t>
  </si>
  <si>
    <t xml:space="preserve">NI-024-008-002</t>
  </si>
  <si>
    <t xml:space="preserve">593/236/SKT/2022</t>
  </si>
  <si>
    <t xml:space="preserve">NI-024-009-001</t>
  </si>
  <si>
    <t xml:space="preserve">01203</t>
  </si>
  <si>
    <t xml:space="preserve">F.Hendy Kristianus</t>
  </si>
  <si>
    <t xml:space="preserve">NI-024-010-001</t>
  </si>
  <si>
    <t xml:space="preserve">593/239/SKT/2022</t>
  </si>
  <si>
    <t xml:space="preserve">NI-024-010-002</t>
  </si>
  <si>
    <t xml:space="preserve">593/238/SKT/2022</t>
  </si>
  <si>
    <t xml:space="preserve">NI-024-011-001</t>
  </si>
  <si>
    <t xml:space="preserve">01202</t>
  </si>
  <si>
    <t xml:space="preserve">485/PAR/KS/III/2018</t>
  </si>
  <si>
    <t xml:space="preserve">NI-024-012-001</t>
  </si>
  <si>
    <t xml:space="preserve">593/247/SKT/2022</t>
  </si>
  <si>
    <t xml:space="preserve">NI-024-013-001</t>
  </si>
  <si>
    <t xml:space="preserve">593/240/SKT/2022</t>
  </si>
  <si>
    <t xml:space="preserve">NI-024-014-001</t>
  </si>
  <si>
    <t xml:space="preserve">593/241/SKT/2022</t>
  </si>
  <si>
    <t xml:space="preserve">NI-024-015-001</t>
  </si>
  <si>
    <t xml:space="preserve">593.2/25/SKT/2020</t>
  </si>
  <si>
    <t xml:space="preserve">NI-024-015-002</t>
  </si>
  <si>
    <t xml:space="preserve">593/244/SKT/2022</t>
  </si>
  <si>
    <t xml:space="preserve">NI-024-015-003</t>
  </si>
  <si>
    <t xml:space="preserve">593/242/SKT/2022</t>
  </si>
  <si>
    <t xml:space="preserve">NI-024-016-001</t>
  </si>
  <si>
    <t xml:space="preserve">01399</t>
  </si>
  <si>
    <t xml:space="preserve">NI-024-018-001</t>
  </si>
  <si>
    <t xml:space="preserve">01344</t>
  </si>
  <si>
    <t xml:space="preserve">1.978/PAR/KS/X/2018</t>
  </si>
  <si>
    <t xml:space="preserve">NI-024-018-002</t>
  </si>
  <si>
    <t xml:space="preserve">593/245/SKT/2022</t>
  </si>
  <si>
    <t xml:space="preserve">NI-024-020-002</t>
  </si>
  <si>
    <t xml:space="preserve">01342</t>
  </si>
  <si>
    <t xml:space="preserve">1.602/PAR/KS/VII/2017</t>
  </si>
  <si>
    <t xml:space="preserve">NI-024-021-001</t>
  </si>
  <si>
    <t xml:space="preserve">1.394/PAR/KS/VIII/2018</t>
  </si>
  <si>
    <t xml:space="preserve">NI-024-021-002</t>
  </si>
  <si>
    <t xml:space="preserve">SPT</t>
  </si>
  <si>
    <t xml:space="preserve">593/57/Ek-Bang</t>
  </si>
  <si>
    <t xml:space="preserve">1.144/PAR/KS/VII/2016</t>
  </si>
  <si>
    <t xml:space="preserve">NI-024-022-001</t>
  </si>
  <si>
    <t xml:space="preserve">593/249/SKT/2022</t>
  </si>
  <si>
    <t xml:space="preserve">2.098/PAR/KS/XI/2017</t>
  </si>
  <si>
    <t xml:space="preserve">NI-024-022-002</t>
  </si>
  <si>
    <t xml:space="preserve">01393</t>
  </si>
  <si>
    <t xml:space="preserve">NI-024-023-001</t>
  </si>
  <si>
    <t xml:space="preserve">Valerianus Adong</t>
  </si>
  <si>
    <t xml:space="preserve">593/38/Pem./2020</t>
  </si>
  <si>
    <t xml:space="preserve">NI-024-024-001</t>
  </si>
  <si>
    <t xml:space="preserve">593/246/SKT/2022</t>
  </si>
  <si>
    <t xml:space="preserve">NI-024-025-001</t>
  </si>
  <si>
    <t xml:space="preserve">593/250/SKT/2022</t>
  </si>
  <si>
    <t xml:space="preserve">NI-024-026-001</t>
  </si>
  <si>
    <t xml:space="preserve">593/251/SKT/2022</t>
  </si>
  <si>
    <t xml:space="preserve">NP-O25-001-001</t>
  </si>
  <si>
    <t xml:space="preserve">Suak Mawang</t>
  </si>
  <si>
    <t xml:space="preserve">593/252/SKT/2022</t>
  </si>
  <si>
    <t xml:space="preserve">NP-O25-002-001</t>
  </si>
  <si>
    <t xml:space="preserve">593/253/SKT/2022</t>
  </si>
  <si>
    <t xml:space="preserve">NP-O25-003-001</t>
  </si>
  <si>
    <t xml:space="preserve">01065</t>
  </si>
  <si>
    <t xml:space="preserve">NP-O25-004-001</t>
  </si>
  <si>
    <t xml:space="preserve">01074</t>
  </si>
  <si>
    <t xml:space="preserve">F. Hartoni</t>
  </si>
  <si>
    <t xml:space="preserve">NP-O25-005-001</t>
  </si>
  <si>
    <t xml:space="preserve">01073</t>
  </si>
  <si>
    <t xml:space="preserve">Gregorius Agung A</t>
  </si>
  <si>
    <t xml:space="preserve">NP-O25-006-001</t>
  </si>
  <si>
    <t xml:space="preserve">593.2/088/SKT/2020</t>
  </si>
  <si>
    <t xml:space="preserve">NP-O25-008-001</t>
  </si>
  <si>
    <t xml:space="preserve">593/254/SKT/2022</t>
  </si>
  <si>
    <t xml:space="preserve">NP-O25-009-001</t>
  </si>
  <si>
    <t xml:space="preserve">00654</t>
  </si>
  <si>
    <t xml:space="preserve">Marselinus</t>
  </si>
  <si>
    <t xml:space="preserve">NP-O25-010-001</t>
  </si>
  <si>
    <t xml:space="preserve">593/255/SKT/2022</t>
  </si>
  <si>
    <t xml:space="preserve">NP-O25-011-001</t>
  </si>
  <si>
    <t xml:space="preserve">593/256/SKT/2022</t>
  </si>
  <si>
    <t xml:space="preserve">NP-O25-012-001</t>
  </si>
  <si>
    <t xml:space="preserve">593/143/PEM/2018</t>
  </si>
  <si>
    <t xml:space="preserve">NP-O25-013-001</t>
  </si>
  <si>
    <t xml:space="preserve">Silvinus  Kedong</t>
  </si>
  <si>
    <t xml:space="preserve">00599 , 00600</t>
  </si>
  <si>
    <t xml:space="preserve">S3lvinus Kedong</t>
  </si>
  <si>
    <t xml:space="preserve">NP-O25-014-001</t>
  </si>
  <si>
    <t xml:space="preserve">01066</t>
  </si>
  <si>
    <t xml:space="preserve">NP-026-001-001</t>
  </si>
  <si>
    <t xml:space="preserve">593/40/Pem./2020</t>
  </si>
  <si>
    <t xml:space="preserve">NP-026-002-001</t>
  </si>
  <si>
    <t xml:space="preserve">01161</t>
  </si>
  <si>
    <t xml:space="preserve">3.182/PAR/KS/XII/2018</t>
  </si>
  <si>
    <t xml:space="preserve">NP-026-002-002</t>
  </si>
  <si>
    <t xml:space="preserve">01171</t>
  </si>
  <si>
    <t xml:space="preserve">Selan</t>
  </si>
  <si>
    <t xml:space="preserve">NP-026-003-001</t>
  </si>
  <si>
    <t xml:space="preserve">01211</t>
  </si>
  <si>
    <t xml:space="preserve">Maria Siyok</t>
  </si>
  <si>
    <t xml:space="preserve">NP-026-004-001</t>
  </si>
  <si>
    <t xml:space="preserve">00935</t>
  </si>
  <si>
    <t xml:space="preserve">NP-026-005-001</t>
  </si>
  <si>
    <t xml:space="preserve">Damianus Joni</t>
  </si>
  <si>
    <t xml:space="preserve">593/302/Ekom/2020</t>
  </si>
  <si>
    <t xml:space="preserve">NP-026-006-001</t>
  </si>
  <si>
    <t xml:space="preserve">593/301/Ekom/2020</t>
  </si>
  <si>
    <t xml:space="preserve">NP-026-006-002</t>
  </si>
  <si>
    <t xml:space="preserve">593/     /SKT/2020</t>
  </si>
  <si>
    <t xml:space="preserve">NP-026-007-001</t>
  </si>
  <si>
    <t xml:space="preserve">01121</t>
  </si>
  <si>
    <t xml:space="preserve">967/PAR/KS/VIII/2019</t>
  </si>
  <si>
    <t xml:space="preserve">NP-026-008-001</t>
  </si>
  <si>
    <t xml:space="preserve">01120</t>
  </si>
  <si>
    <t xml:space="preserve">NP-026-008-002</t>
  </si>
  <si>
    <t xml:space="preserve">01119</t>
  </si>
  <si>
    <t xml:space="preserve">NP-026-008-003</t>
  </si>
  <si>
    <t xml:space="preserve">Setawar</t>
  </si>
  <si>
    <t xml:space="preserve">593.2/74/SKT/2019</t>
  </si>
  <si>
    <t xml:space="preserve">Murniati Magdalena</t>
  </si>
  <si>
    <t xml:space="preserve">00702/PAR/KS/II/2015</t>
  </si>
  <si>
    <t xml:space="preserve">NP-026-009-001</t>
  </si>
  <si>
    <t xml:space="preserve">00986</t>
  </si>
  <si>
    <t xml:space="preserve">Atik Lusia</t>
  </si>
  <si>
    <t xml:space="preserve">11/PAR/KS/I/2019</t>
  </si>
  <si>
    <t xml:space="preserve">NP-026-010-001</t>
  </si>
  <si>
    <t xml:space="preserve">01199</t>
  </si>
  <si>
    <t xml:space="preserve">Marta Licin</t>
  </si>
  <si>
    <t xml:space="preserve">NP-026-011-001</t>
  </si>
  <si>
    <t xml:space="preserve">01159</t>
  </si>
  <si>
    <t xml:space="preserve">NP-026-011-002</t>
  </si>
  <si>
    <t xml:space="preserve">00922</t>
  </si>
  <si>
    <t xml:space="preserve">2.026/PAR/KS/X/2018</t>
  </si>
  <si>
    <t xml:space="preserve">NP-026-012-001</t>
  </si>
  <si>
    <t xml:space="preserve">593.2/345/SKT/2022</t>
  </si>
  <si>
    <t xml:space="preserve">NP-026-012-002</t>
  </si>
  <si>
    <t xml:space="preserve">593.2/332/SKT/2022</t>
  </si>
  <si>
    <t xml:space="preserve">SJ-027-001-001</t>
  </si>
  <si>
    <t xml:space="preserve">01260</t>
  </si>
  <si>
    <t xml:space="preserve">1655/KKS/Puslit/IX/2012</t>
  </si>
  <si>
    <t xml:space="preserve">SJ-027-001-002</t>
  </si>
  <si>
    <t xml:space="preserve">593/257/SKT/2022</t>
  </si>
  <si>
    <t xml:space="preserve">SJ-027-002-001</t>
  </si>
  <si>
    <t xml:space="preserve">593/147/PEM/2018</t>
  </si>
  <si>
    <t xml:space="preserve">SJ-027-003-001</t>
  </si>
  <si>
    <t xml:space="preserve">01303</t>
  </si>
  <si>
    <t xml:space="preserve">SJ-027-005-001</t>
  </si>
  <si>
    <t xml:space="preserve">01234</t>
  </si>
  <si>
    <t xml:space="preserve">SJ-027-006-001</t>
  </si>
  <si>
    <t xml:space="preserve">01232</t>
  </si>
  <si>
    <t xml:space="preserve">SJ-027-008-001</t>
  </si>
  <si>
    <t xml:space="preserve">593/37/EK-BANG</t>
  </si>
  <si>
    <t xml:space="preserve">SJ-027-009-001</t>
  </si>
  <si>
    <t xml:space="preserve">01256</t>
  </si>
  <si>
    <t xml:space="preserve">SJ-027-010-001</t>
  </si>
  <si>
    <t xml:space="preserve">01237</t>
  </si>
  <si>
    <t xml:space="preserve">SJ-027-011-001</t>
  </si>
  <si>
    <t xml:space="preserve">01250</t>
  </si>
  <si>
    <t xml:space="preserve">SJ-027-012-001</t>
  </si>
  <si>
    <t xml:space="preserve">01283</t>
  </si>
  <si>
    <t xml:space="preserve">Desi Anjeli</t>
  </si>
  <si>
    <t xml:space="preserve">SJ-027-013-001</t>
  </si>
  <si>
    <t xml:space="preserve">01298</t>
  </si>
  <si>
    <t xml:space="preserve">Kristina</t>
  </si>
  <si>
    <t xml:space="preserve">SJ-027-014-001</t>
  </si>
  <si>
    <t xml:space="preserve">01292</t>
  </si>
  <si>
    <t xml:space="preserve">SJ-027-015-001</t>
  </si>
  <si>
    <t xml:space="preserve">01252</t>
  </si>
  <si>
    <t xml:space="preserve">SJ-027-016-001</t>
  </si>
  <si>
    <t xml:space="preserve">01263</t>
  </si>
  <si>
    <t xml:space="preserve">Kakak</t>
  </si>
  <si>
    <t xml:space="preserve">SJ-027-017-001</t>
  </si>
  <si>
    <t xml:space="preserve">00610</t>
  </si>
  <si>
    <t xml:space="preserve">Natalia Lusia</t>
  </si>
  <si>
    <t xml:space="preserve">SJ-027-018-001</t>
  </si>
  <si>
    <t xml:space="preserve">593/259/SKT/2022</t>
  </si>
  <si>
    <t xml:space="preserve">SJ-027-019-001</t>
  </si>
  <si>
    <t xml:space="preserve">01259</t>
  </si>
  <si>
    <t xml:space="preserve">SJ-027-020-001</t>
  </si>
  <si>
    <t xml:space="preserve">01291</t>
  </si>
  <si>
    <t xml:space="preserve">SJ-027-020-002</t>
  </si>
  <si>
    <t xml:space="preserve">593/260/SKT/2022</t>
  </si>
  <si>
    <t xml:space="preserve">SJ-027-021-001</t>
  </si>
  <si>
    <t xml:space="preserve">01251</t>
  </si>
  <si>
    <t xml:space="preserve">SJ-027-022-001</t>
  </si>
  <si>
    <t xml:space="preserve">01253</t>
  </si>
  <si>
    <t xml:space="preserve">R.0215 1472</t>
  </si>
  <si>
    <t xml:space="preserve">SJ-027-023-001</t>
  </si>
  <si>
    <t xml:space="preserve">01264</t>
  </si>
  <si>
    <t xml:space="preserve">SJ-027-025-001</t>
  </si>
  <si>
    <t xml:space="preserve">01304</t>
  </si>
  <si>
    <t xml:space="preserve">TP-028-001-001</t>
  </si>
  <si>
    <t xml:space="preserve">593/202/SKT/2020</t>
  </si>
  <si>
    <t xml:space="preserve">TP-028-002-001</t>
  </si>
  <si>
    <t xml:space="preserve">00187</t>
  </si>
  <si>
    <t xml:space="preserve">TP-028-003-001</t>
  </si>
  <si>
    <t xml:space="preserve">593/232/SKT/2020</t>
  </si>
  <si>
    <t xml:space="preserve">TP-028-003-002</t>
  </si>
  <si>
    <t xml:space="preserve">00372</t>
  </si>
  <si>
    <t xml:space="preserve">TP-028-004-001</t>
  </si>
  <si>
    <t xml:space="preserve">00395</t>
  </si>
  <si>
    <t xml:space="preserve">Theresia Meni</t>
  </si>
  <si>
    <t xml:space="preserve">TP-028-005-001</t>
  </si>
  <si>
    <t xml:space="preserve">00016</t>
  </si>
  <si>
    <t xml:space="preserve">TP-028-006-001</t>
  </si>
  <si>
    <t xml:space="preserve">593/231/SKT/2020</t>
  </si>
  <si>
    <t xml:space="preserve">TP-028-006-002</t>
  </si>
  <si>
    <t xml:space="preserve">00792</t>
  </si>
  <si>
    <t xml:space="preserve">Lusia Maria Kona</t>
  </si>
  <si>
    <t xml:space="preserve">TP-028-007-001</t>
  </si>
  <si>
    <t xml:space="preserve">00701</t>
  </si>
  <si>
    <t xml:space="preserve">TP-028-008-001</t>
  </si>
  <si>
    <t xml:space="preserve">00188</t>
  </si>
  <si>
    <t xml:space="preserve">TP-028-009-001</t>
  </si>
  <si>
    <t xml:space="preserve">00218</t>
  </si>
  <si>
    <t xml:space="preserve">TP-028-010-001</t>
  </si>
  <si>
    <t xml:space="preserve">593.2/029/SKT/2020</t>
  </si>
  <si>
    <t xml:space="preserve">TP-028-010-002</t>
  </si>
  <si>
    <t xml:space="preserve">593/230/SKT/2020</t>
  </si>
  <si>
    <t xml:space="preserve">TP-028-011-001</t>
  </si>
  <si>
    <t xml:space="preserve">593.2/028/SKT/2020</t>
  </si>
  <si>
    <t xml:space="preserve">Rotak</t>
  </si>
  <si>
    <t xml:space="preserve">TP-028-012-001</t>
  </si>
  <si>
    <t xml:space="preserve">593.2/025/SKT/2020</t>
  </si>
  <si>
    <t xml:space="preserve">Susianto</t>
  </si>
  <si>
    <t xml:space="preserve">TP-028-012-002</t>
  </si>
  <si>
    <t xml:space="preserve">00381</t>
  </si>
  <si>
    <t xml:space="preserve">TP-028-013-001</t>
  </si>
  <si>
    <t xml:space="preserve">590/083/SKT/2019</t>
  </si>
  <si>
    <t xml:space="preserve">TP-028-014-001</t>
  </si>
  <si>
    <t xml:space="preserve">593.2/024/SKT/2020</t>
  </si>
  <si>
    <t xml:space="preserve">TP-028-015-001</t>
  </si>
  <si>
    <t xml:space="preserve">593.2/086/SKT/2018</t>
  </si>
  <si>
    <t xml:space="preserve">TP-028-016-001</t>
  </si>
  <si>
    <t xml:space="preserve">593.2/023/SKT/2020</t>
  </si>
  <si>
    <t xml:space="preserve">TP-028-017-001</t>
  </si>
  <si>
    <t xml:space="preserve">00716</t>
  </si>
  <si>
    <t xml:space="preserve">TP-028-018-001</t>
  </si>
  <si>
    <t xml:space="preserve">593/220/SKT/2020</t>
  </si>
  <si>
    <t xml:space="preserve">TP-028-018-002</t>
  </si>
  <si>
    <t xml:space="preserve">00618</t>
  </si>
  <si>
    <t xml:space="preserve">TP-028-019-001</t>
  </si>
  <si>
    <t xml:space="preserve">00617</t>
  </si>
  <si>
    <t xml:space="preserve">TP-028-021-001</t>
  </si>
  <si>
    <t xml:space="preserve">593.2/022/SKT/2020</t>
  </si>
  <si>
    <t xml:space="preserve">TP-028-021-002</t>
  </si>
  <si>
    <t xml:space="preserve">593.2/021/SKT/2020</t>
  </si>
  <si>
    <t xml:space="preserve">TP-028-022-001</t>
  </si>
  <si>
    <t xml:space="preserve">593.2/015/SKT/2020</t>
  </si>
  <si>
    <t xml:space="preserve">TP-028-023-001</t>
  </si>
  <si>
    <t xml:space="preserve">00637</t>
  </si>
  <si>
    <t xml:space="preserve">TN-029-001-001</t>
  </si>
  <si>
    <t xml:space="preserve">593.2/301/SKT/2020</t>
  </si>
  <si>
    <t xml:space="preserve">TN-029-001-002</t>
  </si>
  <si>
    <t xml:space="preserve">593.2/309/SKT/2020</t>
  </si>
  <si>
    <t xml:space="preserve">TN-029-004-002</t>
  </si>
  <si>
    <t xml:space="preserve">593.2/323/SKT/2020</t>
  </si>
  <si>
    <t xml:space="preserve">TN-029-005-001</t>
  </si>
  <si>
    <t xml:space="preserve">00554</t>
  </si>
  <si>
    <t xml:space="preserve">TN-029-007-001</t>
  </si>
  <si>
    <t xml:space="preserve">593.2/303/SKT/2020</t>
  </si>
  <si>
    <t xml:space="preserve">302/PAR/KS/II/2019</t>
  </si>
  <si>
    <t xml:space="preserve">TN-029-011-001</t>
  </si>
  <si>
    <t xml:space="preserve">593.2/034/2010/SKT/2020</t>
  </si>
  <si>
    <t xml:space="preserve">SKP.1052206903826</t>
  </si>
  <si>
    <t xml:space="preserve">TN-029-012-001</t>
  </si>
  <si>
    <t xml:space="preserve">593.2/035/2010/SKT/2020</t>
  </si>
  <si>
    <t xml:space="preserve">TN-029-014-001</t>
  </si>
  <si>
    <t xml:space="preserve">593.2/378/SKT/2020</t>
  </si>
  <si>
    <t xml:space="preserve">TN-029-014-002</t>
  </si>
  <si>
    <t xml:space="preserve">593.2/352/SKT/2020</t>
  </si>
  <si>
    <t xml:space="preserve">TN-029-015-001</t>
  </si>
  <si>
    <t xml:space="preserve">593.2/381/SKT/2020</t>
  </si>
  <si>
    <t xml:space="preserve">TN-029-016-001</t>
  </si>
  <si>
    <t xml:space="preserve">593.2/350/SKT/2020</t>
  </si>
  <si>
    <t xml:space="preserve">00425/KKS/Puslit/I/2019</t>
  </si>
  <si>
    <t xml:space="preserve">TN-029-017-001</t>
  </si>
  <si>
    <t xml:space="preserve">593.2/327/SKT/2020</t>
  </si>
  <si>
    <t xml:space="preserve">TN-029-019-001</t>
  </si>
  <si>
    <t xml:space="preserve">593.2/300/SKT/2020</t>
  </si>
  <si>
    <t xml:space="preserve">SKP.1052206903679</t>
  </si>
  <si>
    <t xml:space="preserve">TN-029-019-002</t>
  </si>
  <si>
    <t xml:space="preserve">593.2/040/2010/SKT/2020</t>
  </si>
  <si>
    <t xml:space="preserve">TN-029-020-001</t>
  </si>
  <si>
    <t xml:space="preserve">593.2/036/2010/SKT/2020</t>
  </si>
  <si>
    <t xml:space="preserve">EM-030-001-001</t>
  </si>
  <si>
    <t xml:space="preserve">593/299/SKT/2022</t>
  </si>
  <si>
    <t xml:space="preserve">EM-030-002-001</t>
  </si>
  <si>
    <t xml:space="preserve">Sungai Bala</t>
  </si>
  <si>
    <t xml:space="preserve">593/201/   /SKT/2022</t>
  </si>
  <si>
    <t xml:space="preserve">EM-030-002-002</t>
  </si>
  <si>
    <t xml:space="preserve">593/300/SKT/2022</t>
  </si>
  <si>
    <t xml:space="preserve">EM-030-003-001</t>
  </si>
  <si>
    <t xml:space="preserve">EM-030-004-001</t>
  </si>
  <si>
    <t xml:space="preserve">593/301/SKT/2022</t>
  </si>
  <si>
    <t xml:space="preserve">EM-030-004-002</t>
  </si>
  <si>
    <t xml:space="preserve">593/302/SKT/2022</t>
  </si>
  <si>
    <t xml:space="preserve">EM-030-005-001</t>
  </si>
  <si>
    <t xml:space="preserve">00975</t>
  </si>
  <si>
    <t xml:space="preserve">EM-030-006-001</t>
  </si>
  <si>
    <t xml:space="preserve">593/303/SKT/2022</t>
  </si>
  <si>
    <t xml:space="preserve">EM-030-007-001</t>
  </si>
  <si>
    <t xml:space="preserve">593/304/SKT/2022</t>
  </si>
  <si>
    <t xml:space="preserve">EM-030-007-002</t>
  </si>
  <si>
    <t xml:space="preserve">593/305/SKT/2022</t>
  </si>
  <si>
    <t xml:space="preserve">EM-030-008-001</t>
  </si>
  <si>
    <t xml:space="preserve">593/306/SKT/2022</t>
  </si>
  <si>
    <t xml:space="preserve">EM-030-009-001</t>
  </si>
  <si>
    <t xml:space="preserve">593/307/   /SKT/2020</t>
  </si>
  <si>
    <t xml:space="preserve">EM-030-010-001</t>
  </si>
  <si>
    <t xml:space="preserve">593/307/SKT/2022</t>
  </si>
  <si>
    <t xml:space="preserve">EM-030-011-001</t>
  </si>
  <si>
    <t xml:space="preserve">593/308/SKT/2022</t>
  </si>
  <si>
    <t xml:space="preserve">EM-030-013-001</t>
  </si>
  <si>
    <t xml:space="preserve">593/310/SKT/2022</t>
  </si>
  <si>
    <t xml:space="preserve">EM-030-013-002</t>
  </si>
  <si>
    <t xml:space="preserve">593/311/SKT/2022</t>
  </si>
  <si>
    <t xml:space="preserve">EM-030-013-003</t>
  </si>
  <si>
    <t xml:space="preserve">00723</t>
  </si>
  <si>
    <t xml:space="preserve">EM-030-016-001</t>
  </si>
  <si>
    <t xml:space="preserve">593/314/SKT/2022</t>
  </si>
  <si>
    <t xml:space="preserve">SKP.1056206903735</t>
  </si>
  <si>
    <t xml:space="preserve">EM-030-017-001</t>
  </si>
  <si>
    <t xml:space="preserve">593/315/SKT/2022</t>
  </si>
  <si>
    <t xml:space="preserve">GD-031-002-001</t>
  </si>
  <si>
    <t xml:space="preserve">Mondi</t>
  </si>
  <si>
    <t xml:space="preserve">GD-031-003-001</t>
  </si>
  <si>
    <t xml:space="preserve">Nanga Biaban</t>
  </si>
  <si>
    <t xml:space="preserve">GD-031-004-001</t>
  </si>
  <si>
    <t xml:space="preserve">GD-031-005-001</t>
  </si>
  <si>
    <t xml:space="preserve">GD-031-005-002</t>
  </si>
  <si>
    <t xml:space="preserve">GD-031-006-001</t>
  </si>
  <si>
    <t xml:space="preserve">GD-031-007-001</t>
  </si>
  <si>
    <t xml:space="preserve">00539</t>
  </si>
  <si>
    <t xml:space="preserve">665/PAR/KS/IV/2017</t>
  </si>
  <si>
    <t xml:space="preserve">GD-031-008-001</t>
  </si>
  <si>
    <t xml:space="preserve">GD-031-009-001</t>
  </si>
  <si>
    <t xml:space="preserve">GD-031-010-001</t>
  </si>
  <si>
    <t xml:space="preserve">593/258/SKT/2022</t>
  </si>
  <si>
    <t xml:space="preserve">GD-031-010-002</t>
  </si>
  <si>
    <t xml:space="preserve">GD-031-012-001</t>
  </si>
  <si>
    <t xml:space="preserve">GD-031-012-002</t>
  </si>
  <si>
    <t xml:space="preserve">00543</t>
  </si>
  <si>
    <t xml:space="preserve">GD-031-013-001</t>
  </si>
  <si>
    <t xml:space="preserve">593/261/SKT/2022</t>
  </si>
  <si>
    <t xml:space="preserve">GD-031-014-001</t>
  </si>
  <si>
    <t xml:space="preserve">593/262/SKT/2022</t>
  </si>
  <si>
    <t xml:space="preserve">GD-031-016-001</t>
  </si>
  <si>
    <t xml:space="preserve">593/263/SKT/2022</t>
  </si>
  <si>
    <t xml:space="preserve">GD-031-017-001</t>
  </si>
  <si>
    <t xml:space="preserve">593/265/SKT/2022</t>
  </si>
  <si>
    <t xml:space="preserve">GD-031-017-002</t>
  </si>
  <si>
    <t xml:space="preserve">593/264/SKT/2022</t>
  </si>
  <si>
    <t xml:space="preserve">SJ-032-001-001</t>
  </si>
  <si>
    <t xml:space="preserve">01053</t>
  </si>
  <si>
    <t xml:space="preserve">Adrianus Sohalis Edoward</t>
  </si>
  <si>
    <t xml:space="preserve">SJ-032-001-002</t>
  </si>
  <si>
    <t xml:space="preserve">SJ-032-002-001</t>
  </si>
  <si>
    <t xml:space="preserve">SJ-032-004-001</t>
  </si>
  <si>
    <t xml:space="preserve">SJ-032-005-001</t>
  </si>
  <si>
    <t xml:space="preserve">593/266/SKT/2022</t>
  </si>
  <si>
    <t xml:space="preserve">SJ-032-006-001</t>
  </si>
  <si>
    <t xml:space="preserve">593/267/SKT/2022</t>
  </si>
  <si>
    <t xml:space="preserve">SJ-032-006-002</t>
  </si>
  <si>
    <t xml:space="preserve">593/268/SKT/2022</t>
  </si>
  <si>
    <t xml:space="preserve">SJ-032-007-001</t>
  </si>
  <si>
    <t xml:space="preserve">00751</t>
  </si>
  <si>
    <t xml:space="preserve">SJ-032-007-002</t>
  </si>
  <si>
    <t xml:space="preserve">593/271/SKT/2022</t>
  </si>
  <si>
    <t xml:space="preserve">SJ-032-007-003</t>
  </si>
  <si>
    <t xml:space="preserve">593/270/SKT/2022</t>
  </si>
  <si>
    <t xml:space="preserve">SJ-032-008-001</t>
  </si>
  <si>
    <t xml:space="preserve">00994</t>
  </si>
  <si>
    <t xml:space="preserve">SJ-032-008-002</t>
  </si>
  <si>
    <t xml:space="preserve">593/273/SKT/2022</t>
  </si>
  <si>
    <t xml:space="preserve">SJ-032-009-001</t>
  </si>
  <si>
    <t xml:space="preserve">593/274/SKT/2022</t>
  </si>
  <si>
    <t xml:space="preserve">SJ-032-010-001</t>
  </si>
  <si>
    <t xml:space="preserve">00983</t>
  </si>
  <si>
    <t xml:space="preserve">SJ-032-010-002</t>
  </si>
  <si>
    <t xml:space="preserve">593/275/SKT/2022</t>
  </si>
  <si>
    <t xml:space="preserve">SJ-032-011-001</t>
  </si>
  <si>
    <t xml:space="preserve">593/277/SKT/2022</t>
  </si>
  <si>
    <t xml:space="preserve">SJ-032-011-002</t>
  </si>
  <si>
    <t xml:space="preserve">593/278/SKT/2022</t>
  </si>
  <si>
    <t xml:space="preserve">SJ-032-012-001</t>
  </si>
  <si>
    <t xml:space="preserve">593/281/SKT/2022</t>
  </si>
  <si>
    <t xml:space="preserve">SJ-032-012-002</t>
  </si>
  <si>
    <t xml:space="preserve">593/280/SKT/2022</t>
  </si>
  <si>
    <t xml:space="preserve">SJ-032-012-003</t>
  </si>
  <si>
    <t xml:space="preserve">593/279/SKT/2022</t>
  </si>
  <si>
    <t xml:space="preserve">SJ-032-013-001</t>
  </si>
  <si>
    <t xml:space="preserve">593/282/SKT/2022</t>
  </si>
  <si>
    <t xml:space="preserve">SJ-032-014-001</t>
  </si>
  <si>
    <t xml:space="preserve">593/283/SKT/2022</t>
  </si>
  <si>
    <t xml:space="preserve">SJ-032-015-001</t>
  </si>
  <si>
    <t xml:space="preserve">593/285/SKT/2022</t>
  </si>
  <si>
    <t xml:space="preserve">SJ-032-015-002</t>
  </si>
  <si>
    <t xml:space="preserve">593/284/SKT/2022</t>
  </si>
  <si>
    <t xml:space="preserve">SJ-032-016-001</t>
  </si>
  <si>
    <t xml:space="preserve">593/286/SKT/2022</t>
  </si>
  <si>
    <t xml:space="preserve">SJ-032-018-001</t>
  </si>
  <si>
    <t xml:space="preserve">593/287/SKT/2022</t>
  </si>
  <si>
    <t xml:space="preserve">SJ-032-018-002</t>
  </si>
  <si>
    <t xml:space="preserve">593/288/SKT/2022</t>
  </si>
  <si>
    <t xml:space="preserve">SJ-032-020-001</t>
  </si>
  <si>
    <t xml:space="preserve">593/290/SKT/2022</t>
  </si>
  <si>
    <t xml:space="preserve">SJ-032-020-002</t>
  </si>
  <si>
    <t xml:space="preserve">593/289/SKT/2022</t>
  </si>
  <si>
    <t xml:space="preserve">SJ-032-021-001</t>
  </si>
  <si>
    <t xml:space="preserve">593/292/SKT/2022</t>
  </si>
  <si>
    <t xml:space="preserve">SJ-032-021-002</t>
  </si>
  <si>
    <t xml:space="preserve">593/291/SKT/2022</t>
  </si>
  <si>
    <t xml:space="preserve">SJ-032-023-001</t>
  </si>
  <si>
    <t xml:space="preserve">593/298/SKT/2022</t>
  </si>
  <si>
    <t xml:space="preserve">SJ-032-024-001</t>
  </si>
  <si>
    <t xml:space="preserve">593/294/SKT/2022</t>
  </si>
  <si>
    <t xml:space="preserve">SJ-032-026-001</t>
  </si>
  <si>
    <t xml:space="preserve">593/295/SKT/2022</t>
  </si>
  <si>
    <t xml:space="preserve">SJ-032-027-001</t>
  </si>
  <si>
    <t xml:space="preserve">SJ-032-027-002</t>
  </si>
  <si>
    <t xml:space="preserve">593/297/SKT/2022</t>
  </si>
  <si>
    <t xml:space="preserve">SJ-032-027-003</t>
  </si>
  <si>
    <t xml:space="preserve">593/296/SKT/2022</t>
  </si>
  <si>
    <t xml:space="preserve">SJ-032-028-001</t>
  </si>
  <si>
    <t xml:space="preserve">00747</t>
  </si>
  <si>
    <t xml:space="preserve">TOTAL LUAS</t>
  </si>
  <si>
    <t xml:space="preserve">Nama Poktan</t>
  </si>
  <si>
    <t xml:space="preserve">Komoditas</t>
  </si>
  <si>
    <t xml:space="preserve">Alamat</t>
  </si>
  <si>
    <t xml:space="preserve">Provinsi</t>
  </si>
  <si>
    <t xml:space="preserve">Kabupaten</t>
  </si>
  <si>
    <t xml:space="preserve">Kecamatan</t>
  </si>
  <si>
    <t xml:space="preserve">Kelurahan</t>
  </si>
  <si>
    <t xml:space="preserve">Ketua Poktan</t>
  </si>
  <si>
    <t xml:space="preserve">No.Telp</t>
  </si>
  <si>
    <t xml:space="preserve">Email</t>
  </si>
  <si>
    <t xml:space="preserve">Koordinat X</t>
  </si>
  <si>
    <t xml:space="preserve">Koordinat Y</t>
  </si>
  <si>
    <t xml:space="preserve">live streaming</t>
  </si>
  <si>
    <t xml:space="preserve">Kelapa Sawit</t>
  </si>
  <si>
    <t xml:space="preserve">KALIMANTAN BARAT</t>
  </si>
  <si>
    <t xml:space="preserve">KABUPATEN SEKADAU</t>
  </si>
  <si>
    <t xml:space="preserve">SEKADAU HILIR</t>
  </si>
  <si>
    <t xml:space="preserve">ENGKERSIK</t>
  </si>
  <si>
    <t xml:space="preserve">testing</t>
  </si>
  <si>
    <t xml:space="preserve">082351036939</t>
  </si>
  <si>
    <t xml:space="preserve">apkskk15@gmail.com</t>
  </si>
  <si>
    <t xml:space="preserve">-0.07906</t>
  </si>
  <si>
    <t xml:space="preserve">110.86164</t>
  </si>
  <si>
    <t xml:space="preserve">Shope 1010</t>
  </si>
  <si>
    <t xml:space="preserve">-0.07907</t>
  </si>
  <si>
    <t xml:space="preserve">110.86165</t>
  </si>
  <si>
    <t xml:space="preserve">harbolnas</t>
  </si>
  <si>
    <t xml:space="preserve">-0.07908</t>
  </si>
  <si>
    <t xml:space="preserve">110.86166</t>
  </si>
  <si>
    <t xml:space="preserve">Serba 35</t>
  </si>
  <si>
    <t xml:space="preserve">-0.07909</t>
  </si>
  <si>
    <t xml:space="preserve">110.86167</t>
  </si>
</sst>
</file>

<file path=xl/styles.xml><?xml version="1.0" encoding="utf-8"?>
<styleSheet xmlns="http://schemas.openxmlformats.org/spreadsheetml/2006/main">
  <numFmts count="20">
    <numFmt numFmtId="164" formatCode="General"/>
    <numFmt numFmtId="165" formatCode="_-* #,##0.0_-;\-* #,##0.0_-;_-* \-_-;_-@"/>
    <numFmt numFmtId="166" formatCode="_(* #,##0_);_(* \(#,##0\);_(* \-_);_(@_)"/>
    <numFmt numFmtId="167" formatCode="0%"/>
    <numFmt numFmtId="168" formatCode="0"/>
    <numFmt numFmtId="169" formatCode="#,##0.00"/>
    <numFmt numFmtId="170" formatCode="[$-409]d\-mmm\-yy"/>
    <numFmt numFmtId="171" formatCode="_-* #,##0_-;\-* #,##0_-;_-* \-_-;_-@"/>
    <numFmt numFmtId="172" formatCode="_-* #,##0.00_-;\-* #,##0.00_-;_-* \-_-;_-@"/>
    <numFmt numFmtId="173" formatCode="@"/>
    <numFmt numFmtId="174" formatCode="0.00"/>
    <numFmt numFmtId="175" formatCode="mmmm\ yyyy"/>
    <numFmt numFmtId="176" formatCode="_(* #,##0.00_);_(* \(#,##0.00\);_(* \-_);_(@_)"/>
    <numFmt numFmtId="177" formatCode="0.00%"/>
    <numFmt numFmtId="178" formatCode="0.0%"/>
    <numFmt numFmtId="179" formatCode="#,##0"/>
    <numFmt numFmtId="180" formatCode="dd/mm/yyyy"/>
    <numFmt numFmtId="181" formatCode="d/m/yyyy"/>
    <numFmt numFmtId="182" formatCode="_-* #,##0.00_-;\-* #,##0.00_-;_-* \-?_-;_-@"/>
    <numFmt numFmtId="183" formatCode="0.00E+00"/>
  </numFmts>
  <fonts count="4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23"/>
      <color rgb="FF000000"/>
      <name val="Calibri"/>
      <family val="0"/>
      <charset val="1"/>
    </font>
    <font>
      <b val="true"/>
      <sz val="2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2"/>
      <color rgb="FF000000"/>
      <name val="Times New Roman"/>
      <family val="0"/>
      <charset val="1"/>
    </font>
    <font>
      <sz val="11"/>
      <color rgb="FF000000"/>
      <name val="Times New Roman"/>
      <family val="0"/>
      <charset val="1"/>
    </font>
    <font>
      <u val="single"/>
      <sz val="12"/>
      <color rgb="FF000000"/>
      <name val="Calibri"/>
      <family val="0"/>
      <charset val="1"/>
    </font>
    <font>
      <sz val="12"/>
      <color rgb="FF434343"/>
      <name val="Calibri"/>
      <family val="0"/>
      <charset val="1"/>
    </font>
    <font>
      <u val="single"/>
      <sz val="12"/>
      <color rgb="FFFF0000"/>
      <name val="Calibri"/>
      <family val="0"/>
      <charset val="1"/>
    </font>
    <font>
      <sz val="12"/>
      <color rgb="FFFF0000"/>
      <name val="Calibri"/>
      <family val="0"/>
      <charset val="1"/>
    </font>
    <font>
      <u val="single"/>
      <sz val="12"/>
      <color rgb="FF0000F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u val="single"/>
      <sz val="11"/>
      <color rgb="FF0000FF"/>
      <name val="Calibri"/>
      <family val="0"/>
      <charset val="1"/>
    </font>
    <font>
      <u val="single"/>
      <sz val="11"/>
      <color rgb="FF0563C1"/>
      <name val="Calibri"/>
      <family val="0"/>
      <charset val="1"/>
    </font>
    <font>
      <b val="true"/>
      <sz val="18"/>
      <color rgb="FF000000"/>
      <name val="Times New Roman"/>
      <family val="0"/>
      <charset val="1"/>
    </font>
    <font>
      <b val="true"/>
      <sz val="14"/>
      <color rgb="FF000000"/>
      <name val="Arial"/>
      <family val="0"/>
      <charset val="1"/>
    </font>
    <font>
      <sz val="10"/>
      <color rgb="FF000000"/>
      <name val="Calibri"/>
      <family val="0"/>
      <charset val="1"/>
    </font>
    <font>
      <b val="true"/>
      <sz val="10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b val="true"/>
      <sz val="10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1"/>
      <color rgb="FF000000"/>
      <name val="Times New Roman"/>
      <family val="0"/>
      <charset val="1"/>
    </font>
    <font>
      <b val="true"/>
      <sz val="20"/>
      <color rgb="FF000000"/>
      <name val="Calibri"/>
      <family val="0"/>
      <charset val="1"/>
    </font>
    <font>
      <b val="true"/>
      <sz val="20"/>
      <color rgb="FF000000"/>
      <name val="Arial"/>
      <family val="0"/>
      <charset val="1"/>
    </font>
    <font>
      <u val="single"/>
      <sz val="11"/>
      <color rgb="FF1155CC"/>
      <name val="Times New Roman"/>
      <family val="0"/>
      <charset val="1"/>
    </font>
    <font>
      <sz val="11"/>
      <color rgb="FF434343"/>
      <name val="Times New Roman"/>
      <family val="0"/>
      <charset val="1"/>
    </font>
    <font>
      <sz val="11"/>
      <color rgb="FF1155CC"/>
      <name val="Times New Roman"/>
      <family val="0"/>
      <charset val="1"/>
    </font>
    <font>
      <u val="single"/>
      <sz val="11"/>
      <color rgb="FF0000FF"/>
      <name val="Times New Roman"/>
      <family val="0"/>
      <charset val="1"/>
    </font>
    <font>
      <sz val="11"/>
      <color rgb="FF1155CC"/>
      <name val="Calibri"/>
      <family val="0"/>
      <charset val="1"/>
    </font>
    <font>
      <u val="single"/>
      <sz val="11"/>
      <color rgb="FF1155CC"/>
      <name val="Calibri"/>
      <family val="0"/>
      <charset val="1"/>
    </font>
    <font>
      <u val="single"/>
      <sz val="11"/>
      <color rgb="FF0563C1"/>
      <name val="Times New Roman"/>
      <family val="0"/>
      <charset val="1"/>
    </font>
    <font>
      <u val="single"/>
      <sz val="11"/>
      <color rgb="FF4472C4"/>
      <name val="Times New Roman"/>
      <family val="0"/>
      <charset val="1"/>
    </font>
    <font>
      <b val="true"/>
      <sz val="18"/>
      <color rgb="FF000000"/>
      <name val="Calibri"/>
      <family val="0"/>
      <charset val="1"/>
    </font>
    <font>
      <sz val="11"/>
      <color rgb="FF4472C4"/>
      <name val="Times New Roman"/>
      <family val="0"/>
      <charset val="1"/>
    </font>
    <font>
      <i val="true"/>
      <sz val="11"/>
      <color rgb="FF000000"/>
      <name val="Times New Roman"/>
      <family val="0"/>
      <charset val="1"/>
    </font>
    <font>
      <sz val="11"/>
      <color rgb="FF3C78D8"/>
      <name val="Times New Roman"/>
      <family val="0"/>
      <charset val="1"/>
    </font>
    <font>
      <u val="single"/>
      <sz val="11"/>
      <color rgb="FF3C78D8"/>
      <name val="Times New Roman"/>
      <family val="0"/>
      <charset val="1"/>
    </font>
    <font>
      <b val="true"/>
      <sz val="11"/>
      <color rgb="FF4472C4"/>
      <name val="Times New Roman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00B0F0"/>
        <bgColor rgb="FF33CCCC"/>
      </patternFill>
    </fill>
    <fill>
      <patternFill patternType="solid">
        <fgColor rgb="FFA8D08D"/>
        <bgColor rgb="FF99CCFF"/>
      </patternFill>
    </fill>
    <fill>
      <patternFill patternType="solid">
        <fgColor rgb="FFFFC000"/>
        <bgColor rgb="FFFF99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8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8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0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4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2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6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2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8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6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9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6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6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3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2" fillId="5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5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8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2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8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2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12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2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2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2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6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6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6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6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3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1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6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2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6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2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6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8" fillId="6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6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12" fillId="6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3" fillId="6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6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6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5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6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0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2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5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2" fillId="6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5" fillId="6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2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9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0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2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2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21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2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21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23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8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2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2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2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2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2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2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2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3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3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33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0" fontId="12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12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12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3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33" fillId="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33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33" fillId="3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3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3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33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33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33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2" fillId="3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33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0" fontId="12" fillId="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12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21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37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38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0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1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3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3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3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3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21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2" fillId="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3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33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2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3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3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33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12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39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1" fontId="12" fillId="3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12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36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3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33" fillId="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36" fillId="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0" fontId="12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12" fillId="3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3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9" fillId="3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2" fillId="3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6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2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9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2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0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33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35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42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33" fillId="3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33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9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9" fillId="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2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6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33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35" fillId="3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3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33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33" fillId="3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33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35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3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2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33" fillId="3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42" fillId="3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36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33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35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2" fillId="3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12" fillId="3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6" fillId="3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2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2" fillId="3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12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2" fillId="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3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33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33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33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35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4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2" fontId="12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2" fontId="12" fillId="3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4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2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3" fontId="12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33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3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2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2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4" fontId="35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39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3" fontId="12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36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4" fontId="12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3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2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2" fillId="3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2" fillId="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2" fillId="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30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3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ill>
        <patternFill patternType="solid">
          <fgColor rgb="FF00B0F0"/>
        </patternFill>
      </fill>
    </dxf>
    <dxf>
      <fill>
        <patternFill patternType="solid">
          <fgColor rgb="FFA8D08D"/>
        </patternFill>
      </fill>
    </dxf>
    <dxf>
      <fill>
        <patternFill patternType="solid">
          <fgColor rgb="FFFFC000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563C1"/>
        </patternFill>
      </fill>
    </dxf>
    <dxf>
      <fill>
        <patternFill patternType="solid">
          <fgColor rgb="FF1155CC"/>
        </patternFill>
      </fill>
    </dxf>
    <dxf>
      <fill>
        <patternFill patternType="solid">
          <fgColor rgb="FF4472C4"/>
        </patternFill>
      </fill>
    </dxf>
    <dxf>
      <fill>
        <patternFill patternType="solid">
          <fgColor rgb="FF43434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8D08D"/>
      <rgbColor rgb="FF808080"/>
      <rgbColor rgb="FF9999FF"/>
      <rgbColor rgb="FF993366"/>
      <rgbColor rgb="FFF2F2F2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C78D8"/>
      <rgbColor rgb="FF33CCCC"/>
      <rgbColor rgb="FF99CC00"/>
      <rgbColor rgb="FFFFC000"/>
      <rgbColor rgb="FFFF9900"/>
      <rgbColor rgb="FFFF6600"/>
      <rgbColor rgb="FF4472C4"/>
      <rgbColor rgb="FF969696"/>
      <rgbColor rgb="FF003366"/>
      <rgbColor rgb="FF339966"/>
      <rgbColor rgb="FF003300"/>
      <rgbColor rgb="FF333300"/>
      <rgbColor rgb="FF993300"/>
      <rgbColor rgb="FF993366"/>
      <rgbColor rgb="FF1155CC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rive.google.com/open?id=1jrRUuCK9q9wvcBgRZhPvap1shR9rVLb1" TargetMode="External"/><Relationship Id="rId2" Type="http://schemas.openxmlformats.org/officeDocument/2006/relationships/hyperlink" Target="https://drive.google.com/open?id=1jrRUuCK9q9wvcBgRZhPvap1shR9rVLb1" TargetMode="External"/><Relationship Id="rId3" Type="http://schemas.openxmlformats.org/officeDocument/2006/relationships/hyperlink" Target="https://drive.google.com/open?id=10rPPTIRJoI84JaH5ZDEku71Ho62UVJNF" TargetMode="External"/><Relationship Id="rId4" Type="http://schemas.openxmlformats.org/officeDocument/2006/relationships/hyperlink" Target="https://drive.google.com/open?id=1s8Bn3JpepDqNL-64SgCbvVMyiyTMsLo2" TargetMode="External"/><Relationship Id="rId5" Type="http://schemas.openxmlformats.org/officeDocument/2006/relationships/hyperlink" Target="https://drive.google.com/open?id=1nde_KLYoUX68bHNQWTrDvGBWZdEu1yO1" TargetMode="External"/><Relationship Id="rId6" Type="http://schemas.openxmlformats.org/officeDocument/2006/relationships/hyperlink" Target="https://drive.google.com/open?id=1czw7teXVPlPEDUcByOj8itCIerHft-0a" TargetMode="External"/><Relationship Id="rId7" Type="http://schemas.openxmlformats.org/officeDocument/2006/relationships/hyperlink" Target="https://drive.google.com/open?id=1JZKKjzhZvsN_MGIwyu1Z0Gsu_JndZD9L" TargetMode="External"/><Relationship Id="rId8" Type="http://schemas.openxmlformats.org/officeDocument/2006/relationships/hyperlink" Target="https://drive.google.com/open?id=1VFOswj2ry1LMSYgSxdF3X73ZdG--pdw5" TargetMode="External"/><Relationship Id="rId9" Type="http://schemas.openxmlformats.org/officeDocument/2006/relationships/hyperlink" Target="https://drive.google.com/open?id=1gDcki1ZQM4BiQM6pTbpd_lULyxh7RfDM" TargetMode="External"/><Relationship Id="rId10" Type="http://schemas.openxmlformats.org/officeDocument/2006/relationships/hyperlink" Target="https://drive.google.com/open?id=1gDcki1ZQM4BiQM6pTbpd_lULyxh7RfDM" TargetMode="External"/><Relationship Id="rId11" Type="http://schemas.openxmlformats.org/officeDocument/2006/relationships/hyperlink" Target="https://drive.google.com/open?id=1gAfNBrH-UYd47W60FGT9NI3syWi3ZIzl" TargetMode="External"/><Relationship Id="rId12" Type="http://schemas.openxmlformats.org/officeDocument/2006/relationships/hyperlink" Target="https://drive.google.com/open?id=1VM-FUBn6GJGYo6-VpjF1BYilCwCAsLw5" TargetMode="External"/><Relationship Id="rId13" Type="http://schemas.openxmlformats.org/officeDocument/2006/relationships/hyperlink" Target="https://drive.google.com/open?id=10JlzaeiLXWoAzxnPlkwLyfYCPQRxU4NN" TargetMode="External"/><Relationship Id="rId14" Type="http://schemas.openxmlformats.org/officeDocument/2006/relationships/hyperlink" Target="https://drive.google.com/open?id=1hE0rcjnENNLeNjQKuWq7iP6j6oAr8p5M" TargetMode="External"/><Relationship Id="rId15" Type="http://schemas.openxmlformats.org/officeDocument/2006/relationships/hyperlink" Target="https://drive.google.com/open?id=1n6ah9_qfE9jkOEk5nEF3gVS_PtvWDnCe" TargetMode="External"/><Relationship Id="rId16" Type="http://schemas.openxmlformats.org/officeDocument/2006/relationships/hyperlink" Target="https://drive.google.com/open?id=1zigURVTzpLkePpLKmVuJHxyLmvGvDRDn" TargetMode="External"/><Relationship Id="rId17" Type="http://schemas.openxmlformats.org/officeDocument/2006/relationships/hyperlink" Target="https://drive.google.com/open?id=1CPpb7Y8rnEhbT90fUz0j2bhKell7ibUw" TargetMode="External"/><Relationship Id="rId18" Type="http://schemas.openxmlformats.org/officeDocument/2006/relationships/hyperlink" Target="https://drive.google.com/open?id=15jecZq4qq2UbQDIMV7yYYPLHauHDA1tg" TargetMode="External"/><Relationship Id="rId19" Type="http://schemas.openxmlformats.org/officeDocument/2006/relationships/hyperlink" Target="https://drive.google.com/open?id=1q6ZgpnN0aJ5HPcYSa8-bG_fLbS_diTpe" TargetMode="External"/><Relationship Id="rId20" Type="http://schemas.openxmlformats.org/officeDocument/2006/relationships/hyperlink" Target="https://drive.google.com/open?id=1U1380yRw7rHhX4iYRFBbRCbs6B3SO0U2" TargetMode="External"/><Relationship Id="rId21" Type="http://schemas.openxmlformats.org/officeDocument/2006/relationships/hyperlink" Target="https://drive.google.com/open?id=1TS_KxlWgnACQGJcj_0pR4MkrNfr_iuhJ" TargetMode="External"/><Relationship Id="rId22" Type="http://schemas.openxmlformats.org/officeDocument/2006/relationships/hyperlink" Target="https://drive.google.com/open?id=1gGrj4S1gjOeeA3Dmji42W-qu-FHvD1SL" TargetMode="External"/><Relationship Id="rId23" Type="http://schemas.openxmlformats.org/officeDocument/2006/relationships/hyperlink" Target="https://drive.google.com/open?id=1gGrj4S1gjOeeA3Dmji42W-qu-FHvD1SL" TargetMode="External"/><Relationship Id="rId24" Type="http://schemas.openxmlformats.org/officeDocument/2006/relationships/hyperlink" Target="https://drive.google.com/open?id=1eR8-T3AY0X-pYGfbgR23Shz3EriLWi5J" TargetMode="External"/><Relationship Id="rId25" Type="http://schemas.openxmlformats.org/officeDocument/2006/relationships/hyperlink" Target="https://drive.google.com/open?id=1YKum5ks5qpSmDosgaSZu83mah8s-SyrM" TargetMode="External"/><Relationship Id="rId26" Type="http://schemas.openxmlformats.org/officeDocument/2006/relationships/hyperlink" Target="https://drive.google.com/open?id=1fUxj8rsqh52nAuex1x2ri-QKcY2fEQhg" TargetMode="External"/><Relationship Id="rId27" Type="http://schemas.openxmlformats.org/officeDocument/2006/relationships/hyperlink" Target="https://drive.google.com/open?id=14Ro7Ijl4kGPKEfIv15vigIoEfbZVs_EV" TargetMode="External"/><Relationship Id="rId28" Type="http://schemas.openxmlformats.org/officeDocument/2006/relationships/hyperlink" Target="https://drive.google.com/open?id=1fUxj8rsqh52nAuex1x2ri-QKcY2fEQhg" TargetMode="External"/><Relationship Id="rId29" Type="http://schemas.openxmlformats.org/officeDocument/2006/relationships/hyperlink" Target="https://drive.google.com/open?id=18kBrm9UxQwk3Z0iPcBfb4Nf3ZlGwL57R" TargetMode="External"/><Relationship Id="rId30" Type="http://schemas.openxmlformats.org/officeDocument/2006/relationships/hyperlink" Target="https://drive.google.com/open?id=1llek_J1Nl_B6ZfF-NakkETQhVxiUQQEa" TargetMode="External"/><Relationship Id="rId31" Type="http://schemas.openxmlformats.org/officeDocument/2006/relationships/hyperlink" Target="https://drive.google.com/open?id=1FCldbqHUyGDKnRtPrpDU0VzzCth-hsLx" TargetMode="External"/><Relationship Id="rId32" Type="http://schemas.openxmlformats.org/officeDocument/2006/relationships/hyperlink" Target="https://drive.google.com/open?id=1qRqUVGgSHMJBypOueh0MQZtL46-guSIK" TargetMode="External"/><Relationship Id="rId33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rive.google.com/file/d/1vqDQVGlnHjK3u1r3o3fs0Vv84UlTr3ZP/view?usp=share_link" TargetMode="External"/><Relationship Id="rId2" Type="http://schemas.openxmlformats.org/officeDocument/2006/relationships/hyperlink" Target="https://drive.google.com/file/d/1ljcQpaUjfcrAHaB-FX2Tysp5iBSBGVXC/view?usp=share_link" TargetMode="External"/><Relationship Id="rId3" Type="http://schemas.openxmlformats.org/officeDocument/2006/relationships/hyperlink" Target="https://drive.google.com/file/d/1ln04Ro4HgyCAU59unruJnACiqz96dDqz/view?usp=share_link" TargetMode="External"/><Relationship Id="rId4" Type="http://schemas.openxmlformats.org/officeDocument/2006/relationships/hyperlink" Target="https://drive.google.com/file/d/1DKy2ZfmEbpZpgQBUPuhseQ__Dx8q-nt2/view?usp=share_link" TargetMode="External"/><Relationship Id="rId5" Type="http://schemas.openxmlformats.org/officeDocument/2006/relationships/hyperlink" Target="https://drive.google.com/file/d/17lZrZnUH1WRqZdfJQh-kopNKcOKvYmqN/view?usp=share_link" TargetMode="External"/><Relationship Id="rId6" Type="http://schemas.openxmlformats.org/officeDocument/2006/relationships/hyperlink" Target="https://drive.google.com/file/d/1tpomvVs7MabUqcyJ4D3n4yazp23t7Ab9/view?usp=share_link" TargetMode="External"/><Relationship Id="rId7" Type="http://schemas.openxmlformats.org/officeDocument/2006/relationships/hyperlink" Target="https://drive.google.com/file/d/1UbgHOThRbLYBy9UslM0jqwEvsJX1PxXD/view?usp=share_link" TargetMode="External"/><Relationship Id="rId8" Type="http://schemas.openxmlformats.org/officeDocument/2006/relationships/hyperlink" Target="https://drive.google.com/file/d/1TdLwx6etleGCEpxTCqSxLW9kn2w4NPhu/view?usp=share_link" TargetMode="External"/><Relationship Id="rId9" Type="http://schemas.openxmlformats.org/officeDocument/2006/relationships/hyperlink" Target="https://drive.google.com/file/d/1n-YOYNh4f5MX2h8IlanLLVQupdGOSkD7/view?usp=share_link" TargetMode="External"/><Relationship Id="rId10" Type="http://schemas.openxmlformats.org/officeDocument/2006/relationships/hyperlink" Target="https://drive.google.com/file/d/14kaoR0QY4S6dsFcW8YYKAyWXg3CKWBvW/view?usp=share_link" TargetMode="External"/><Relationship Id="rId11" Type="http://schemas.openxmlformats.org/officeDocument/2006/relationships/hyperlink" Target="https://drive.google.com/file/d/1IYKPiSk10LPVmZfTeHvqEqqcrXwF3HVC/view?usp=share_link" TargetMode="External"/><Relationship Id="rId12" Type="http://schemas.openxmlformats.org/officeDocument/2006/relationships/hyperlink" Target="https://drive.google.com/file/d/1YTbIZYBAUBPhYOElhAbT4Nabzdhakq15/view?usp=share_link" TargetMode="External"/><Relationship Id="rId13" Type="http://schemas.openxmlformats.org/officeDocument/2006/relationships/hyperlink" Target="https://drive.google.com/file/d/1Ko53UG7f65V0OpNuHC20XYRiWlRzKDL8/view?usp=share_link" TargetMode="External"/><Relationship Id="rId14" Type="http://schemas.openxmlformats.org/officeDocument/2006/relationships/hyperlink" Target="https://drive.google.com/file/d/1NuWDwk1F1FV7srbRE9ZfQIFW0uCA55xS/view?usp=share_link" TargetMode="External"/><Relationship Id="rId15" Type="http://schemas.openxmlformats.org/officeDocument/2006/relationships/hyperlink" Target="https://drive.google.com/file/d/1aCCQavRZu601cLQWrUqlNCysnHjr9uHf/view?usp=share_link" TargetMode="External"/><Relationship Id="rId16" Type="http://schemas.openxmlformats.org/officeDocument/2006/relationships/hyperlink" Target="https://drive.google.com/file/d/1QczHO1vMbGG3y1RS1jc_qCuwfLMJrAlj/view?usp=share_link" TargetMode="External"/><Relationship Id="rId17" Type="http://schemas.openxmlformats.org/officeDocument/2006/relationships/hyperlink" Target="https://drive.google.com/file/d/1pKyzWzynmjuGUD6RzmJ2f7WpKpG8G04N/view?usp=share_link" TargetMode="External"/><Relationship Id="rId18" Type="http://schemas.openxmlformats.org/officeDocument/2006/relationships/hyperlink" Target="https://drive.google.com/file/d/1YyztSq7wPaTF87G2Nra1JN9uOfyqAqey/view?usp=share_link" TargetMode="External"/><Relationship Id="rId19" Type="http://schemas.openxmlformats.org/officeDocument/2006/relationships/hyperlink" Target="https://drive.google.com/file/d/1HlTnmV8UOS8K4W0ggz46UhGOQuu40_qz/view?usp=share_link" TargetMode="External"/><Relationship Id="rId20" Type="http://schemas.openxmlformats.org/officeDocument/2006/relationships/hyperlink" Target="https://drive.google.com/file/d/1msz2xPw5RXzLYoOYFjTX1Sx_ei4H6eLM/view?usp=share_link" TargetMode="External"/><Relationship Id="rId21" Type="http://schemas.openxmlformats.org/officeDocument/2006/relationships/hyperlink" Target="https://drive.google.com/file/d/1N4SoK7iT4C0BovqC2yCWRA8zHxDtR26c/view?usp=share_link" TargetMode="External"/><Relationship Id="rId22" Type="http://schemas.openxmlformats.org/officeDocument/2006/relationships/hyperlink" Target="https://drive.google.com/file/d/1EmxCocH9iWjGf7-v57RvChkg6f5L2UL_/view?usp=share_linkPGXmiykhJ2qJfjbM-fieooE/view?usp=share_link" TargetMode="External"/><Relationship Id="rId23" Type="http://schemas.openxmlformats.org/officeDocument/2006/relationships/hyperlink" Target="https://drive.google.com/file/d/1TngluofxDPGXmiykhJ2qJfjbM-fieooE/view?usp=share_link" TargetMode="External"/><Relationship Id="rId24" Type="http://schemas.openxmlformats.org/officeDocument/2006/relationships/hyperlink" Target="https://drive.google.com/file/d/1bop3blHh7rPwTOHqZXUjh5LhvFeTYSPF/view?usp=share_link" TargetMode="External"/><Relationship Id="rId25" Type="http://schemas.openxmlformats.org/officeDocument/2006/relationships/hyperlink" Target="https://drive.google.com/file/d/14GMEXVeqDN0K5-JPeEUUdhFRiW02HwtK/view?usp=share_link" TargetMode="External"/><Relationship Id="rId26" Type="http://schemas.openxmlformats.org/officeDocument/2006/relationships/hyperlink" Target="https://drive.google.com/file/d/1S1UGYwN2NGwFva6fUMBDIG8I0G5LsBVK/view?usp=share_link" TargetMode="External"/><Relationship Id="rId27" Type="http://schemas.openxmlformats.org/officeDocument/2006/relationships/hyperlink" Target="https://drive.google.com/file/d/1HU8z0oklLlYilfiCUK0s1LDqaOzjrSVs/view?usp=share_link" TargetMode="External"/><Relationship Id="rId28" Type="http://schemas.openxmlformats.org/officeDocument/2006/relationships/hyperlink" Target="https://drive.google.com/file/d/1eQGR7eWRJHR5CHcDPi4FbQ5NhL-q0pzJ/view?usp=share_link" TargetMode="External"/><Relationship Id="rId29" Type="http://schemas.openxmlformats.org/officeDocument/2006/relationships/hyperlink" Target="https://drive.google.com/file/d/1Z-ZjvfRaREbiEgd-YU5VtqPF8SzJZz5U/view?usp=share_link" TargetMode="External"/><Relationship Id="rId30" Type="http://schemas.openxmlformats.org/officeDocument/2006/relationships/hyperlink" Target="https://drive.google.com/file/d/1Rxa3w777ZJMx5Qgz6_WqT5Paa5qgFYDG/view?usp=share_link" TargetMode="External"/><Relationship Id="rId31" Type="http://schemas.openxmlformats.org/officeDocument/2006/relationships/hyperlink" Target="https://drive.google.com/file/d/1Bb4ky_4AFYSMJDHrwbqvpO0jJ4ZoHDWZ/view?usp=share_link" TargetMode="External"/><Relationship Id="rId32" Type="http://schemas.openxmlformats.org/officeDocument/2006/relationships/hyperlink" Target="https://drive.google.com/file/d/1bGuVdQ0Us6ZL3TCSvfMrfNSx3GBMzzw-/view?usp=share_link" TargetMode="External"/><Relationship Id="rId33" Type="http://schemas.openxmlformats.org/officeDocument/2006/relationships/hyperlink" Target="https://drive.google.com/file/d/1JwfuF3Kb2DT4feMwhCfEMnxcWfVMOUkf/view?usp=share_link" TargetMode="External"/><Relationship Id="rId34" Type="http://schemas.openxmlformats.org/officeDocument/2006/relationships/hyperlink" Target="https://drive.google.com/file/d/1c1TqlvFjj07w1ekr4nq_eFwPjQsPWWIk/view?usp=share_link" TargetMode="External"/><Relationship Id="rId35" Type="http://schemas.openxmlformats.org/officeDocument/2006/relationships/hyperlink" Target="https://drive.google.com/file/d/1-fab1gMq9zWWYuLXh0eRYlpXAMH1OerA/view?usp=sharing" TargetMode="External"/><Relationship Id="rId36" Type="http://schemas.openxmlformats.org/officeDocument/2006/relationships/hyperlink" Target="https://drive.google.com/file/d/1MM_ERS-8dNOcU274sw0XTmKJWcXmPqVA/view?usp=sharing" TargetMode="External"/><Relationship Id="rId37" Type="http://schemas.openxmlformats.org/officeDocument/2006/relationships/hyperlink" Target="https://drive.google.com/file/d/1eCrvisVhvyCON5Sbh-cxYDH5HSM6gpuD/view?usp=sharing" TargetMode="External"/><Relationship Id="rId38" Type="http://schemas.openxmlformats.org/officeDocument/2006/relationships/hyperlink" Target="https://drive.google.com/file/d/1zxttJ0op0XsINe17pjlGoNvPQ95skP-5/view?usp=sharing" TargetMode="External"/><Relationship Id="rId39" Type="http://schemas.openxmlformats.org/officeDocument/2006/relationships/hyperlink" Target="https://drive.google.com/file/d/1FYE1mahRkQmlE7ulNs4xANxqu-PeX7bE/view?usp=sharing" TargetMode="External"/><Relationship Id="rId40" Type="http://schemas.openxmlformats.org/officeDocument/2006/relationships/hyperlink" Target="https://drive.google.com/file/d/1kyEFu_g53z9OcPAAc55YDmGQSq4r9CKw/view?usp=sharing" TargetMode="External"/><Relationship Id="rId41" Type="http://schemas.openxmlformats.org/officeDocument/2006/relationships/hyperlink" Target="https://drive.google.com/file/d/1XsRFCLPxhCMr405u8EzxvczsJyRzxxQH/view?usp=sharing" TargetMode="External"/><Relationship Id="rId42" Type="http://schemas.openxmlformats.org/officeDocument/2006/relationships/hyperlink" Target="https://drive.google.com/file/d/1aBeRsyDDuYEfDYbHa3BRWa_uqeGF4AYf/view?usp=sharing" TargetMode="External"/><Relationship Id="rId43" Type="http://schemas.openxmlformats.org/officeDocument/2006/relationships/hyperlink" Target="https://drive.google.com/file/d/19vCkwjdE1_XzFnZvHG4o0tZc-dqJuMbF/view?usp=sharing" TargetMode="External"/><Relationship Id="rId44" Type="http://schemas.openxmlformats.org/officeDocument/2006/relationships/hyperlink" Target="https://drive.google.com/file/d/10y0mnOijt-rDBUoKOHf4nO80ERAgFAI6/view?usp=sharing" TargetMode="External"/><Relationship Id="rId45" Type="http://schemas.openxmlformats.org/officeDocument/2006/relationships/hyperlink" Target="https://drive.google.com/file/d/1wxH7iE1wwMrYheE79SEGGTP6aoiJkiYH/view?usp=sharing" TargetMode="External"/><Relationship Id="rId46" Type="http://schemas.openxmlformats.org/officeDocument/2006/relationships/hyperlink" Target="https://drive.google.com/file/d/1f5CrPjeJK4DxdjwmPin4b7JtMNdti4Mp/view?usp=sharing" TargetMode="External"/><Relationship Id="rId47" Type="http://schemas.openxmlformats.org/officeDocument/2006/relationships/hyperlink" Target="https://drive.google.com/file/d/1hAfMQyaf2s2JN7hJGyrmdP8UJ2JS_wt0/view?usp=sharing" TargetMode="External"/><Relationship Id="rId48" Type="http://schemas.openxmlformats.org/officeDocument/2006/relationships/hyperlink" Target="https://drive.google.com/file/d/1PEj3-u8fXeW6D64nHSO0b_Mg2cUmVmEe/view?usp=sharing" TargetMode="External"/><Relationship Id="rId49" Type="http://schemas.openxmlformats.org/officeDocument/2006/relationships/hyperlink" Target="https://drive.google.com/file/d/1aOk8io65BDgsacQZoHJvAVsLXUn9Db6U/view?usp=sharing" TargetMode="External"/><Relationship Id="rId50" Type="http://schemas.openxmlformats.org/officeDocument/2006/relationships/hyperlink" Target="https://drive.google.com/file/d/13pZxkXG4-0jolgbiLEAETy5y4go1Fw2K/view?usp=sharing" TargetMode="External"/><Relationship Id="rId51" Type="http://schemas.openxmlformats.org/officeDocument/2006/relationships/hyperlink" Target="https://drive.google.com/file/d/1MOOza66da6ie7rhvP3g3B5HuUNvxFo28/view?usp=sharing" TargetMode="External"/><Relationship Id="rId52" Type="http://schemas.openxmlformats.org/officeDocument/2006/relationships/hyperlink" Target="https://drive.google.com/file/d/1oQCEPNF3VWBEPO2HkQ1yXrwoj5pxmg4p/view?usp=sharing" TargetMode="External"/><Relationship Id="rId53" Type="http://schemas.openxmlformats.org/officeDocument/2006/relationships/hyperlink" Target="https://drive.google.com/file/d/17Vqiw1ilBoEWznMNYFX_AFzhQbIu06VB/view?usp=sharing" TargetMode="External"/><Relationship Id="rId54" Type="http://schemas.openxmlformats.org/officeDocument/2006/relationships/hyperlink" Target="https://drive.google.com/file/d/1g89qlPERhfnVJMb9jgfHv9yMDTWk6omQ/view?usp=sharing" TargetMode="External"/><Relationship Id="rId55" Type="http://schemas.openxmlformats.org/officeDocument/2006/relationships/hyperlink" Target="https://drive.google.com/file/d/1zSeW0sqlrFZxIR0dLQFOOA8keu4jGdd2/view?usp=sharing" TargetMode="External"/><Relationship Id="rId56" Type="http://schemas.openxmlformats.org/officeDocument/2006/relationships/hyperlink" Target="https://drive.google.com/file/d/1NQO6WA5wP8dVgUyRE_3mlibP2v-Y_Iyh/view?usp=sharing" TargetMode="External"/><Relationship Id="rId57" Type="http://schemas.openxmlformats.org/officeDocument/2006/relationships/hyperlink" Target="https://drive.google.com/file/d/1UW0F0xmUNlrrMcuIfSPziUvbtNV6INef/view?usp=sharing" TargetMode="External"/><Relationship Id="rId58" Type="http://schemas.openxmlformats.org/officeDocument/2006/relationships/hyperlink" Target="https://drive.google.com/file/d/1AJ0jlv4vMn_3BIk0DVxg6BWGANfk4Gm8/view?usp=sharing" TargetMode="External"/><Relationship Id="rId59" Type="http://schemas.openxmlformats.org/officeDocument/2006/relationships/hyperlink" Target="https://drive.google.com/file/d/1lHp4q3dV6yB_7F1ExXQ_96hKqg1wnAaq/view?usp=sharing" TargetMode="External"/><Relationship Id="rId60" Type="http://schemas.openxmlformats.org/officeDocument/2006/relationships/hyperlink" Target="https://drive.google.com/file/d/1r4LCAFGDwKmrXG_DDRTABjJv0sGOmxFU/view?usp=sharing" TargetMode="External"/><Relationship Id="rId61" Type="http://schemas.openxmlformats.org/officeDocument/2006/relationships/hyperlink" Target="https://drive.google.com/file/d/1oenUfMn-AHLRG9EIldVizDWQEaeWjws9/view?usp=sharing" TargetMode="External"/><Relationship Id="rId62" Type="http://schemas.openxmlformats.org/officeDocument/2006/relationships/hyperlink" Target="https://drive.google.com/file/d/1LDwXq9WBK3H93Icr5nfOQBg5UhP_fHQS/view?usp=share_linkqSfY--LppC3ObbTj4mY1S/view?usp=sharing" TargetMode="External"/><Relationship Id="rId63" Type="http://schemas.openxmlformats.org/officeDocument/2006/relationships/hyperlink" Target="https://drive.google.com/file/d/1wqq9gDwIOvT4sz0Djxi2CqdfDsenAJFb/view?usp=share_link" TargetMode="External"/><Relationship Id="rId64" Type="http://schemas.openxmlformats.org/officeDocument/2006/relationships/hyperlink" Target="https://drive.google.com/file/d/1icnxYa361_dmzRhvEe25fPBfW5h35Jo5/view?usp=share_link" TargetMode="External"/><Relationship Id="rId65" Type="http://schemas.openxmlformats.org/officeDocument/2006/relationships/hyperlink" Target="https://drive.google.com/file/d/1Ab0L8d1nqIRnhsa3EW2vVwK2O3C8Pg2m/view?usp=share_link" TargetMode="External"/><Relationship Id="rId66" Type="http://schemas.openxmlformats.org/officeDocument/2006/relationships/hyperlink" Target="https://drive.google.com/file/d/1zu8cQSJHcymNNrobK6fju0ibFYBCqmDm/view?usp=share_link" TargetMode="External"/><Relationship Id="rId67" Type="http://schemas.openxmlformats.org/officeDocument/2006/relationships/hyperlink" Target="https://drive.google.com/file/d/1kq0l473-HVzVy9WTqvfdRmMCOgsOPSdS/view?usp=share_link" TargetMode="External"/><Relationship Id="rId68" Type="http://schemas.openxmlformats.org/officeDocument/2006/relationships/hyperlink" Target="https://drive.google.com/file/d/13Ruc-OCV8nfe4kU9bNNeg2pssql1PFxD/view?usp=share_link" TargetMode="External"/><Relationship Id="rId69" Type="http://schemas.openxmlformats.org/officeDocument/2006/relationships/hyperlink" Target="https://drive.google.com/file/d/1HOUBN9Q2AorHAY0NGyYKsQ34XkMcjDO3/view?usp=share_link" TargetMode="External"/><Relationship Id="rId70" Type="http://schemas.openxmlformats.org/officeDocument/2006/relationships/hyperlink" Target="https://drive.google.com/file/d/1_cK3PlSTNkYwRHyCqAsjjdIEr3qUPk1e/view?usp=share_link" TargetMode="External"/><Relationship Id="rId71" Type="http://schemas.openxmlformats.org/officeDocument/2006/relationships/hyperlink" Target="https://drive.google.com/file/d/19aQ3_M7grVwraog9z3hNIdeTzvTzOFJ_/view?usp=share_link" TargetMode="External"/><Relationship Id="rId72" Type="http://schemas.openxmlformats.org/officeDocument/2006/relationships/hyperlink" Target="https://drive.google.com/file/d/1hBv2WfJFdSvLkzvAGXqe4QS4HUXvU95T/view?usp=share_link" TargetMode="External"/><Relationship Id="rId73" Type="http://schemas.openxmlformats.org/officeDocument/2006/relationships/hyperlink" Target="https://drive.google.com/file/d/16RAF-GNwIPGAQYq6st9_9eKzI1-Us9Kx/view?usp=share_link" TargetMode="External"/><Relationship Id="rId74" Type="http://schemas.openxmlformats.org/officeDocument/2006/relationships/hyperlink" Target="https://drive.google.com/file/d/1WXh6DTBOL0yk5Pyw2rVEXRMg5n_bJFzT/view?usp=share_link" TargetMode="External"/><Relationship Id="rId75" Type="http://schemas.openxmlformats.org/officeDocument/2006/relationships/hyperlink" Target="https://drive.google.com/file/d/1PyPZofOgRuo8Q8hmaCGhuAhUOaPdbReh/view?usp=sharing" TargetMode="External"/><Relationship Id="rId76" Type="http://schemas.openxmlformats.org/officeDocument/2006/relationships/hyperlink" Target="https://drive.google.com/file/d/1FpoydEkN8iR_dpdlo5I-5H99uDDtONFL/view?usp=sharing" TargetMode="External"/><Relationship Id="rId77" Type="http://schemas.openxmlformats.org/officeDocument/2006/relationships/hyperlink" Target="https://drive.google.com/file/d/1yubX5F2SMuOlJ6xFE9E5cHy3QGr5M741/view?usp=sharing" TargetMode="External"/><Relationship Id="rId78" Type="http://schemas.openxmlformats.org/officeDocument/2006/relationships/hyperlink" Target="https://drive.google.com/file/d/1MSB6_ZbWZ1UIe8B-SOvCBltJtg3-zPR_/view?usp=sharing" TargetMode="External"/><Relationship Id="rId79" Type="http://schemas.openxmlformats.org/officeDocument/2006/relationships/hyperlink" Target="https://drive.google.com/file/d/1pFjbQbgqlzTVjfEdPCbV58pZCmP5T58O/view?usp=sharing" TargetMode="External"/><Relationship Id="rId80" Type="http://schemas.openxmlformats.org/officeDocument/2006/relationships/hyperlink" Target="https://drive.google.com/file/d/1Uu1bF0YIJ7ff5Z22dCfU6PLbqwsfSI1D/view?usp=sharing" TargetMode="External"/><Relationship Id="rId81" Type="http://schemas.openxmlformats.org/officeDocument/2006/relationships/hyperlink" Target="https://drive.google.com/file/d/1PIN1Sfy4NLqPYgcA32PovXPHS9g2YotY/view?usp=sharing" TargetMode="External"/><Relationship Id="rId82" Type="http://schemas.openxmlformats.org/officeDocument/2006/relationships/hyperlink" Target="https://drive.google.com/file/d/14chTw3YDooiHJg1BKcF4T0wnnPlVBDmw/view?usp=sharing" TargetMode="External"/><Relationship Id="rId83" Type="http://schemas.openxmlformats.org/officeDocument/2006/relationships/hyperlink" Target="https://drive.google.com/file/d/1Yc7WXIV0cEauUWBxTg3zywDHYwMcCUSr/view?usp=sharing" TargetMode="External"/><Relationship Id="rId84" Type="http://schemas.openxmlformats.org/officeDocument/2006/relationships/hyperlink" Target="https://drive.google.com/file/d/1onzZNVpeH1SElnMLxM-H9ZSC9V9T7qum/view?usp=sharing" TargetMode="External"/><Relationship Id="rId85" Type="http://schemas.openxmlformats.org/officeDocument/2006/relationships/hyperlink" Target="https://drive.google.com/file/d/1k_a-9FJt4vOIb8EKzK8EezTpqdheGM0s/view?usp=sharing" TargetMode="External"/><Relationship Id="rId86" Type="http://schemas.openxmlformats.org/officeDocument/2006/relationships/hyperlink" Target="https://drive.google.com/file/d/1_nDSVY5ta7_qnL9neqi7sbmzHkUYrNuA/view?usp=sharing" TargetMode="External"/><Relationship Id="rId87" Type="http://schemas.openxmlformats.org/officeDocument/2006/relationships/hyperlink" Target="https://drive.google.com/file/d/15uZcd7xJR6Rg-igqhOqNauzsD-AI2AXR/view?usp=sharing" TargetMode="External"/><Relationship Id="rId88" Type="http://schemas.openxmlformats.org/officeDocument/2006/relationships/hyperlink" Target="https://drive.google.com/file/d/1kErHa00tLBqwxH1DmPVNCs80vXzXGlWe/view?usp=sharing" TargetMode="External"/><Relationship Id="rId89" Type="http://schemas.openxmlformats.org/officeDocument/2006/relationships/hyperlink" Target="https://drive.google.com/file/d/1sMs2zb6DedC_uP4jJnSdRTP0Poh9cDC1/view?usp=sharing" TargetMode="External"/><Relationship Id="rId90" Type="http://schemas.openxmlformats.org/officeDocument/2006/relationships/hyperlink" Target="https://drive.google.com/file/d/1rfZHh5f7887b_oRwXXgqA5KVwnSBCTAN/view?usp=sharing" TargetMode="External"/><Relationship Id="rId91" Type="http://schemas.openxmlformats.org/officeDocument/2006/relationships/hyperlink" Target="https://drive.google.com/file/d/1OPXuNSp6hUPMwrQ49575CQkcXGgYhcZT/view?usp=sharing" TargetMode="External"/><Relationship Id="rId92" Type="http://schemas.openxmlformats.org/officeDocument/2006/relationships/hyperlink" Target="https://drive.google.com/file/d/1YG1AEzNOOCXsrtaj0sTdp-vc9dcXVsvh/view?usp=sharing" TargetMode="External"/><Relationship Id="rId93" Type="http://schemas.openxmlformats.org/officeDocument/2006/relationships/hyperlink" Target="https://drive.google.com/file/d/1vrOo8VOnnrojxM9_moPwYiEZvzyQmks6/view?usp=sharing" TargetMode="External"/><Relationship Id="rId94" Type="http://schemas.openxmlformats.org/officeDocument/2006/relationships/hyperlink" Target="https://drive.google.com/file/d/1bRfvbaIo0RA7R7EXGJ806rJRhogE3w2C/view?usp=sharing" TargetMode="External"/><Relationship Id="rId95" Type="http://schemas.openxmlformats.org/officeDocument/2006/relationships/hyperlink" Target="https://drive.google.com/file/d/1h4pY3fS05QXPPP15qGT8J6O5db-yPrrP/view?usp=sharing" TargetMode="External"/><Relationship Id="rId96" Type="http://schemas.openxmlformats.org/officeDocument/2006/relationships/hyperlink" Target="https://drive.google.com/file/d/1TlsHNDalj53eREAd9hvtes3oRFXab-Fa/view?usp=sharing" TargetMode="External"/><Relationship Id="rId97" Type="http://schemas.openxmlformats.org/officeDocument/2006/relationships/hyperlink" Target="https://drive.google.com/file/d/11uMqZQSsINtbN0V9Ye8gdf-Q5bxoGyoa/view?usp=sharing" TargetMode="External"/><Relationship Id="rId98" Type="http://schemas.openxmlformats.org/officeDocument/2006/relationships/hyperlink" Target="https://drive.google.com/file/d/1xxOyYGIOkTPPAf1fYkKdrcLEmLNgjtQU/view?usp=sharing" TargetMode="External"/><Relationship Id="rId99" Type="http://schemas.openxmlformats.org/officeDocument/2006/relationships/hyperlink" Target="https://drive.google.com/file/d/1JUEKv1nCFaqbcOEBKRfF_KQMXrPjndBj/view?usp=sharing" TargetMode="External"/><Relationship Id="rId100" Type="http://schemas.openxmlformats.org/officeDocument/2006/relationships/hyperlink" Target="https://drive.google.com/file/d/1po2huoDi5eVXhWjC2RYiCV6hTmKAsKm3/view?usp=sharing" TargetMode="External"/><Relationship Id="rId101" Type="http://schemas.openxmlformats.org/officeDocument/2006/relationships/hyperlink" Target="https://drive.google.com/file/d/1JyRcEDH6r2Lbwb9SDuuwVWDMxUrrKdWE/view?usp=sharing" TargetMode="External"/><Relationship Id="rId102" Type="http://schemas.openxmlformats.org/officeDocument/2006/relationships/hyperlink" Target="https://drive.google.com/file/d/1_7x0AlpAb-1nVMe_NuTAT-F2rsiX79hF/view?usp=sharing" TargetMode="External"/><Relationship Id="rId103" Type="http://schemas.openxmlformats.org/officeDocument/2006/relationships/hyperlink" Target="https://drive.google.com/file/d/1wkGMdfOQFtj2EweC-9PgG6WrFX8o87K6/view?usp=sharing" TargetMode="External"/><Relationship Id="rId104" Type="http://schemas.openxmlformats.org/officeDocument/2006/relationships/hyperlink" Target="https://drive.google.com/file/d/1iF5TIl70hfCVJtcu1CoSRqa4_Am2DMyn/view?usp=sharing" TargetMode="External"/><Relationship Id="rId105" Type="http://schemas.openxmlformats.org/officeDocument/2006/relationships/hyperlink" Target="https://drive.google.com/file/d/16tIdEDA5VYdtZnfc0Jgs7Rge_061eiHz/view?usp=sharing" TargetMode="External"/><Relationship Id="rId106" Type="http://schemas.openxmlformats.org/officeDocument/2006/relationships/hyperlink" Target="https://drive.google.com/file/d/17gE1pruvVXtEOdMS348YXNe4UKcH46ql/view?usp=sharing" TargetMode="External"/><Relationship Id="rId107" Type="http://schemas.openxmlformats.org/officeDocument/2006/relationships/hyperlink" Target="https://drive.google.com/file/d/1RNmcJhvMdaN6chn7i_6zvAwSoiTILpo2/view?usp=sharing" TargetMode="External"/><Relationship Id="rId108" Type="http://schemas.openxmlformats.org/officeDocument/2006/relationships/hyperlink" Target="https://drive.google.com/file/d/1aj5kt_5OLHXK83EnJsCgTikbUd_efuIY/view?usp=sharing" TargetMode="External"/><Relationship Id="rId109" Type="http://schemas.openxmlformats.org/officeDocument/2006/relationships/hyperlink" Target="https://drive.google.com/file/d/1rN1V3JyrSjMKGsZlkJmH6QOdeWcj3JUx/view?usp=sharing" TargetMode="External"/><Relationship Id="rId110" Type="http://schemas.openxmlformats.org/officeDocument/2006/relationships/hyperlink" Target="https://drive.google.com/file/d/1br1YMecmzDw43lX2bLW63Ot-GPpvWtjN/view?usp=sharing" TargetMode="External"/><Relationship Id="rId111" Type="http://schemas.openxmlformats.org/officeDocument/2006/relationships/hyperlink" Target="https://drive.google.com/file/d/1qFXLLfdwkLVsJyTJ0z5NNB800wcCoYKb/view?usp=sharing" TargetMode="External"/><Relationship Id="rId112" Type="http://schemas.openxmlformats.org/officeDocument/2006/relationships/hyperlink" Target="https://drive.google.com/file/d/1IvsA0wzolki6H_pQD7cb8e16CBoAN2rT/view?usp=sharing" TargetMode="External"/><Relationship Id="rId113" Type="http://schemas.openxmlformats.org/officeDocument/2006/relationships/hyperlink" Target="https://drive.google.com/file/d/1hvrIGH051n_CC34W61hQWidZG_EUAnRq/view?usp=sharing" TargetMode="External"/><Relationship Id="rId114" Type="http://schemas.openxmlformats.org/officeDocument/2006/relationships/hyperlink" Target="https://drive.google.com/file/d/1i-qwEXCmqB70NxViwbnLN4v36YcTpikf/view?usp=sharing" TargetMode="External"/><Relationship Id="rId115" Type="http://schemas.openxmlformats.org/officeDocument/2006/relationships/hyperlink" Target="https://drive.google.com/file/d/1i-qwEXCmqB70NxViwbnLN4v36YcTpikf/view?usp=sharing" TargetMode="External"/><Relationship Id="rId116" Type="http://schemas.openxmlformats.org/officeDocument/2006/relationships/hyperlink" Target="https://drive.google.com/file/d/1W31xghkNLLqrTZarfi1FbzMbCxmB4zjN/view?usp=sharing" TargetMode="External"/><Relationship Id="rId117" Type="http://schemas.openxmlformats.org/officeDocument/2006/relationships/hyperlink" Target="https://drive.google.com/file/d/18GK9HQ5dd2faY3Hjtu603EIRFHmUwxhi/view?usp=sharing" TargetMode="External"/><Relationship Id="rId118" Type="http://schemas.openxmlformats.org/officeDocument/2006/relationships/hyperlink" Target="https://drive.google.com/file/d/140Dil-zovANEMNI5524vucU93_oNG6pX/view?usp=sharing" TargetMode="External"/><Relationship Id="rId119" Type="http://schemas.openxmlformats.org/officeDocument/2006/relationships/hyperlink" Target="https://drive.google.com/file/d/17jCKUSt5QSehnwpcPSBpF-YS4duiREX2/view?usp=sharing" TargetMode="External"/><Relationship Id="rId120" Type="http://schemas.openxmlformats.org/officeDocument/2006/relationships/hyperlink" Target="https://drive.google.com/file/d/1QuURbIHZrP_r50SeRzzhPn-ayZm669Eb/view?usp=sharing" TargetMode="External"/><Relationship Id="rId121" Type="http://schemas.openxmlformats.org/officeDocument/2006/relationships/hyperlink" Target="https://drive.google.com/file/d/1mIzd3vdlZgpJDs778eOfwLVA_-dXq027/view?usp=sharing" TargetMode="External"/><Relationship Id="rId122" Type="http://schemas.openxmlformats.org/officeDocument/2006/relationships/hyperlink" Target="https://drive.google.com/file/d/1S3wXBhGR8nw-wpQQaC_w3CoiGEsAk2cr/view?usp=sharing" TargetMode="External"/><Relationship Id="rId123" Type="http://schemas.openxmlformats.org/officeDocument/2006/relationships/hyperlink" Target="https://drive.google.com/file/d/1OoDBM4DLx8o9NYSKJtG-DgGr-AlmHCih/view?usp=sharing" TargetMode="External"/><Relationship Id="rId124" Type="http://schemas.openxmlformats.org/officeDocument/2006/relationships/hyperlink" Target="https://drive.google.com/file/d/1NWKFHYTcnOE93U4FeGUfa68nYwbNr45I/view?usp=sharing" TargetMode="External"/><Relationship Id="rId125" Type="http://schemas.openxmlformats.org/officeDocument/2006/relationships/hyperlink" Target="https://drive.google.com/file/d/19GcWeP7ZZTWMv-BG3f8UrbqsBNpjEkuG/view?usp=sharing" TargetMode="External"/><Relationship Id="rId126" Type="http://schemas.openxmlformats.org/officeDocument/2006/relationships/hyperlink" Target="https://drive.google.com/file/d/10lC85mUqc-pDlRWa2MEaWLRuPBx3FRMv/view?usp=sharing" TargetMode="External"/><Relationship Id="rId127" Type="http://schemas.openxmlformats.org/officeDocument/2006/relationships/hyperlink" Target="https://drive.google.com/file/d/1I29j_okl4XoUr8Qe7H5Kele3eCbrwvJ6/view?usp=sharing" TargetMode="External"/><Relationship Id="rId128" Type="http://schemas.openxmlformats.org/officeDocument/2006/relationships/hyperlink" Target="https://drive.google.com/file/d/1S5JeJP5lYqbMg5KlXXEhYSkCgQRb5Z0X/view?usp=sharing" TargetMode="External"/><Relationship Id="rId129" Type="http://schemas.openxmlformats.org/officeDocument/2006/relationships/hyperlink" Target="https://drive.google.com/file/d/1MFsgMwj3dRCqmqZiAqJtqbPdQ801RmXB/view?usp=sharing" TargetMode="External"/><Relationship Id="rId130" Type="http://schemas.openxmlformats.org/officeDocument/2006/relationships/hyperlink" Target="https://drive.google.com/file/d/1Dx7vyy-k-Azb1_HWBAuRj6DtJr1FVGhi/view?usp=sharing" TargetMode="External"/><Relationship Id="rId131" Type="http://schemas.openxmlformats.org/officeDocument/2006/relationships/hyperlink" Target="https://drive.google.com/file/d/1i253FZBrUCAnQGln1dm07etugBZJoGED/view?usp=sharing" TargetMode="External"/><Relationship Id="rId132" Type="http://schemas.openxmlformats.org/officeDocument/2006/relationships/hyperlink" Target="https://drive.google.com/file/d/1qgfiEg0dgfuuAz1ckAts1AQ7MznioLYe/view?usp=sharing" TargetMode="External"/><Relationship Id="rId133" Type="http://schemas.openxmlformats.org/officeDocument/2006/relationships/hyperlink" Target="https://drive.google.com/file/d/1GRCoPPPEDxiPv6ksWHsi4pjKJ-_FxTcg/view?usp=sharing" TargetMode="External"/><Relationship Id="rId134" Type="http://schemas.openxmlformats.org/officeDocument/2006/relationships/hyperlink" Target="https://drive.google.com/file/d/1xS8eF833gGseOa2oOVu7x2AawUl1sY08/view?usp=sharing" TargetMode="External"/><Relationship Id="rId135" Type="http://schemas.openxmlformats.org/officeDocument/2006/relationships/hyperlink" Target="https://drive.google.com/file/d/1lQs32BNWNvFrciZK5jC_LvR-uTpJZXHd/view?usp=sharing" TargetMode="External"/><Relationship Id="rId136" Type="http://schemas.openxmlformats.org/officeDocument/2006/relationships/hyperlink" Target="https://drive.google.com/file/d/15Jjo2SJLciDqBbiidCWxOR1YG8p-nmBv/view?usp=sharing" TargetMode="External"/><Relationship Id="rId137" Type="http://schemas.openxmlformats.org/officeDocument/2006/relationships/hyperlink" Target="https://drive.google.com/file/d/10SA7hCcY5JaseNB4Wuyd27JRyt1RMxGB/view?usp=sharing" TargetMode="External"/><Relationship Id="rId138" Type="http://schemas.openxmlformats.org/officeDocument/2006/relationships/hyperlink" Target="https://drive.google.com/file/d/1ZGDw5kpw-JF_RAenH_ILfRBxtmzlVRXI/view?usp=sharing" TargetMode="External"/><Relationship Id="rId139" Type="http://schemas.openxmlformats.org/officeDocument/2006/relationships/hyperlink" Target="https://drive.google.com/file/d/1qqaMk99uhakhrjmR3IpytrBavCFk4pi9/view?usp=sharing" TargetMode="External"/><Relationship Id="rId140" Type="http://schemas.openxmlformats.org/officeDocument/2006/relationships/hyperlink" Target="https://drive.google.com/file/d/1Y5KxvWGeaauE4ReH2YNBsADEcxy4FZfS/view?usp=sharing" TargetMode="External"/><Relationship Id="rId141" Type="http://schemas.openxmlformats.org/officeDocument/2006/relationships/hyperlink" Target="https://drive.google.com/file/d/1t5vIu-8QQbdNbgJAcYRDF17hjpyoP9m-/view?usp=sharing" TargetMode="External"/><Relationship Id="rId142" Type="http://schemas.openxmlformats.org/officeDocument/2006/relationships/hyperlink" Target="https://drive.google.com/file/d/1GGiNCbDtmo-On5PxBvqqfRF05-lHvTOo/view?usp=sharing" TargetMode="External"/><Relationship Id="rId143" Type="http://schemas.openxmlformats.org/officeDocument/2006/relationships/hyperlink" Target="https://drive.google.com/file/d/1Mytzn2Cz5WgGa06p_mQSmhBtVEaZZ_hl/view?usp=sharing" TargetMode="External"/><Relationship Id="rId144" Type="http://schemas.openxmlformats.org/officeDocument/2006/relationships/hyperlink" Target="https://drive.google.com/file/d/1A2raVBAN9GU1Dil_fgkY3m2sffGQCc-Z/view?usp=sharing" TargetMode="External"/><Relationship Id="rId145" Type="http://schemas.openxmlformats.org/officeDocument/2006/relationships/hyperlink" Target="https://drive.google.com/file/d/19za3I1xwjHiubcyRCSmmU8XsgqYmGl9T/view?usp=sharing" TargetMode="External"/><Relationship Id="rId146" Type="http://schemas.openxmlformats.org/officeDocument/2006/relationships/hyperlink" Target="https://drive.google.com/file/d/1tUGPpMqokqVZJ_aHnOKfR1uct-rzshFm/view?usp=sharing" TargetMode="External"/><Relationship Id="rId147" Type="http://schemas.openxmlformats.org/officeDocument/2006/relationships/hyperlink" Target="https://drive.google.com/file/d/10NY9V4840_WfQuKLav4yPr0Y_gtoRmOO/view?usp=sharing" TargetMode="External"/><Relationship Id="rId148" Type="http://schemas.openxmlformats.org/officeDocument/2006/relationships/hyperlink" Target="https://drive.google.com/file/d/1gBG3wdFZADO2IRU45qqCC5rc-cM1niza/view?usp=sharing" TargetMode="External"/><Relationship Id="rId149" Type="http://schemas.openxmlformats.org/officeDocument/2006/relationships/hyperlink" Target="https://drive.google.com/file/d/1tauSk6Cgu-cf6cUUL8pxy-vw2mg4Wbyh/view?usp=sharing" TargetMode="External"/><Relationship Id="rId150" Type="http://schemas.openxmlformats.org/officeDocument/2006/relationships/hyperlink" Target="https://drive.google.com/file/d/1cIisX01TtjJY6rqetcMY2fDzQVo39-Il/view?usp=sharing" TargetMode="External"/><Relationship Id="rId151" Type="http://schemas.openxmlformats.org/officeDocument/2006/relationships/hyperlink" Target="https://drive.google.com/file/d/1gQyxUZtLHIJaoxPnsduO2xmZqbZQDw2y/view?usp=sharing" TargetMode="External"/><Relationship Id="rId152" Type="http://schemas.openxmlformats.org/officeDocument/2006/relationships/hyperlink" Target="https://drive.google.com/file/d/1CdmESAmKrtN3vo2JghlxgVK8QnzEspiQ/view?usp=sharing" TargetMode="External"/><Relationship Id="rId153" Type="http://schemas.openxmlformats.org/officeDocument/2006/relationships/hyperlink" Target="https://drive.google.com/file/d/1ckzuB242OmckWXR05IS9KpWoe9r9BatN/view?usp=sharing" TargetMode="External"/><Relationship Id="rId154" Type="http://schemas.openxmlformats.org/officeDocument/2006/relationships/hyperlink" Target="https://drive.google.com/file/d/1HdHjUwz0BZAHBGbmEH3H_PnIHtI6wUk8/view?usp=sharing" TargetMode="External"/><Relationship Id="rId155" Type="http://schemas.openxmlformats.org/officeDocument/2006/relationships/hyperlink" Target="https://drive.google.com/file/d/1tIA0dlCMitlWul7JQq0e5Aq8rH09Aj8S/view?usp=sharing" TargetMode="External"/><Relationship Id="rId156" Type="http://schemas.openxmlformats.org/officeDocument/2006/relationships/hyperlink" Target="https://drive.google.com/file/d/1jBDMCL4f_YgdThz0TAaXPoJnoeB1YbAD/view?usp=sharing" TargetMode="External"/><Relationship Id="rId157" Type="http://schemas.openxmlformats.org/officeDocument/2006/relationships/hyperlink" Target="https://drive.google.com/file/d/1BKSTKsgEtcecO3z-bss9vm8piC3RXYnz/view?usp=sharing" TargetMode="External"/><Relationship Id="rId158" Type="http://schemas.openxmlformats.org/officeDocument/2006/relationships/hyperlink" Target="https://drive.google.com/file/d/1lE2Y53-XqBSCrjIi_nO3rJpK9hdN7a2R/view?usp=sharing" TargetMode="External"/><Relationship Id="rId159" Type="http://schemas.openxmlformats.org/officeDocument/2006/relationships/hyperlink" Target="https://drive.google.com/file/d/1mQESBqn_5H3WeY_23ew_Tnc9DPnRgvIr/view?usp=sharing" TargetMode="External"/><Relationship Id="rId160" Type="http://schemas.openxmlformats.org/officeDocument/2006/relationships/hyperlink" Target="https://drive.google.com/file/d/15Wx_2PE8Y17ErKlsISRMvYvMt8Qgp3fh/view?usp=sharing" TargetMode="External"/><Relationship Id="rId161" Type="http://schemas.openxmlformats.org/officeDocument/2006/relationships/hyperlink" Target="https://drive.google.com/file/d/1z1OCEe37FRBiUDf5TEGAy9X5ushYEZDV/view?usp=sharing" TargetMode="External"/><Relationship Id="rId162" Type="http://schemas.openxmlformats.org/officeDocument/2006/relationships/hyperlink" Target="https://drive.google.com/file/d/1klHzGLD7pZ6_2QAS_P0Cq-I25xZkN08q/view?usp=sharing" TargetMode="External"/><Relationship Id="rId163" Type="http://schemas.openxmlformats.org/officeDocument/2006/relationships/hyperlink" Target="https://drive.google.com/file/d/1KhqmLIBnXj8ZXgYzDMRMN7eakmFzbCxe/view?usp=sharing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https://drive.google.com/file/d/1eK-Sga77dUkBoZOa3JEcS4k027ZFRD9J/view?usp=sharing" TargetMode="External"/><Relationship Id="rId3" Type="http://schemas.openxmlformats.org/officeDocument/2006/relationships/hyperlink" Target="https://drive.google.com/file/d/1EqstNtVGC_tvE1FeqfNaLLCPZBs59nMg/view?usp=sharing" TargetMode="External"/><Relationship Id="rId4" Type="http://schemas.openxmlformats.org/officeDocument/2006/relationships/hyperlink" Target="https://drive.google.com/file/d/1vd9PJ9wcjADBA2_42-kn-Yyaohvh7GZ0/view?usp=sharing" TargetMode="External"/><Relationship Id="rId5" Type="http://schemas.openxmlformats.org/officeDocument/2006/relationships/hyperlink" Target="https://drive.google.com/file/d/1ghYOtVn3tAueqhMa-0NSzSsx-qm2wKH5/view?usp=sharing" TargetMode="External"/><Relationship Id="rId6" Type="http://schemas.openxmlformats.org/officeDocument/2006/relationships/hyperlink" Target="https://drive.google.com/file/d/1OUl2kcYgJm4QDRlnc2-msQHJ9iuzP7cM/view?usp=sharing" TargetMode="External"/><Relationship Id="rId7" Type="http://schemas.openxmlformats.org/officeDocument/2006/relationships/hyperlink" Target="https://drive.google.com/file/d/1JKqCa7RQ9of_rKSN7IpOa8wgd1WTcQXX/view?usp=sharing" TargetMode="External"/><Relationship Id="rId8" Type="http://schemas.openxmlformats.org/officeDocument/2006/relationships/hyperlink" Target="https://drive.google.com/file/d/1TvkJVLx0j8b3zkM2iFoaV8X1Un6ySUgd/view?usp=sharing" TargetMode="External"/><Relationship Id="rId9" Type="http://schemas.openxmlformats.org/officeDocument/2006/relationships/hyperlink" Target="https://drive.google.com/file/d/13pzEE0OTweqTj6kiNdUYRT-s4piAKkU_/view?usp=sharing" TargetMode="External"/><Relationship Id="rId10" Type="http://schemas.openxmlformats.org/officeDocument/2006/relationships/hyperlink" Target="https://drive.google.com/file/d/16bNKDG0XhBufT6EMwFM50eeP2g6aDxxF/view?usp=sharing" TargetMode="External"/><Relationship Id="rId11" Type="http://schemas.openxmlformats.org/officeDocument/2006/relationships/hyperlink" Target="https://drive.google.com/file/d/1mk9FcM_wQLCoLfuMX53TMquyjsFgFvJ9/view?usp=sharing" TargetMode="External"/><Relationship Id="rId12" Type="http://schemas.openxmlformats.org/officeDocument/2006/relationships/hyperlink" Target="https://drive.google.com/file/d/1kQOKtRRELB1B5y5jtWqHnjqG4tB_HrTe/view?usp=sharing" TargetMode="External"/><Relationship Id="rId13" Type="http://schemas.openxmlformats.org/officeDocument/2006/relationships/hyperlink" Target="https://drive.google.com/file/d/14v-aCW5SKZrXMkjRZatkZmr-2YG0YuxO/view?usp=sharing" TargetMode="External"/><Relationship Id="rId14" Type="http://schemas.openxmlformats.org/officeDocument/2006/relationships/hyperlink" Target="https://drive.google.com/file/d/1mk9FcM_wQLCoLfuMX53TMquyjsFgFvJ9/view?usp=sharing" TargetMode="External"/><Relationship Id="rId15" Type="http://schemas.openxmlformats.org/officeDocument/2006/relationships/hyperlink" Target="https://drive.google.com/file/d/17szhx-5OakKwxDDHtuUA5w4m3FQCzWT7/view?usp=sharing" TargetMode="External"/><Relationship Id="rId16" Type="http://schemas.openxmlformats.org/officeDocument/2006/relationships/hyperlink" Target="https://drive.google.com/file/d/1ENf6S7GjisUI4xKoCVCcRdMivdDWDqdw/view?usp=sharing" TargetMode="External"/><Relationship Id="rId17" Type="http://schemas.openxmlformats.org/officeDocument/2006/relationships/hyperlink" Target="https://drive.google.com/file/d/1HBPF3BDTLqOAk1LdHvWrODaEyI7FHcZv/view?usp=sharing" TargetMode="External"/><Relationship Id="rId18" Type="http://schemas.openxmlformats.org/officeDocument/2006/relationships/hyperlink" Target="https://drive.google.com/file/d/1Wjcvv8N7h4HWhMCSXECyQ0ryPsCdeUa_/view?usp=sharing" TargetMode="External"/><Relationship Id="rId19" Type="http://schemas.openxmlformats.org/officeDocument/2006/relationships/hyperlink" Target="https://drive.google.com/file/d/1VnyHc6ePULFkJYNPMSysWYXywkgkIWRX/view?usp=sharing" TargetMode="External"/><Relationship Id="rId20" Type="http://schemas.openxmlformats.org/officeDocument/2006/relationships/hyperlink" Target="https://drive.google.com/file/d/1QLGWpsvWpOwW2udrpyv9P1W9ED_cg3qB/view?usp=sharing" TargetMode="External"/><Relationship Id="rId21" Type="http://schemas.openxmlformats.org/officeDocument/2006/relationships/hyperlink" Target="https://drive.google.com/file/d/1ZRqm9XnHXb8fFVCZBARoNp-f3JDEai_b/view?usp=sharing" TargetMode="External"/><Relationship Id="rId22" Type="http://schemas.openxmlformats.org/officeDocument/2006/relationships/hyperlink" Target="https://drive.google.com/file/d/1BK89QKRPtVYIb0f_OIAz0m-kicMPWaFl/view?usp=sharing" TargetMode="External"/><Relationship Id="rId23" Type="http://schemas.openxmlformats.org/officeDocument/2006/relationships/hyperlink" Target="https://drive.google.com/file/d/11bClOKbYYa-R03jr9PzA_ygjgXjo9C4W/view?usp=sharing" TargetMode="External"/><Relationship Id="rId24" Type="http://schemas.openxmlformats.org/officeDocument/2006/relationships/hyperlink" Target="https://drive.google.com/file/d/1r74dYyVaIfAcCJa95cgIUaXxtU4X50WX/view?usp=sharing" TargetMode="External"/><Relationship Id="rId25" Type="http://schemas.openxmlformats.org/officeDocument/2006/relationships/hyperlink" Target="https://drive.google.com/file/d/1NPVBLQeLBZroViAL1XskFLypiOtdo1Xo/view?usp=sharing" TargetMode="External"/><Relationship Id="rId26" Type="http://schemas.openxmlformats.org/officeDocument/2006/relationships/hyperlink" Target="https://drive.google.com/file/d/1XD-lFaMsqLF_8PjOelo67BcQWGCu7N7Y/view?usp=sharing" TargetMode="External"/><Relationship Id="rId27" Type="http://schemas.openxmlformats.org/officeDocument/2006/relationships/hyperlink" Target="https://drive.google.com/file/d/13tVBR1vRDg0a8G6XLtb80H45JHQC-ewr/view?usp=sharing" TargetMode="External"/><Relationship Id="rId28" Type="http://schemas.openxmlformats.org/officeDocument/2006/relationships/hyperlink" Target="https://drive.google.com/file/d/1zJRtOjuZgQ90-viWJ0ZTAobvDJdt0wfX/view?usp=sharing" TargetMode="External"/><Relationship Id="rId29" Type="http://schemas.openxmlformats.org/officeDocument/2006/relationships/hyperlink" Target="https://drive.google.com/file/d/1iYUymvdYY9U5PSN4ndAQewrQTCveEWmS/view?usp=sharing" TargetMode="External"/><Relationship Id="rId30" Type="http://schemas.openxmlformats.org/officeDocument/2006/relationships/hyperlink" Target="https://drive.google.com/file/d/1qi6HDzI90YZt_YrF8zml19BntVYN0QWS/view?usp=sharing" TargetMode="External"/><Relationship Id="rId31" Type="http://schemas.openxmlformats.org/officeDocument/2006/relationships/hyperlink" Target="https://drive.google.com/file/d/1fFNtLgwZp1Az9xJhqumqXVQotIhijG8r/view?usp=sharing" TargetMode="External"/><Relationship Id="rId32" Type="http://schemas.openxmlformats.org/officeDocument/2006/relationships/hyperlink" Target="https://drive.google.com/file/d/1D9TvS1YS4HpY-JASlaOIY2wk-_xPzJ4e/view?usp=sharing" TargetMode="External"/><Relationship Id="rId33" Type="http://schemas.openxmlformats.org/officeDocument/2006/relationships/hyperlink" Target="https://drive.google.com/file/d/1kghSGwOXLSYAOaB1IoOI6dipjOboIndv/view?usp=sharing" TargetMode="External"/><Relationship Id="rId34" Type="http://schemas.openxmlformats.org/officeDocument/2006/relationships/hyperlink" Target="https://drive.google.com/file/d/1R0xSFOmLaLAGy2H42SKndW921mxhhw-p/view?usp=sharing" TargetMode="External"/><Relationship Id="rId35" Type="http://schemas.openxmlformats.org/officeDocument/2006/relationships/hyperlink" Target="https://drive.google.com/file/d/1HpsQfraEwCslLzhat6GBKVBb_pZA-Wzq/view?usp=sharing" TargetMode="External"/><Relationship Id="rId36" Type="http://schemas.openxmlformats.org/officeDocument/2006/relationships/hyperlink" Target="https://drive.google.com/file/d/1vYcNk4bhXrX8LBRHD2KlWre1f7FJyvq8/view?usp=sharing" TargetMode="External"/><Relationship Id="rId37" Type="http://schemas.openxmlformats.org/officeDocument/2006/relationships/hyperlink" Target="https://drive.google.com/file/d/1CcYN-Kz4uhrzkNFiSQbWJPNVe4k3DQzy/view?usp=sharing" TargetMode="External"/><Relationship Id="rId38" Type="http://schemas.openxmlformats.org/officeDocument/2006/relationships/hyperlink" Target="https://drive.google.com/file/d/1VnyHc6ePULFkJYNPMSysWYXywkgkIWRX/view?usp=sharing" TargetMode="External"/><Relationship Id="rId39" Type="http://schemas.openxmlformats.org/officeDocument/2006/relationships/hyperlink" Target="https://drive.google.com/file/d/1M2lV6ZZ0RBsAYbCg3v_kQAvbw2qOlmSs/view?usp=sharing" TargetMode="External"/><Relationship Id="rId40" Type="http://schemas.openxmlformats.org/officeDocument/2006/relationships/hyperlink" Target="https://drive.google.com/file/d/1G0EB_hiZO66LGJWLkUGqWHBEh6--Kp1N/view?usp=sharing" TargetMode="External"/><Relationship Id="rId41" Type="http://schemas.openxmlformats.org/officeDocument/2006/relationships/hyperlink" Target="https://drive.google.com/file/d/1Vug9Tp46_hzwaxB6NjXNEp9PX07zFQ_3/view?usp=sharing" TargetMode="External"/><Relationship Id="rId42" Type="http://schemas.openxmlformats.org/officeDocument/2006/relationships/hyperlink" Target="https://drive.google.com/file/d/1vs2ODY3GggXaWkBtiL1iUfgo0tywAeJI/view?usp=sharing" TargetMode="External"/><Relationship Id="rId43" Type="http://schemas.openxmlformats.org/officeDocument/2006/relationships/hyperlink" Target="https://drive.google.com/file/d/1rnJMfcvhTF3fJvv58z9mVyV-eFfS_9C6/view?usp=sharing" TargetMode="External"/><Relationship Id="rId44" Type="http://schemas.openxmlformats.org/officeDocument/2006/relationships/hyperlink" Target="https://drive.google.com/file/d/1Jb3kyDOgHt8TYOtN4xlYPhdzkD3kSiKs/view?usp=sharing" TargetMode="External"/><Relationship Id="rId45" Type="http://schemas.openxmlformats.org/officeDocument/2006/relationships/hyperlink" Target="https://drive.google.com/file/d/1_NianrDvqS5NJ0e_FMrfZp-PDaE_kK_y/view?usp=sharing" TargetMode="External"/><Relationship Id="rId46" Type="http://schemas.openxmlformats.org/officeDocument/2006/relationships/hyperlink" Target="https://drive.google.com/file/d/1Xm54msHPi-brgp_meJqfMj6Z0mWZL4nX/view?usp=sharing" TargetMode="External"/><Relationship Id="rId47" Type="http://schemas.openxmlformats.org/officeDocument/2006/relationships/hyperlink" Target="https://drive.google.com/file/d/1Agu1ZS8_nBZD7vYBlKvu5qeY9pa4ShEj/view?usp=sharing" TargetMode="External"/><Relationship Id="rId48" Type="http://schemas.openxmlformats.org/officeDocument/2006/relationships/hyperlink" Target="https://drive.google.com/file/d/1Nbt4GTB5mPLGsu_gqhWvMSspyz2EtfVT/view?usp=sharing" TargetMode="External"/><Relationship Id="rId49" Type="http://schemas.openxmlformats.org/officeDocument/2006/relationships/hyperlink" Target="https://drive.google.com/file/d/143XojlReuY9rRf9dEVokZRVmCFPJ1-Jv/view?usp=sharing" TargetMode="External"/><Relationship Id="rId50" Type="http://schemas.openxmlformats.org/officeDocument/2006/relationships/hyperlink" Target="https://drive.google.com/file/d/1aLCofxDLFZ4RwgCpuKOOAsRa3ywCpBjk/view?usp=sharing" TargetMode="External"/><Relationship Id="rId51" Type="http://schemas.openxmlformats.org/officeDocument/2006/relationships/hyperlink" Target="https://drive.google.com/file/d/1iQ2MScrmbOiQ3vPTagWKghFEb4GMzCgB/view?usp=sharing" TargetMode="External"/><Relationship Id="rId52" Type="http://schemas.openxmlformats.org/officeDocument/2006/relationships/hyperlink" Target="https://drive.google.com/file/d/19TDVmqXDrqvXOYkm7dKL7JbPkANLubIE/view?usp=sharing" TargetMode="External"/><Relationship Id="rId53" Type="http://schemas.openxmlformats.org/officeDocument/2006/relationships/hyperlink" Target="https://drive.google.com/file/d/1LnYFa_rhFPU6esT_snvm5h5xKjJZ8EaS/view?usp=sharing" TargetMode="External"/><Relationship Id="rId54" Type="http://schemas.openxmlformats.org/officeDocument/2006/relationships/hyperlink" Target="https://drive.google.com/file/d/1-ywKVffJPzyh4YDaKlYQmt8mo_KOuuGL/view?usp=sharing" TargetMode="External"/><Relationship Id="rId55" Type="http://schemas.openxmlformats.org/officeDocument/2006/relationships/hyperlink" Target="https://drive.google.com/file/d/1UR8cJPx-x3lrdk3ZN8af5y4UHPKhq2qb/view?usp=sharing" TargetMode="External"/><Relationship Id="rId56" Type="http://schemas.openxmlformats.org/officeDocument/2006/relationships/hyperlink" Target="https://drive.google.com/file/d/1bAoYCqDZJ2GWl9wPrtzUXSRq6UOqUKWc/view?usp=sharing" TargetMode="External"/><Relationship Id="rId57" Type="http://schemas.openxmlformats.org/officeDocument/2006/relationships/hyperlink" Target="https://drive.google.com/file/d/1G98Xw1JwDIU5wA-OvHGhKAaxgnPK-7sn/view?usp=sharing" TargetMode="External"/><Relationship Id="rId58" Type="http://schemas.openxmlformats.org/officeDocument/2006/relationships/hyperlink" Target="https://drive.google.com/file/d/1qhqRl7zusa8RsrypprlkhX65SBX1I38k/view?usp=sharing" TargetMode="External"/><Relationship Id="rId59" Type="http://schemas.openxmlformats.org/officeDocument/2006/relationships/hyperlink" Target="https://drive.google.com/file/d/1997GY1fvT0OuY7fjtNFuz-ug3ge3G60x/view?usp=sharing" TargetMode="External"/><Relationship Id="rId60" Type="http://schemas.openxmlformats.org/officeDocument/2006/relationships/hyperlink" Target="https://drive.google.com/file/d/1e4yekC9AfpPcHsHngddzfyI_aSduNz1o/view?usp=sharing" TargetMode="External"/><Relationship Id="rId61" Type="http://schemas.openxmlformats.org/officeDocument/2006/relationships/hyperlink" Target="https://drive.google.com/file/d/1zy9wWM_rRSfMK38wiW6KYHWkSWYEbikc/view?usp=sharing" TargetMode="External"/><Relationship Id="rId62" Type="http://schemas.openxmlformats.org/officeDocument/2006/relationships/hyperlink" Target="https://drive.google.com/file/d/1TeeSog6Qz89B3A92nFjIPNu-pIlbFnZB/view?usp=sharing" TargetMode="External"/><Relationship Id="rId63" Type="http://schemas.openxmlformats.org/officeDocument/2006/relationships/hyperlink" Target="https://drive.google.com/file/d/1qNQD-RaY9JI1FKphNFIiarQb9MCb9dGd/view?usp=sharing" TargetMode="External"/><Relationship Id="rId64" Type="http://schemas.openxmlformats.org/officeDocument/2006/relationships/hyperlink" Target="https://drive.google.com/file/d/11BPLheiY_E3jLXI1MTwB3LRXYoPDrNdo/view?usp=sharing" TargetMode="External"/><Relationship Id="rId65" Type="http://schemas.openxmlformats.org/officeDocument/2006/relationships/hyperlink" Target="https://drive.google.com/file/d/1sdAIRV_WHSj2aibf1wPupGZvVpThc5bT/view?usp=sharing" TargetMode="External"/><Relationship Id="rId66" Type="http://schemas.openxmlformats.org/officeDocument/2006/relationships/hyperlink" Target="https://drive.google.com/file/d/1A3RKMdhofAxEOI8dVlMEqLnbyGRZ6Y7s/view?usp=sharing" TargetMode="External"/><Relationship Id="rId67" Type="http://schemas.openxmlformats.org/officeDocument/2006/relationships/hyperlink" Target="https://drive.google.com/file/d/1LxWxEXAfjkj1eUJXP0BQk88axpkAiGMV/view?usp=sharing" TargetMode="External"/><Relationship Id="rId68" Type="http://schemas.openxmlformats.org/officeDocument/2006/relationships/hyperlink" Target="https://drive.google.com/file/d/1kxvvg34KKvCEUmv2bloM4-CXugwjHeB6/view?usp=sharing" TargetMode="External"/><Relationship Id="rId69" Type="http://schemas.openxmlformats.org/officeDocument/2006/relationships/hyperlink" Target="https://drive.google.com/file/d/171v3I5bfT1Vucua9OmbBIHaYl1abDhG3/view?usp=sharing" TargetMode="External"/><Relationship Id="rId70" Type="http://schemas.openxmlformats.org/officeDocument/2006/relationships/hyperlink" Target="https://drive.google.com/file/d/1E-6BVp7QKnSkwCdJVbYekQaMVSdIvtlt/view?usp=sharing" TargetMode="External"/><Relationship Id="rId71" Type="http://schemas.openxmlformats.org/officeDocument/2006/relationships/hyperlink" Target="https://drive.google.com/file/d/1J4-pIFYpVxEMNur8bV3GS-63-50NoT2F/view?usp=sharing" TargetMode="External"/><Relationship Id="rId72" Type="http://schemas.openxmlformats.org/officeDocument/2006/relationships/hyperlink" Target="https://drive.google.com/file/d/1uYRxKJ3EZIHrn8WxR52INviVQNcvOY8I/view?usp=sharing" TargetMode="External"/><Relationship Id="rId73" Type="http://schemas.openxmlformats.org/officeDocument/2006/relationships/hyperlink" Target="https://drive.google.com/file/d/1rx6iR-juNrhYCgAu0Gr6eyPe3MeSRC9y/view?usp=sharing" TargetMode="External"/><Relationship Id="rId74" Type="http://schemas.openxmlformats.org/officeDocument/2006/relationships/hyperlink" Target="https://drive.google.com/file/d/1E7y_WWG_-gn3GDV2b8a-vjF3x2vMa215/view?usp=sharing" TargetMode="External"/><Relationship Id="rId75" Type="http://schemas.openxmlformats.org/officeDocument/2006/relationships/hyperlink" Target="https://drive.google.com/file/d/1yLq77UiJWScDpxZfhBRHyoI33vEiPfds/view?usp=sharing" TargetMode="External"/><Relationship Id="rId76" Type="http://schemas.openxmlformats.org/officeDocument/2006/relationships/hyperlink" Target="https://drive.google.com/file/d/1yLeF0-sTtHo2PY14eEapwaDqFZd-PZeY/view?usp=sharing" TargetMode="External"/><Relationship Id="rId77" Type="http://schemas.openxmlformats.org/officeDocument/2006/relationships/hyperlink" Target="https://drive.google.com/file/d/1-8TfD4jUSvVb6RADDUA-YZzkiKBJlUF7/view?usp=sharing" TargetMode="External"/><Relationship Id="rId78" Type="http://schemas.openxmlformats.org/officeDocument/2006/relationships/hyperlink" Target="https://drive.google.com/file/d/1ndM_u2fSbdyzz86wq4fTXS78vY0_5wvA/view?usp=sharing" TargetMode="External"/><Relationship Id="rId79" Type="http://schemas.openxmlformats.org/officeDocument/2006/relationships/hyperlink" Target="https://drive.google.com/file/d/1w_LmaCZ8X9PJMl7rbcY5GA6CdUPFYQwd/view?usp=sharing" TargetMode="External"/><Relationship Id="rId80" Type="http://schemas.openxmlformats.org/officeDocument/2006/relationships/hyperlink" Target="https://drive.google.com/file/d/1NL4VQ_7GtyKynVgRhejnxOXnLHYunn5s/view?usp=sharing" TargetMode="External"/><Relationship Id="rId81" Type="http://schemas.openxmlformats.org/officeDocument/2006/relationships/hyperlink" Target="https://drive.google.com/file/d/1jeQ7qWP2sKyPFjcK5rN538IVF5Wr2SOc/view?usp=sharing" TargetMode="External"/><Relationship Id="rId82" Type="http://schemas.openxmlformats.org/officeDocument/2006/relationships/hyperlink" Target="https://drive.google.com/file/d/1EKNExEIIZvq_3Aq7GqmrVcM8BIHErH0x/view?usp=sharing" TargetMode="External"/><Relationship Id="rId83" Type="http://schemas.openxmlformats.org/officeDocument/2006/relationships/hyperlink" Target="https://drive.google.com/file/d/1vPCoTJVC6nz5moWJtoZZFQbqzxsskJwZ/view?usp=sharing" TargetMode="External"/><Relationship Id="rId84" Type="http://schemas.openxmlformats.org/officeDocument/2006/relationships/hyperlink" Target="https://drive.google.com/file/d/1i0kA4Ek_fqUpAZHwIXSVvfxMhY5eU7UU/view?usp=sharing" TargetMode="External"/><Relationship Id="rId85" Type="http://schemas.openxmlformats.org/officeDocument/2006/relationships/hyperlink" Target="https://drive.google.com/file/d/1vE18Z7VwfUIovdtZ8hAn3RatQcIqhxZC/view?usp=sharing" TargetMode="External"/><Relationship Id="rId86" Type="http://schemas.openxmlformats.org/officeDocument/2006/relationships/hyperlink" Target="https://drive.google.com/file/d/1w_milQbD8GQ6m0aLxgETW4eU6p0v3Ac9/view?usp=sharing" TargetMode="External"/><Relationship Id="rId87" Type="http://schemas.openxmlformats.org/officeDocument/2006/relationships/hyperlink" Target="https://drive.google.com/file/d/1MMO--akw0MtkM2Eb1vEKqjamEd5-gw0K/view?usp=sharing" TargetMode="External"/><Relationship Id="rId88" Type="http://schemas.openxmlformats.org/officeDocument/2006/relationships/hyperlink" Target="https://drive.google.com/file/d/14qlyNhBvFqNsB7uSWHR3O2v50pZ2Lm7_/view?usp=sharing" TargetMode="External"/><Relationship Id="rId89" Type="http://schemas.openxmlformats.org/officeDocument/2006/relationships/hyperlink" Target="https://drive.google.com/file/d/1U9hIzrsQ3mkKlzL-7sJtkJ-NpZZ0tNBZ/view?usp=sharing" TargetMode="External"/><Relationship Id="rId90" Type="http://schemas.openxmlformats.org/officeDocument/2006/relationships/hyperlink" Target="https://drive.google.com/file/d/1vkXeSAgqVvk5HsRaW2hybuLcqDuX4SXL/view?usp=sharing" TargetMode="External"/><Relationship Id="rId91" Type="http://schemas.openxmlformats.org/officeDocument/2006/relationships/hyperlink" Target="https://drive.google.com/file/d/1yVmx6Qn0TB__r7L-VW1NmpwjSgqsjGGz/view?usp=sharing" TargetMode="External"/><Relationship Id="rId92" Type="http://schemas.openxmlformats.org/officeDocument/2006/relationships/hyperlink" Target="https://drive.google.com/file/d/1615oxgeJqcbacqLZIFkT06AzXGaGCwcD/view?usp=sharing" TargetMode="External"/><Relationship Id="rId93" Type="http://schemas.openxmlformats.org/officeDocument/2006/relationships/hyperlink" Target="https://drive.google.com/file/d/1QyDW0s4-hDHsikcoLQRrtH3Wu2jy25ml/view?usp=sharing" TargetMode="External"/><Relationship Id="rId94" Type="http://schemas.openxmlformats.org/officeDocument/2006/relationships/hyperlink" Target="https://drive.google.com/file/d/1TpHyN18HuNtGXNZ7DuSvt4NDw_G8QJ6D/view?usp=sharing" TargetMode="External"/><Relationship Id="rId95" Type="http://schemas.openxmlformats.org/officeDocument/2006/relationships/hyperlink" Target="https://drive.google.com/file/d/1EbIGbAEpli2kDZ2Iqn9DAlP9_UGcQqXQ/view?usp=sharing" TargetMode="External"/><Relationship Id="rId96" Type="http://schemas.openxmlformats.org/officeDocument/2006/relationships/hyperlink" Target="https://drive.google.com/file/d/1LiBoz4zvLYS2OHnGwwm2GC9mvpfpQLH1/view?usp=sharing" TargetMode="External"/><Relationship Id="rId97" Type="http://schemas.openxmlformats.org/officeDocument/2006/relationships/hyperlink" Target="https://drive.google.com/file/d/1sRzmTogMkNzLygLnThgYMAhEuKcZ1_c2/view?usp=sharing" TargetMode="External"/><Relationship Id="rId98" Type="http://schemas.openxmlformats.org/officeDocument/2006/relationships/hyperlink" Target="https://drive.google.com/file/d/1IAbnN2nSpQIoaOAj8PuDd1EJCCENruOy/view?usp=sharing" TargetMode="External"/><Relationship Id="rId99" Type="http://schemas.openxmlformats.org/officeDocument/2006/relationships/hyperlink" Target="https://drive.google.com/file/d/127SPG3mjP_6_iUqySJX_jau-hmfxIAdY/view?usp=sharing" TargetMode="External"/><Relationship Id="rId100" Type="http://schemas.openxmlformats.org/officeDocument/2006/relationships/hyperlink" Target="https://drive.google.com/file/d/1xBU6kwizOwhcEgz0rsTnFqCnaEfRJVeX/view?usp=sharing" TargetMode="External"/><Relationship Id="rId101" Type="http://schemas.openxmlformats.org/officeDocument/2006/relationships/hyperlink" Target="https://drive.google.com/file/d/1IS8pWw451LNv4s_BIDQa_z3vhnRTJtZe/view?usp=sharing" TargetMode="External"/><Relationship Id="rId102" Type="http://schemas.openxmlformats.org/officeDocument/2006/relationships/hyperlink" Target="https://drive.google.com/file/d/14AwzJSrMzceiB4KA4L3tR8F8narAQ5xJ/view?usp=sharing" TargetMode="External"/><Relationship Id="rId103" Type="http://schemas.openxmlformats.org/officeDocument/2006/relationships/hyperlink" Target="https://drive.google.com/file/d/16ldL23VKbJg1WMBLmRv6D1PAvEWZGY0g/view?usp=sharing" TargetMode="External"/><Relationship Id="rId104" Type="http://schemas.openxmlformats.org/officeDocument/2006/relationships/hyperlink" Target="https://drive.google.com/file/d/1-DuU91Lgk8SGVet-mF07IwTon6l7930q/view?usp=sharing" TargetMode="External"/><Relationship Id="rId105" Type="http://schemas.openxmlformats.org/officeDocument/2006/relationships/hyperlink" Target="https://drive.google.com/file/d/1BmLzEwJw6yyHa3OsP7ZJ-raL0WlApZ3Z/view?usp=sharing" TargetMode="External"/><Relationship Id="rId106" Type="http://schemas.openxmlformats.org/officeDocument/2006/relationships/hyperlink" Target="https://drive.google.com/file/d/10f6D4DS0Fw60tJloK9Bnp2rAZtMzbmOc/view?usp=sharing" TargetMode="External"/><Relationship Id="rId107" Type="http://schemas.openxmlformats.org/officeDocument/2006/relationships/hyperlink" Target="https://drive.google.com/file/d/11egm_R23SNgKKhoUqu6Ut5mbJxhGMC6x/view?usp=sharing" TargetMode="External"/><Relationship Id="rId108" Type="http://schemas.openxmlformats.org/officeDocument/2006/relationships/hyperlink" Target="https://drive.google.com/file/d/18cVqUC6W4_op3izrUybWczosmhq7oEGY/view?usp=sharing" TargetMode="External"/><Relationship Id="rId109" Type="http://schemas.openxmlformats.org/officeDocument/2006/relationships/hyperlink" Target="https://drive.google.com/file/d/1zkBssb8AK4EYBAHUMeJnZwiIcMBvwcL4/view?usp=sharing" TargetMode="External"/><Relationship Id="rId110" Type="http://schemas.openxmlformats.org/officeDocument/2006/relationships/hyperlink" Target="https://drive.google.com/file/d/1gEh1Vil5MqhZpqbMCatNckp6pevQJLiA/view?usp=sharing" TargetMode="External"/><Relationship Id="rId111" Type="http://schemas.openxmlformats.org/officeDocument/2006/relationships/hyperlink" Target="https://drive.google.com/file/d/1lSJg9TBlGyqNGbUuG7rSuEKjVIx8Rte6/view?usp=sharing" TargetMode="External"/><Relationship Id="rId112" Type="http://schemas.openxmlformats.org/officeDocument/2006/relationships/hyperlink" Target="https://drive.google.com/file/d/1apBrUICDpflyijdrnGazXcCy2pHZuiYn/view?usp=sharing" TargetMode="External"/><Relationship Id="rId113" Type="http://schemas.openxmlformats.org/officeDocument/2006/relationships/hyperlink" Target="https://drive.google.com/file/d/1rKqCIQIEUEdh3n3C4JHBVLGEXXS1Z2rI/view?usp=sharing" TargetMode="External"/><Relationship Id="rId114" Type="http://schemas.openxmlformats.org/officeDocument/2006/relationships/hyperlink" Target="https://drive.google.com/file/d/18WyWk6FJ-g1p0O8mRy5VvzOHJ-Wri7GQ/view?usp=sharing" TargetMode="External"/><Relationship Id="rId115" Type="http://schemas.openxmlformats.org/officeDocument/2006/relationships/hyperlink" Target="https://drive.google.com/file/d/1GtJSgcPOGXLJa9or8aANaYxWIrV6OVGz/view?usp=share_link" TargetMode="External"/><Relationship Id="rId116" Type="http://schemas.openxmlformats.org/officeDocument/2006/relationships/hyperlink" Target="https://drive.google.com/file/d/1L1SVDQTzcwHNyUMadISJdJaPGHSy75ld/view?usp=sharing" TargetMode="External"/><Relationship Id="rId117" Type="http://schemas.openxmlformats.org/officeDocument/2006/relationships/hyperlink" Target="https://drive.google.com/file/d/1CeEgx1QZ-0mSwLD-VLLkjt239TP_Qmzm/view?usp=share_link" TargetMode="External"/><Relationship Id="rId118" Type="http://schemas.openxmlformats.org/officeDocument/2006/relationships/hyperlink" Target="https://drive.google.com/file/d/17H_qxIAA4XLsip8ESYOp0Iuu-e86CfJl/view?usp=sharing" TargetMode="External"/><Relationship Id="rId119" Type="http://schemas.openxmlformats.org/officeDocument/2006/relationships/hyperlink" Target="https://drive.google.com/file/d/1tSHpslJPIXtf43Wk3MynCVvvOPskZAMb/view?usp=sharing" TargetMode="External"/><Relationship Id="rId120" Type="http://schemas.openxmlformats.org/officeDocument/2006/relationships/hyperlink" Target="https://drive.google.com/file/d/10HjE2zONeVolYfzDxJ5Ky-gq5GzEENMm/view?usp=sharing" TargetMode="External"/><Relationship Id="rId121" Type="http://schemas.openxmlformats.org/officeDocument/2006/relationships/hyperlink" Target="https://drive.google.com/file/d/1uBk5MpaobHycehhx-VSic0raZumYDX-e/view?usp=sharing" TargetMode="External"/><Relationship Id="rId122" Type="http://schemas.openxmlformats.org/officeDocument/2006/relationships/hyperlink" Target="https://drive.google.com/file/d/1vzk4DQI6fbu6Xq1z-N43QApP2Yh_11ua/view?usp=sharing" TargetMode="External"/><Relationship Id="rId123" Type="http://schemas.openxmlformats.org/officeDocument/2006/relationships/hyperlink" Target="https://drive.google.com/file/d/1Z7IDPFEYyvCtOELxEM0rBBoT3ue9uLDk/view?usp=sharing" TargetMode="External"/><Relationship Id="rId124" Type="http://schemas.openxmlformats.org/officeDocument/2006/relationships/hyperlink" Target="https://drive.google.com/file/d/1eKH6XMgA5pOjpyhYnCMkY5ZxfTI1AUzJ/view?usp=sharing" TargetMode="External"/><Relationship Id="rId125" Type="http://schemas.openxmlformats.org/officeDocument/2006/relationships/hyperlink" Target="https://drive.google.com/file/d/1UFR8sGlsOwf7zSrAF_o1tOGu8t8UojTM/view?usp=sharing" TargetMode="External"/><Relationship Id="rId126" Type="http://schemas.openxmlformats.org/officeDocument/2006/relationships/hyperlink" Target="https://drive.google.com/file/d/1-d6Hz7LGdxAwGm44FelaLOn1jnosN8EA/view?usp=sharing" TargetMode="External"/><Relationship Id="rId127" Type="http://schemas.openxmlformats.org/officeDocument/2006/relationships/hyperlink" Target="https://drive.google.com/file/d/1-2phsY2D9oIbximLnWA0ACZKx9-LzM4d/view?usp=sharing" TargetMode="External"/><Relationship Id="rId128" Type="http://schemas.openxmlformats.org/officeDocument/2006/relationships/hyperlink" Target="https://drive.google.com/file/d/15SD8EZyfkZzkC7u_CpXUb4wVpi3GA-oz/view?usp=sharing" TargetMode="External"/><Relationship Id="rId129" Type="http://schemas.openxmlformats.org/officeDocument/2006/relationships/hyperlink" Target="https://drive.google.com/file/d/1nGZSDAu0MKJJ0iF7km-NnQMSBhrO4mrS/view?usp=sharing" TargetMode="External"/><Relationship Id="rId130" Type="http://schemas.openxmlformats.org/officeDocument/2006/relationships/hyperlink" Target="https://drive.google.com/file/d/171FpklnwIYvrl8KPgSZwiYs9UOuNANgp/view?usp=sharing" TargetMode="External"/><Relationship Id="rId131" Type="http://schemas.openxmlformats.org/officeDocument/2006/relationships/hyperlink" Target="https://drive.google.com/file/d/1ZMnIcM2oVBdABsv6S3C5vuNqjBPaoj_O/view?usp=sharing" TargetMode="External"/><Relationship Id="rId132" Type="http://schemas.openxmlformats.org/officeDocument/2006/relationships/hyperlink" Target="https://drive.google.com/file/d/1LrwFVCv9Ckk9ByquVRnztmIyd0dzRKh-/view?usp=sharing" TargetMode="External"/><Relationship Id="rId133" Type="http://schemas.openxmlformats.org/officeDocument/2006/relationships/hyperlink" Target="https://drive.google.com/file/d/1iuOTviJ9q8QXwMEcpmJU4Ip0gB7rI87C/view?usp=sharing" TargetMode="External"/><Relationship Id="rId134" Type="http://schemas.openxmlformats.org/officeDocument/2006/relationships/hyperlink" Target="https://drive.google.com/file/d/1YUETEo07hLxQkhQgAAlLFrvhvnyw8qXn/view?usp=sharing" TargetMode="External"/><Relationship Id="rId135" Type="http://schemas.openxmlformats.org/officeDocument/2006/relationships/hyperlink" Target="https://drive.google.com/file/d/1RxfdF3vUGn1nxZLOoKg1f-78NbO5035X/view?usp=sharing" TargetMode="External"/><Relationship Id="rId136" Type="http://schemas.openxmlformats.org/officeDocument/2006/relationships/hyperlink" Target="https://drive.google.com/file/d/1Cbuxq8X87NrR3Xqs5l73S7zo3nOCSGGJ/view?usp=sharing" TargetMode="External"/><Relationship Id="rId137" Type="http://schemas.openxmlformats.org/officeDocument/2006/relationships/hyperlink" Target="https://drive.google.com/file/d/1oqrS-QqK8yz7mwCSgMwPgXSAW1igX2-Y/view?usp=sharing" TargetMode="External"/><Relationship Id="rId138" Type="http://schemas.openxmlformats.org/officeDocument/2006/relationships/hyperlink" Target="https://drive.google.com/file/d/1djk8nXfMlDdTchWlqWGNwpfVcBNpIVTq/view?usp=sharing" TargetMode="External"/><Relationship Id="rId139" Type="http://schemas.openxmlformats.org/officeDocument/2006/relationships/hyperlink" Target="https://drive.google.com/file/d/15vgw8TLrbPFRvgyxYReqLFk0xZviIa2l/view?usp=sharing" TargetMode="External"/><Relationship Id="rId140" Type="http://schemas.openxmlformats.org/officeDocument/2006/relationships/hyperlink" Target="https://drive.google.com/file/d/1lKRlDv5raO0rbltvxMIur2SjzbzWcF2a/view?usp=sharing" TargetMode="External"/><Relationship Id="rId141" Type="http://schemas.openxmlformats.org/officeDocument/2006/relationships/hyperlink" Target="https://drive.google.com/file/d/1YPEavSgIayK1P70xxORuvuKN2OQg3nsb/view?usp=sharing" TargetMode="External"/><Relationship Id="rId142" Type="http://schemas.openxmlformats.org/officeDocument/2006/relationships/hyperlink" Target="https://drive.google.com/file/d/1FXpEcYNkJVI1v6zekEfP3SrKwRrCSlPa/view?usp=sharing" TargetMode="External"/><Relationship Id="rId143" Type="http://schemas.openxmlformats.org/officeDocument/2006/relationships/hyperlink" Target="https://drive.google.com/file/d/1sNbI20Kq5s7zcRz2MGPwY0lbLvtsNx5E/view?usp=sharing" TargetMode="External"/><Relationship Id="rId144" Type="http://schemas.openxmlformats.org/officeDocument/2006/relationships/hyperlink" Target="https://drive.google.com/file/d/1mxzGbLs2PFKTUNzCI5W0PxrZg0vkyP2-/view?usp=share_link" TargetMode="External"/><Relationship Id="rId145" Type="http://schemas.openxmlformats.org/officeDocument/2006/relationships/hyperlink" Target="https://drive.google.com/file/d/11v7coBQcxLc6cT_oaRYenRX6aDSBMGbq/view?usp=sharing" TargetMode="External"/><Relationship Id="rId146" Type="http://schemas.openxmlformats.org/officeDocument/2006/relationships/hyperlink" Target="https://drive.google.com/file/d/1pwFGoMIzxt_ATWhvkWMdLs5BduQ5-CYN/view?usp=sharing" TargetMode="External"/><Relationship Id="rId147" Type="http://schemas.openxmlformats.org/officeDocument/2006/relationships/hyperlink" Target="https://drive.google.com/file/d/16KN_rNS6neyRBhEcCTbVLefaCQrpbeq5/view?usp=share_link" TargetMode="External"/><Relationship Id="rId148" Type="http://schemas.openxmlformats.org/officeDocument/2006/relationships/hyperlink" Target="https://drive.google.com/file/d/1Rmn3vpMxTVSsi1CN8RKsRmLHJaP3Cq0r/view?usp=sharing" TargetMode="External"/><Relationship Id="rId149" Type="http://schemas.openxmlformats.org/officeDocument/2006/relationships/hyperlink" Target="https://drive.google.com/file/d/13GO7Y4sjKelhjRGVHWuJFwz63GdCNbrn/view?usp=sharing" TargetMode="External"/><Relationship Id="rId150" Type="http://schemas.openxmlformats.org/officeDocument/2006/relationships/hyperlink" Target="https://drive.google.com/file/d/1AUNpKBA0dQcfDYXoPb_lXuAIK6Wr8Qee/view?usp=sharing" TargetMode="External"/><Relationship Id="rId151" Type="http://schemas.openxmlformats.org/officeDocument/2006/relationships/hyperlink" Target="https://drive.google.com/file/d/18-DYWyOI1FQyLYbwCSqPaxNRWkX0XgbO/view?usp=sharing" TargetMode="External"/><Relationship Id="rId152" Type="http://schemas.openxmlformats.org/officeDocument/2006/relationships/hyperlink" Target="https://drive.google.com/file/d/1FYqVBINBdoThTjH4YDQmKNJtKxRIq6fS/view?usp=sharing" TargetMode="External"/><Relationship Id="rId153" Type="http://schemas.openxmlformats.org/officeDocument/2006/relationships/hyperlink" Target="https://drive.google.com/file/d/1pQpXgFq-IZ8595fIgLaKjG2BlkKWFq1w/view?usp=share_link" TargetMode="External"/><Relationship Id="rId154" Type="http://schemas.openxmlformats.org/officeDocument/2006/relationships/hyperlink" Target="https://drive.google.com/file/d/1_Pbse6ScXwCZ-ITVfdTHg09criiHKv7d/view?usp=sharing" TargetMode="External"/><Relationship Id="rId155" Type="http://schemas.openxmlformats.org/officeDocument/2006/relationships/hyperlink" Target="https://drive.google.com/file/d/13MlnQf3I2O0zfNRUAIiBCXumL5Mv21Zv/view?usp=sharing" TargetMode="External"/><Relationship Id="rId156" Type="http://schemas.openxmlformats.org/officeDocument/2006/relationships/hyperlink" Target="https://drive.google.com/file/d/1qEj9I0IGeXGJmmxH1o9xq9vclqeolckI/view?usp=sharing" TargetMode="External"/><Relationship Id="rId157" Type="http://schemas.openxmlformats.org/officeDocument/2006/relationships/hyperlink" Target="https://drive.google.com/file/d/1B7xALmpgAaMLn08mL-Zqv8FOy1EpSwRa/view?usp=sharing" TargetMode="External"/><Relationship Id="rId158" Type="http://schemas.openxmlformats.org/officeDocument/2006/relationships/hyperlink" Target="https://drive.google.com/file/d/1sbwWp4PFuCq_RfFP3nyV73OCzIV7j2Vv/view?usp=sharing" TargetMode="External"/><Relationship Id="rId159" Type="http://schemas.openxmlformats.org/officeDocument/2006/relationships/hyperlink" Target="https://drive.google.com/file/d/1PrVOWnRWywS4HhGcVc3cWZHEgGFA1yma/view?usp=sharing" TargetMode="External"/><Relationship Id="rId160" Type="http://schemas.openxmlformats.org/officeDocument/2006/relationships/hyperlink" Target="https://drive.google.com/file/d/1AAtsFBh9kpgwB7ri4Dz3n9qjUOSF3aYi/view?usp=sharing" TargetMode="External"/><Relationship Id="rId161" Type="http://schemas.openxmlformats.org/officeDocument/2006/relationships/hyperlink" Target="https://drive.google.com/file/d/1kjgfbVy1USG77Raib9MnyiZ1-XjO5khQ/view?usp=sharing" TargetMode="External"/><Relationship Id="rId162" Type="http://schemas.openxmlformats.org/officeDocument/2006/relationships/hyperlink" Target="https://drive.google.com/file/d/1lzUp-NdnpDPSfQrJWhaMtFPlQROg2bkx/view?usp=sharing" TargetMode="External"/><Relationship Id="rId163" Type="http://schemas.openxmlformats.org/officeDocument/2006/relationships/hyperlink" Target="https://drive.google.com/file/d/1bavo-cRPFPHYq4tvobI3GnRkAXMpwOl-/view?usp=sharing" TargetMode="External"/><Relationship Id="rId164" Type="http://schemas.openxmlformats.org/officeDocument/2006/relationships/hyperlink" Target="https://drive.google.com/file/d/1DxB4EZXlECC1WZ4JBofptk7XWOrZLeS-/view?usp=sharing" TargetMode="External"/><Relationship Id="rId165" Type="http://schemas.openxmlformats.org/officeDocument/2006/relationships/hyperlink" Target="https://drive.google.com/file/d/1Pw2j44MxlCXgcFdh9cK5j4dcCAQKl8i_/view?usp=sharing" TargetMode="External"/><Relationship Id="rId166" Type="http://schemas.openxmlformats.org/officeDocument/2006/relationships/hyperlink" Target="https://drive.google.com/file/d/1GgvlqNiCitQY8s9xa-V1k7nZPv7cwbl2/view?usp=sharing" TargetMode="External"/><Relationship Id="rId167" Type="http://schemas.openxmlformats.org/officeDocument/2006/relationships/hyperlink" Target="https://drive.google.com/file/d/1EO1ntoiA3ble7V2TPaYccsc7q5M2pkFu/view?usp=sharing" TargetMode="External"/><Relationship Id="rId168" Type="http://schemas.openxmlformats.org/officeDocument/2006/relationships/hyperlink" Target="https://drive.google.com/file/d/1SjxSBbhK1JsFKd3E5orXkkvE1fQnlnDq/view?usp=sharing" TargetMode="External"/><Relationship Id="rId169" Type="http://schemas.openxmlformats.org/officeDocument/2006/relationships/hyperlink" Target="https://drive.google.com/file/d/1RwnM0NJ9b61dm0H4F3rehXneBLSj0uUm/view?usp=sharing" TargetMode="External"/><Relationship Id="rId170" Type="http://schemas.openxmlformats.org/officeDocument/2006/relationships/hyperlink" Target="https://drive.google.com/file/d/1aiwgvCPX4vUweG-mVzUzzgmwt-_HXUEJ/view?usp=sharing" TargetMode="External"/><Relationship Id="rId171" Type="http://schemas.openxmlformats.org/officeDocument/2006/relationships/hyperlink" Target="https://drive.google.com/file/d/1_hLCYqTzf_75qLs1JmM6mzg5fjStpRqU/view?usp=sharing" TargetMode="External"/><Relationship Id="rId172" Type="http://schemas.openxmlformats.org/officeDocument/2006/relationships/hyperlink" Target="https://drive.google.com/file/d/1ta5fgd1-zQ2L-9XlbrpwFTBwNMg83QnP/view?usp=sharing" TargetMode="External"/><Relationship Id="rId173" Type="http://schemas.openxmlformats.org/officeDocument/2006/relationships/hyperlink" Target="https://drive.google.com/file/d/1ttD7I3xBIlhoklHIv622dJ0JVJizhv_q/view?usp=sharing" TargetMode="External"/><Relationship Id="rId174" Type="http://schemas.openxmlformats.org/officeDocument/2006/relationships/hyperlink" Target="https://drive.google.com/file/d/1pLhp9iY7OPlpfJOvKw2ddEIjcWtYHPTO/view?usp=sharing" TargetMode="External"/><Relationship Id="rId175" Type="http://schemas.openxmlformats.org/officeDocument/2006/relationships/hyperlink" Target="https://drive.google.com/file/d/1RKghtZQLNPsbnMJsYfGZE_DHy46Etj0Y/view?usp=sharing" TargetMode="External"/><Relationship Id="rId176" Type="http://schemas.openxmlformats.org/officeDocument/2006/relationships/hyperlink" Target="https://drive.google.com/file/d/1Q_4JX5bHL696L1LVacRPdEdMcoADmM77/view?usp=sharing" TargetMode="External"/><Relationship Id="rId177" Type="http://schemas.openxmlformats.org/officeDocument/2006/relationships/hyperlink" Target="https://drive.google.com/file/d/1bhjhS3ve1VWaAJSU3ng7keZkmoKxZkUt/view?usp=sharing" TargetMode="External"/><Relationship Id="rId178" Type="http://schemas.openxmlformats.org/officeDocument/2006/relationships/hyperlink" Target="https://drive.google.com/file/d/1S1eOgF1FyMh1DRZZdqKi9g5oHYc1mYAd/view?usp=sharing" TargetMode="External"/><Relationship Id="rId179" Type="http://schemas.openxmlformats.org/officeDocument/2006/relationships/hyperlink" Target="https://drive.google.com/file/d/1Xg7riSww2QEoVFeYlBCCHNxAmL_qdMp9/view?usp=sharing" TargetMode="External"/><Relationship Id="rId180" Type="http://schemas.openxmlformats.org/officeDocument/2006/relationships/hyperlink" Target="https://drive.google.com/file/d/1JJX0iJVjxbnhAH0eeWo4KkfYt6bK8ZMB/view?usp=sharing" TargetMode="External"/><Relationship Id="rId181" Type="http://schemas.openxmlformats.org/officeDocument/2006/relationships/hyperlink" Target="https://drive.google.com/file/d/1ELxgj9Ap_Qya6k1Nr42xaD2ZvbpQFibZ/view?usp=sharing" TargetMode="External"/><Relationship Id="rId182" Type="http://schemas.openxmlformats.org/officeDocument/2006/relationships/hyperlink" Target="https://drive.google.com/file/d/1RlnMr6a8wu0u3KtoGkSquNY6Jfd7qdSc/view?usp=sharing" TargetMode="External"/><Relationship Id="rId183" Type="http://schemas.openxmlformats.org/officeDocument/2006/relationships/hyperlink" Target="https://drive.google.com/file/d/1AI2pdMpWyuowbuGTLAGmZzOSBj2_ck4A/view?usp=sharing" TargetMode="External"/><Relationship Id="rId184" Type="http://schemas.openxmlformats.org/officeDocument/2006/relationships/hyperlink" Target="https://drive.google.com/file/d/1oBe3jO_THoOfTI1Emwu0d-3i-HqYnuks/view?usp=sharing" TargetMode="External"/><Relationship Id="rId185" Type="http://schemas.openxmlformats.org/officeDocument/2006/relationships/hyperlink" Target="https://drive.google.com/file/d/1mrW2O1An-MdCyN7HKvZH4PvLeMhMfKhy/view?usp=sharing" TargetMode="External"/><Relationship Id="rId186" Type="http://schemas.openxmlformats.org/officeDocument/2006/relationships/hyperlink" Target="https://drive.google.com/file/d/115Qmkk7j3CZpsMewNXkWG_H0JcSfbiCM/view?usp=share_link" TargetMode="External"/><Relationship Id="rId187" Type="http://schemas.openxmlformats.org/officeDocument/2006/relationships/hyperlink" Target="https://drive.google.com/file/d/1fleqIqum1S2YCSayEGg_IVYKYzuVcYgX/view?usp=sharing" TargetMode="External"/><Relationship Id="rId188" Type="http://schemas.openxmlformats.org/officeDocument/2006/relationships/hyperlink" Target="https://drive.google.com/file/d/1fqlrueSnKrfwD5XjQlQSzdWTv3CeAkyp/view?usp=sharing" TargetMode="External"/><Relationship Id="rId189" Type="http://schemas.openxmlformats.org/officeDocument/2006/relationships/hyperlink" Target="https://drive.google.com/file/d/1_1MmHtn6SPH8NqtjCHHb6q6KzjjcFSoA/view?usp=sharing" TargetMode="External"/><Relationship Id="rId190" Type="http://schemas.openxmlformats.org/officeDocument/2006/relationships/hyperlink" Target="https://drive.google.com/file/d/1HE66vrudkkZPrZuYmkYVxuHxYghLevqq/view?usp=sharing" TargetMode="External"/><Relationship Id="rId191" Type="http://schemas.openxmlformats.org/officeDocument/2006/relationships/hyperlink" Target="https://drive.google.com/file/d/1Cyt3bOv4s1M7VHd3sGmL-l8v5uqCa1tg/view?usp=share_link" TargetMode="External"/><Relationship Id="rId192" Type="http://schemas.openxmlformats.org/officeDocument/2006/relationships/hyperlink" Target="https://drive.google.com/file/d/1bjdO8tPZpYks-wfFFwT3yJChGC_T5TsN/view?usp=sharing" TargetMode="External"/><Relationship Id="rId193" Type="http://schemas.openxmlformats.org/officeDocument/2006/relationships/hyperlink" Target="https://drive.google.com/file/d/1-BaNhd8jnl3pAiLvDtEZEvTTcXiY30z-/view?usp=sharing" TargetMode="External"/><Relationship Id="rId194" Type="http://schemas.openxmlformats.org/officeDocument/2006/relationships/hyperlink" Target="https://drive.google.com/file/d/1A803SoJaFo_Zfft1i749zhMqN34xIQTn/view?usp=share_link" TargetMode="External"/><Relationship Id="rId195" Type="http://schemas.openxmlformats.org/officeDocument/2006/relationships/hyperlink" Target="https://drive.google.com/file/d/1n5-TYX9axe0cLKV89zD89lXKp-2FDkoi/view?usp=sharing" TargetMode="External"/><Relationship Id="rId196" Type="http://schemas.openxmlformats.org/officeDocument/2006/relationships/hyperlink" Target="https://drive.google.com/file/d/1euGMbSF_M1YpY_WeQFJJkOGn_TyHFzfU/view?usp=sharing" TargetMode="External"/><Relationship Id="rId197" Type="http://schemas.openxmlformats.org/officeDocument/2006/relationships/hyperlink" Target="https://drive.google.com/file/d/1lbKPDeYGjEZM7tq1qk-ds2vsH9BxCx_7/view?usp=share_link" TargetMode="External"/><Relationship Id="rId198" Type="http://schemas.openxmlformats.org/officeDocument/2006/relationships/hyperlink" Target="https://drive.google.com/file/d/10qMe01vL8Hw8qE-wGARAzRY4YiVrrwkp/view?usp=sharing" TargetMode="External"/><Relationship Id="rId199" Type="http://schemas.openxmlformats.org/officeDocument/2006/relationships/hyperlink" Target="https://drive.google.com/file/d/1Jvlkg_jALNEnh1kAcuZDfCbgLsg9L-V3/view?usp=sharing" TargetMode="External"/><Relationship Id="rId200" Type="http://schemas.openxmlformats.org/officeDocument/2006/relationships/hyperlink" Target="https://drive.google.com/file/d/1uJivwsi3bH023ceITeyuPntND2au2bKg/view?usp=sharing" TargetMode="External"/><Relationship Id="rId201" Type="http://schemas.openxmlformats.org/officeDocument/2006/relationships/hyperlink" Target="https://drive.google.com/file/d/1f-DiqjpMdrqpiLDSoArKzzo2ch5KcNwc/view?usp=sharing" TargetMode="External"/><Relationship Id="rId202" Type="http://schemas.openxmlformats.org/officeDocument/2006/relationships/hyperlink" Target="https://drive.google.com/file/d/1dJOwYZdx2wdsah22ORRK_HFcEkuKEooO/view?usp=sharing" TargetMode="External"/><Relationship Id="rId203" Type="http://schemas.openxmlformats.org/officeDocument/2006/relationships/hyperlink" Target="https://drive.google.com/file/d/17GW07nit3JP1eeZ9LUW0JNrybL5wFwhA/view?usp=share_link" TargetMode="External"/><Relationship Id="rId204" Type="http://schemas.openxmlformats.org/officeDocument/2006/relationships/hyperlink" Target="https://drive.google.com/file/d/1F9rbXXG5pS5GgPnedPKiKAhpgoFDXaUQ/view?usp=sharing" TargetMode="External"/><Relationship Id="rId205" Type="http://schemas.openxmlformats.org/officeDocument/2006/relationships/hyperlink" Target="https://drive.google.com/file/d/1rgyrEJQQucdfNckMjm91Aj-CQlVM6uv6/view?usp=sharing" TargetMode="External"/><Relationship Id="rId206" Type="http://schemas.openxmlformats.org/officeDocument/2006/relationships/hyperlink" Target="https://drive.google.com/file/d/1COtGb1QVI7K5vf3y4ga8yvkQc6o6y750/view?usp=share_link" TargetMode="External"/><Relationship Id="rId207" Type="http://schemas.openxmlformats.org/officeDocument/2006/relationships/hyperlink" Target="https://drive.google.com/file/d/1a7zp-85rVuZ41_ORFZCx_oS_8_5FSKzA/view?usp=sharing" TargetMode="External"/><Relationship Id="rId208" Type="http://schemas.openxmlformats.org/officeDocument/2006/relationships/hyperlink" Target="https://drive.google.com/file/d/1YI1lpZdtLlDO-0NPNwbNJ4h1WfWBoVZW/view?usp=sharing" TargetMode="External"/><Relationship Id="rId209" Type="http://schemas.openxmlformats.org/officeDocument/2006/relationships/hyperlink" Target="https://drive.google.com/file/d/1KnCOrKVRns_VPsPw1FyShMEtNjIzJMOB/view?usp=share_link" TargetMode="External"/><Relationship Id="rId210" Type="http://schemas.openxmlformats.org/officeDocument/2006/relationships/hyperlink" Target="https://drive.google.com/file/d/1DiFHdv5nwSoWEUuls6FL0D2LfdijwFOh/view?usp=sharing" TargetMode="External"/><Relationship Id="rId211" Type="http://schemas.openxmlformats.org/officeDocument/2006/relationships/hyperlink" Target="https://drive.google.com/file/d/17SBgAQhFA3ALwuLVjVL-Yum4Mwde6weU/view?usp=sharing" TargetMode="External"/><Relationship Id="rId212" Type="http://schemas.openxmlformats.org/officeDocument/2006/relationships/hyperlink" Target="https://drive.google.com/file/d/1P6oTZXeZTTgFF-EBh0Om_UDj4A31ZiW-/view?usp=share_link" TargetMode="External"/><Relationship Id="rId213" Type="http://schemas.openxmlformats.org/officeDocument/2006/relationships/hyperlink" Target="https://drive.google.com/file/d/1KpdhzSAnqVxWX6ZgFJ1lGQx1RdZW-MoH/view?usp=sharing" TargetMode="External"/><Relationship Id="rId214" Type="http://schemas.openxmlformats.org/officeDocument/2006/relationships/hyperlink" Target="https://drive.google.com/file/d/1cSZpNhR10CoTU_JQvJxU8oJ58Y74IolT/view?usp=sharing" TargetMode="External"/><Relationship Id="rId215" Type="http://schemas.openxmlformats.org/officeDocument/2006/relationships/hyperlink" Target="https://drive.google.com/file/d/1UtF3CRIorz1jFOksHWxnz3p8QMIXD6NS/view?usp=share_link" TargetMode="External"/><Relationship Id="rId216" Type="http://schemas.openxmlformats.org/officeDocument/2006/relationships/hyperlink" Target="https://drive.google.com/file/d/1-EErB-qjDtXgX-gYWBSoAXHbttcQf_ti/view?usp=sharing" TargetMode="External"/><Relationship Id="rId217" Type="http://schemas.openxmlformats.org/officeDocument/2006/relationships/hyperlink" Target="https://drive.google.com/file/d/1ACBHBIRTNyLR2dR1ztYNMRSs2UG_EVWU/view?usp=sharing" TargetMode="External"/><Relationship Id="rId218" Type="http://schemas.openxmlformats.org/officeDocument/2006/relationships/hyperlink" Target="https://drive.google.com/file/d/1j08DMN4Aye_trzBbBjLpWqhzKgFJL1KX/view?usp=sharing" TargetMode="External"/><Relationship Id="rId219" Type="http://schemas.openxmlformats.org/officeDocument/2006/relationships/hyperlink" Target="https://drive.google.com/file/d/11G1924zbDPd69jJHRfGOcQ5hkzNA3Ked/view?usp=sharing" TargetMode="External"/><Relationship Id="rId220" Type="http://schemas.openxmlformats.org/officeDocument/2006/relationships/hyperlink" Target="https://drive.google.com/file/d/1ImE2-_ab5VlJ03eUMBGAQXzofoLtr2BM/view?usp=share_link" TargetMode="External"/><Relationship Id="rId221" Type="http://schemas.openxmlformats.org/officeDocument/2006/relationships/hyperlink" Target="https://drive.google.com/file/d/1rvKdSER_m-k4j-Qp1B1UkRyre99QNymY/view?usp=sharing" TargetMode="External"/><Relationship Id="rId222" Type="http://schemas.openxmlformats.org/officeDocument/2006/relationships/hyperlink" Target="https://drive.google.com/file/d/1eZMI9FfDOfe31ZARPO3udVRvPDy2mndW/view?usp=sharing" TargetMode="External"/><Relationship Id="rId223" Type="http://schemas.openxmlformats.org/officeDocument/2006/relationships/hyperlink" Target="https://drive.google.com/file/d/1PSIVMSdY0igEIuGkW8fEWbqGIMoa5rNa/view?usp=share_link" TargetMode="External"/><Relationship Id="rId224" Type="http://schemas.openxmlformats.org/officeDocument/2006/relationships/hyperlink" Target="https://drive.google.com/file/d/1chyi6xNbEybu9MKwC-Sbn5NLOCVFiGbW/view?usp=sharing" TargetMode="External"/><Relationship Id="rId225" Type="http://schemas.openxmlformats.org/officeDocument/2006/relationships/hyperlink" Target="https://drive.google.com/file/d/1p0z_0udlGFWy8RtnsZpOlUQBhF84hqQu/view?usp=sharing" TargetMode="External"/><Relationship Id="rId226" Type="http://schemas.openxmlformats.org/officeDocument/2006/relationships/hyperlink" Target="https://drive.google.com/file/d/1QGrm5oQB9PZXJh02C9jacZ5VaVaeGleN/view?usp=sharing" TargetMode="External"/><Relationship Id="rId227" Type="http://schemas.openxmlformats.org/officeDocument/2006/relationships/hyperlink" Target="https://drive.google.com/file/d/1QTSMmOcUNd4mJvSxNIoYq4Rb82YmAcJN/view?usp=sharing" TargetMode="External"/><Relationship Id="rId228" Type="http://schemas.openxmlformats.org/officeDocument/2006/relationships/hyperlink" Target="https://drive.google.com/file/d/1pD_9cZQ1lquS4XHeEEkAjGRnqGq6-ToF/view?usp=share_link" TargetMode="External"/><Relationship Id="rId229" Type="http://schemas.openxmlformats.org/officeDocument/2006/relationships/hyperlink" Target="https://drive.google.com/file/d/1_w5F_TbU4dAK85iYJxTs1wtI2ntYUKEz/view?usp=sharing" TargetMode="External"/><Relationship Id="rId230" Type="http://schemas.openxmlformats.org/officeDocument/2006/relationships/hyperlink" Target="https://drive.google.com/file/d/10my-mMqb7Ward0LDPzvwc7Rd8ozdZ7va/view?usp=sharing" TargetMode="External"/><Relationship Id="rId231" Type="http://schemas.openxmlformats.org/officeDocument/2006/relationships/hyperlink" Target="https://drive.google.com/file/d/1XEx-yVD0agf-Dk5QWCgi3S8YBUtCCxlA/view?usp=sharing" TargetMode="External"/><Relationship Id="rId232" Type="http://schemas.openxmlformats.org/officeDocument/2006/relationships/hyperlink" Target="https://drive.google.com/file/d/1AwxZ-IxRL2_mLs7GZ3_OBcFDPP7uXa3f/view?usp=sharing" TargetMode="External"/><Relationship Id="rId233" Type="http://schemas.openxmlformats.org/officeDocument/2006/relationships/hyperlink" Target="https://drive.google.com/file/d/1ILDqbScNQtEW20u6RjvPhyC2MN2Ob-BX/view?usp=share_link" TargetMode="External"/><Relationship Id="rId234" Type="http://schemas.openxmlformats.org/officeDocument/2006/relationships/hyperlink" Target="https://drive.google.com/file/d/1q1RjhbWb7GR-0SH1yEaEMdBHRSfVHPUN/view?usp=sharing" TargetMode="External"/><Relationship Id="rId235" Type="http://schemas.openxmlformats.org/officeDocument/2006/relationships/hyperlink" Target="https://drive.google.com/file/d/1rhViKiEJv9P_5-vi3lMhZg_aICzq2vy2/view?usp=sharing" TargetMode="External"/><Relationship Id="rId236" Type="http://schemas.openxmlformats.org/officeDocument/2006/relationships/hyperlink" Target="https://drive.google.com/file/d/1Wy5eIWKUWsEeAQw6kBPcBOI4vgTFj0ln/view?usp=share_link" TargetMode="External"/><Relationship Id="rId237" Type="http://schemas.openxmlformats.org/officeDocument/2006/relationships/hyperlink" Target="https://drive.google.com/file/d/17j2tavA-vY_RFiQioIxDsZGCp2j9541T/view?usp=sharing" TargetMode="External"/><Relationship Id="rId238" Type="http://schemas.openxmlformats.org/officeDocument/2006/relationships/hyperlink" Target="https://drive.google.com/file/d/1O1zlKfZd9LVzwhiDokcZHfDaXjTAISqb/view?usp=sharing" TargetMode="External"/><Relationship Id="rId239" Type="http://schemas.openxmlformats.org/officeDocument/2006/relationships/hyperlink" Target="https://drive.google.com/file/d/1dvLh8jrMlJNNskFHCuHKVXIYCehTon52/view?usp=sharing" TargetMode="External"/><Relationship Id="rId240" Type="http://schemas.openxmlformats.org/officeDocument/2006/relationships/hyperlink" Target="https://drive.google.com/file/d/1BLUKOhOBNXKEgEjz5GAWDiA-GCUlBm_e/view?usp=sharing" TargetMode="External"/><Relationship Id="rId241" Type="http://schemas.openxmlformats.org/officeDocument/2006/relationships/hyperlink" Target="https://drive.google.com/file/d/1kXX08M6AnpgD73dPQPdKL2OVZkSUkUSH/view?usp=sharing" TargetMode="External"/><Relationship Id="rId242" Type="http://schemas.openxmlformats.org/officeDocument/2006/relationships/hyperlink" Target="https://drive.google.com/file/d/1RLbvd-amavRIRazjW7s-4V11qOwx_QGj/view?usp=sharing" TargetMode="External"/><Relationship Id="rId243" Type="http://schemas.openxmlformats.org/officeDocument/2006/relationships/hyperlink" Target="https://drive.google.com/file/d/1L_uQ5miKrvVfwNsb-M4gfmLchthJzbRV/view?usp=sharing" TargetMode="External"/><Relationship Id="rId244" Type="http://schemas.openxmlformats.org/officeDocument/2006/relationships/hyperlink" Target="https://drive.google.com/file/d/1IezlNsIj9V84Sb4FY0xWE1Zr_JnoM60Q/view?usp=sharing" TargetMode="External"/><Relationship Id="rId245" Type="http://schemas.openxmlformats.org/officeDocument/2006/relationships/hyperlink" Target="https://drive.google.com/file/d/1y7JzZk6gdE8JhlKaal3yqLKAATAdT1_W/view?usp=sharing" TargetMode="External"/><Relationship Id="rId246" Type="http://schemas.openxmlformats.org/officeDocument/2006/relationships/hyperlink" Target="https://drive.google.com/file/d/1tpO9WZRhmX5DeeWtQ9UPDc-aeYlWqlRL/view?usp=sharing" TargetMode="External"/><Relationship Id="rId247" Type="http://schemas.openxmlformats.org/officeDocument/2006/relationships/hyperlink" Target="https://drive.google.com/file/d/1YHUC3FKltnQGLjN8-bo0NZX-S6oFDQIs/view?usp=sharing" TargetMode="External"/><Relationship Id="rId248" Type="http://schemas.openxmlformats.org/officeDocument/2006/relationships/hyperlink" Target="https://drive.google.com/file/d/1QMeDlMPxc3LajKccZMHUqAZAssZVUazf/view?usp=sharing" TargetMode="External"/><Relationship Id="rId249" Type="http://schemas.openxmlformats.org/officeDocument/2006/relationships/hyperlink" Target="https://drive.google.com/file/d/1WhMDQx_0WeJSAobBC-9cHTJr0DfY6pw7/view?usp=sharing" TargetMode="External"/><Relationship Id="rId250" Type="http://schemas.openxmlformats.org/officeDocument/2006/relationships/hyperlink" Target="https://drive.google.com/file/d/1-2WXC533ADlURSa_VWxMbwGsukICkGdL/view?usp=sharing" TargetMode="External"/><Relationship Id="rId251" Type="http://schemas.openxmlformats.org/officeDocument/2006/relationships/hyperlink" Target="https://drive.google.com/file/d/1KOWWOhhi4S_B6lZXNtKgO7F8lmfXxkzT/view?usp=sharing" TargetMode="External"/><Relationship Id="rId252" Type="http://schemas.openxmlformats.org/officeDocument/2006/relationships/hyperlink" Target="https://drive.google.com/file/d/1O1K1IS0oaAfWO7Q-ZNIW_cRetxvyvnfJ/view?usp=sharing" TargetMode="External"/><Relationship Id="rId253" Type="http://schemas.openxmlformats.org/officeDocument/2006/relationships/hyperlink" Target="https://drive.google.com/file/d/189GX_otyhxRVJ9NeSUMC2CP7VG_dHxa2/view?usp=sharing" TargetMode="External"/><Relationship Id="rId254" Type="http://schemas.openxmlformats.org/officeDocument/2006/relationships/hyperlink" Target="https://drive.google.com/file/d/1O1K1IS0oaAfWO7Q-ZNIW_cRetxvyvnfJ/view?usp=sharing" TargetMode="External"/><Relationship Id="rId255" Type="http://schemas.openxmlformats.org/officeDocument/2006/relationships/hyperlink" Target="https://drive.google.com/file/d/1BLmRU4c1qqgPxuvrI_Y2q8VeREhjkB_K/view?usp=sharing" TargetMode="External"/><Relationship Id="rId256" Type="http://schemas.openxmlformats.org/officeDocument/2006/relationships/hyperlink" Target="https://drive.google.com/file/d/1ZVSiQcjUiSkGuQYX9Z0KDX86651Y2NYk/view?usp=sharing" TargetMode="External"/><Relationship Id="rId257" Type="http://schemas.openxmlformats.org/officeDocument/2006/relationships/hyperlink" Target="https://drive.google.com/file/d/1hANc4tcRNqPE3t0Dw_fVlk_KH1an-4cL/view?usp=sharing" TargetMode="External"/><Relationship Id="rId258" Type="http://schemas.openxmlformats.org/officeDocument/2006/relationships/hyperlink" Target="https://drive.google.com/file/d/1xAKe442jp65958TYrT0IMUHxvAnivmJI/view?usp=sharing" TargetMode="External"/><Relationship Id="rId259" Type="http://schemas.openxmlformats.org/officeDocument/2006/relationships/hyperlink" Target="https://drive.google.com/file/d/1KLWUQ5m0zYWN5huImySny9A-7H87oC1p/view?usp=sharing" TargetMode="External"/><Relationship Id="rId260" Type="http://schemas.openxmlformats.org/officeDocument/2006/relationships/hyperlink" Target="https://drive.google.com/file/d/12Cmc-o8yoU_ZsO1cWd0gJmvg79lOHkCt/view?usp=sharing" TargetMode="External"/><Relationship Id="rId261" Type="http://schemas.openxmlformats.org/officeDocument/2006/relationships/hyperlink" Target="https://drive.google.com/file/d/1GvVeT2Vg0liYzkgs_qhDLyR0PzyvJuJA/view?usp=sharing" TargetMode="External"/><Relationship Id="rId262" Type="http://schemas.openxmlformats.org/officeDocument/2006/relationships/hyperlink" Target="https://drive.google.com/file/d/14DUTEVj8h_8iULjEvfkAsqHYSFpxW3Cv/view?usp=sharing" TargetMode="External"/><Relationship Id="rId263" Type="http://schemas.openxmlformats.org/officeDocument/2006/relationships/hyperlink" Target="https://drive.google.com/file/d/1hFgzmoy6n1v9CjuZtT4C0LEhRirAY55s/view?usp=sharing" TargetMode="External"/><Relationship Id="rId264" Type="http://schemas.openxmlformats.org/officeDocument/2006/relationships/hyperlink" Target="https://drive.google.com/file/d/1z-jwnGwuNlKl1xu0v1ocZ4Y3fUzCzasF/view?usp=sharing" TargetMode="External"/><Relationship Id="rId265" Type="http://schemas.openxmlformats.org/officeDocument/2006/relationships/hyperlink" Target="https://drive.google.com/file/d/1MykKgMQvZimqMMU4gUUpaP_KzoELLiHI/view?usp=sharing" TargetMode="External"/><Relationship Id="rId266" Type="http://schemas.openxmlformats.org/officeDocument/2006/relationships/hyperlink" Target="https://drive.google.com/file/d/1GupRar8ItxPON9mMxph7UiSpP6OkWIH6/view?usp=sharing" TargetMode="External"/><Relationship Id="rId267" Type="http://schemas.openxmlformats.org/officeDocument/2006/relationships/hyperlink" Target="https://drive.google.com/file/d/1iMCPIyhNwEjBQ6J7CZ3K_FpBmMHhceUX/view?usp=sharing" TargetMode="External"/><Relationship Id="rId268" Type="http://schemas.openxmlformats.org/officeDocument/2006/relationships/hyperlink" Target="https://drive.google.com/file/d/1-JslQablReWUerLzRBV5fPbvWO8e0Rt2/view?usp=sharing" TargetMode="External"/><Relationship Id="rId269" Type="http://schemas.openxmlformats.org/officeDocument/2006/relationships/hyperlink" Target="https://drive.google.com/file/d/1XXEOu8gRI7NmuzzTx07JmG4or7CmdTWX/view?usp=sharing" TargetMode="External"/><Relationship Id="rId270" Type="http://schemas.openxmlformats.org/officeDocument/2006/relationships/hyperlink" Target="https://drive.google.com/file/d/1I9aqHDToZdQkf8-Cn5UCerdS2hh4c8nt/view?usp=sharing" TargetMode="External"/><Relationship Id="rId271" Type="http://schemas.openxmlformats.org/officeDocument/2006/relationships/hyperlink" Target="https://drive.google.com/file/d/1yAOIFCi0OOKXIjz0Pg4iAwbyVzcBdrjU/view?usp=sharing" TargetMode="External"/><Relationship Id="rId272" Type="http://schemas.openxmlformats.org/officeDocument/2006/relationships/hyperlink" Target="https://drive.google.com/file/d/1LlGNX4kyReCaVtjt5jReFJLeOjZO_MXH/view?usp=sharing" TargetMode="External"/><Relationship Id="rId273" Type="http://schemas.openxmlformats.org/officeDocument/2006/relationships/hyperlink" Target="https://drive.google.com/file/d/1F8f2JjU2xao7w_2EAPxmcPAO5oVyOV7X/view?usp=sharing" TargetMode="External"/><Relationship Id="rId274" Type="http://schemas.openxmlformats.org/officeDocument/2006/relationships/hyperlink" Target="https://drive.google.com/file/d/1mvr9ZebSDrBMu9QTwvnG3OjLJsFUIviJ/view?usp=sharing" TargetMode="External"/><Relationship Id="rId275" Type="http://schemas.openxmlformats.org/officeDocument/2006/relationships/hyperlink" Target="https://drive.google.com/file/d/1mIHuTcxHzH03iguEpiPYfHtCOSr8JzJ8/view?usp=sharing" TargetMode="External"/><Relationship Id="rId276" Type="http://schemas.openxmlformats.org/officeDocument/2006/relationships/hyperlink" Target="https://drive.google.com/file/d/1fdjsYnv-FVOXy9CEFLe62G9F9feTzAZR/view?usp=sharing" TargetMode="External"/><Relationship Id="rId277" Type="http://schemas.openxmlformats.org/officeDocument/2006/relationships/hyperlink" Target="https://drive.google.com/file/d/1Zjj7GjRu7Bxkp3J-DdoBioF8tAjTALqb/view?usp=sharing" TargetMode="External"/><Relationship Id="rId278" Type="http://schemas.openxmlformats.org/officeDocument/2006/relationships/hyperlink" Target="https://drive.google.com/file/d/1-o9kAfcsFWBhccv1fcmZQcdLinrYTDq3/view?usp=sharing" TargetMode="External"/><Relationship Id="rId279" Type="http://schemas.openxmlformats.org/officeDocument/2006/relationships/hyperlink" Target="https://drive.google.com/file/d/16VXYo_WKBFh7SmHDvptn0dQs7Y2CX5lk/view?usp=sharing" TargetMode="External"/><Relationship Id="rId280" Type="http://schemas.openxmlformats.org/officeDocument/2006/relationships/hyperlink" Target="https://drive.google.com/file/d/1cKwI-Y0m_2nlgPNJVJtbikckDVQ4-kTc/view?usp=sharing" TargetMode="External"/><Relationship Id="rId281" Type="http://schemas.openxmlformats.org/officeDocument/2006/relationships/hyperlink" Target="https://drive.google.com/file/d/1Y-Tnh29YA8v6Pt3VhVIejGbOGopfsQep/view?usp=sharing" TargetMode="External"/><Relationship Id="rId282" Type="http://schemas.openxmlformats.org/officeDocument/2006/relationships/hyperlink" Target="https://drive.google.com/file/d/1COVCjEHUEIyI_Ck2TWD4h_HZywb74e0T/view?usp=sharing" TargetMode="External"/><Relationship Id="rId283" Type="http://schemas.openxmlformats.org/officeDocument/2006/relationships/hyperlink" Target="https://drive.google.com/file/d/15F76wFYVrq7N0EsHtHrT5Y18hhYD1JlE/view?usp=sharing" TargetMode="External"/><Relationship Id="rId284" Type="http://schemas.openxmlformats.org/officeDocument/2006/relationships/hyperlink" Target="https://drive.google.com/file/d/1W0e-4xZKjsBoLQMqGnbSjmmBVCzIJ5sW/view?usp=sharing" TargetMode="External"/><Relationship Id="rId285" Type="http://schemas.openxmlformats.org/officeDocument/2006/relationships/hyperlink" Target="https://drive.google.com/file/d/1f9PBDl5kLSvXuYEa8kZN2nbPlkp0sh0o/view?usp=sharing" TargetMode="External"/><Relationship Id="rId286" Type="http://schemas.openxmlformats.org/officeDocument/2006/relationships/hyperlink" Target="https://drive.google.com/file/d/1EJ57DIKBn5NGR-UGvH3eL0TIEVvba_ai/view?usp=sharing" TargetMode="External"/><Relationship Id="rId287" Type="http://schemas.openxmlformats.org/officeDocument/2006/relationships/hyperlink" Target="https://drive.google.com/file/d/1KJCeXY0MJw2IdlKnkugnoETbAIJdRnwL/view?usp=sharing" TargetMode="External"/><Relationship Id="rId288" Type="http://schemas.openxmlformats.org/officeDocument/2006/relationships/hyperlink" Target="https://drive.google.com/file/d/1Snw8OSIapKhOeasWtxnzyBayEvLOqYcS/view?usp=sharing" TargetMode="External"/><Relationship Id="rId289" Type="http://schemas.openxmlformats.org/officeDocument/2006/relationships/hyperlink" Target="https://drive.google.com/file/d/1UTrA4P-5kt95ebILcYNkrVfdGDOEyg73/view?usp=sharing" TargetMode="External"/><Relationship Id="rId290" Type="http://schemas.openxmlformats.org/officeDocument/2006/relationships/hyperlink" Target="https://drive.google.com/file/d/1s4dSw59LXh-Mf_valo5T4Kbm_TTf5Y4P/view?usp=sharing" TargetMode="External"/><Relationship Id="rId291" Type="http://schemas.openxmlformats.org/officeDocument/2006/relationships/hyperlink" Target="https://drive.google.com/file/d/1_s_15RuxrHDVqdNut2lQBvNJt4EkXBy5/view?usp=sharing" TargetMode="External"/><Relationship Id="rId292" Type="http://schemas.openxmlformats.org/officeDocument/2006/relationships/hyperlink" Target="https://drive.google.com/file/d/1KEt191PZcU6IwgajC2J6QDQi-Rq9AA0P/view?usp=sharing" TargetMode="External"/><Relationship Id="rId293" Type="http://schemas.openxmlformats.org/officeDocument/2006/relationships/hyperlink" Target="https://drive.google.com/file/d/13em-TTJX0jkp__esbSedknzsOfIxjDFX/view?usp=sharing" TargetMode="External"/><Relationship Id="rId294" Type="http://schemas.openxmlformats.org/officeDocument/2006/relationships/hyperlink" Target="https://drive.google.com/file/d/11mgXERGQzx1sfF57Ahqve7ow7HQg6mqb/view?usp=sharing" TargetMode="External"/><Relationship Id="rId295" Type="http://schemas.openxmlformats.org/officeDocument/2006/relationships/hyperlink" Target="https://drive.google.com/file/d/1OkR8yuwd7co-_5t7AB8RqrOt4NOQwx0F/view?usp=sharing" TargetMode="External"/><Relationship Id="rId296" Type="http://schemas.openxmlformats.org/officeDocument/2006/relationships/hyperlink" Target="https://drive.google.com/file/d/1GsMfpy-AuB24s0Yf_hLMJuJwKs0M4HQi/view?usp=sharing" TargetMode="External"/><Relationship Id="rId297" Type="http://schemas.openxmlformats.org/officeDocument/2006/relationships/hyperlink" Target="https://drive.google.com/file/d/13p_KHlMtVPKw8jVglDOrPFUbcnr64Fon/view?usp=sharing" TargetMode="External"/><Relationship Id="rId298" Type="http://schemas.openxmlformats.org/officeDocument/2006/relationships/hyperlink" Target="https://drive.google.com/file/d/1zs4x1-ByChYz30n63h4hgH0wvxRl8mAG/view?usp=sharing" TargetMode="External"/><Relationship Id="rId299" Type="http://schemas.openxmlformats.org/officeDocument/2006/relationships/hyperlink" Target="https://drive.google.com/file/d/15RZv4v1SdM0HC7RbS70lBOzPdUnZGNu6/view?usp=sharing" TargetMode="External"/><Relationship Id="rId300" Type="http://schemas.openxmlformats.org/officeDocument/2006/relationships/hyperlink" Target="https://drive.google.com/file/d/1Gt0WMGax5YShTSS7v7kQp1dEk8O1dX8A/view?usp=sharing" TargetMode="External"/><Relationship Id="rId301" Type="http://schemas.openxmlformats.org/officeDocument/2006/relationships/hyperlink" Target="https://drive.google.com/file/d/17tCWP8QgX-P2shW-Fp3TMsdVIwINNDPb/view?usp=sharing" TargetMode="External"/><Relationship Id="rId302" Type="http://schemas.openxmlformats.org/officeDocument/2006/relationships/hyperlink" Target="https://drive.google.com/file/d/1fmPXva4HhkvRo4lxdJ2xQpF3VmgEX99l/view?usp=sharing" TargetMode="External"/><Relationship Id="rId303" Type="http://schemas.openxmlformats.org/officeDocument/2006/relationships/hyperlink" Target="https://drive.google.com/file/d/1BDtNHLSeRQHMQ5SEX1Diy8Mgs3hxyYZt/view?usp=sharing" TargetMode="External"/><Relationship Id="rId304" Type="http://schemas.openxmlformats.org/officeDocument/2006/relationships/hyperlink" Target="https://drive.google.com/file/d/1uSU8uMzbR0FthzbXomzQNMpFwirlKHxR/view?usp=sharing" TargetMode="External"/><Relationship Id="rId305" Type="http://schemas.openxmlformats.org/officeDocument/2006/relationships/hyperlink" Target="https://drive.google.com/file/d/1Lu0o6lbx5BM6Bi-Z97EVqQUu-HTo_jCL/view?usp=sharing" TargetMode="External"/><Relationship Id="rId306" Type="http://schemas.openxmlformats.org/officeDocument/2006/relationships/hyperlink" Target="https://drive.google.com/file/d/1hQDBDZw2EC2sFLezHm06XSmIocFyPrLK/view?usp=sharing" TargetMode="External"/><Relationship Id="rId307" Type="http://schemas.openxmlformats.org/officeDocument/2006/relationships/hyperlink" Target="https://drive.google.com/file/d/1gEnbRfaBZ95S6-kdQqfsDYv6D3spX9gi/view?usp=sharing" TargetMode="External"/><Relationship Id="rId308" Type="http://schemas.openxmlformats.org/officeDocument/2006/relationships/hyperlink" Target="https://drive.google.com/file/d/1uojNU8sMEx7-gRLEki-OfL7qfQeX9Xw5/view?usp=sharing" TargetMode="External"/><Relationship Id="rId309" Type="http://schemas.openxmlformats.org/officeDocument/2006/relationships/hyperlink" Target="https://drive.google.com/file/d/1ZA9kN1L0ICyPS6GOyUr1uQXC7LLuLojp/view?usp=sharing" TargetMode="External"/><Relationship Id="rId310" Type="http://schemas.openxmlformats.org/officeDocument/2006/relationships/hyperlink" Target="https://drive.google.com/file/d/10ot4MP8W08GlTnQCBCCnYJW88eve_lkk/view?usp=sharing" TargetMode="External"/><Relationship Id="rId311" Type="http://schemas.openxmlformats.org/officeDocument/2006/relationships/hyperlink" Target="https://drive.google.com/file/d/1rFLlkAc2PGCdP977H1I6BknEvcIytwp9/view?usp=sharing" TargetMode="External"/><Relationship Id="rId312" Type="http://schemas.openxmlformats.org/officeDocument/2006/relationships/hyperlink" Target="https://drive.google.com/file/d/1XyM9K8ntCEPjiYUrCEcRcWW9vAAQm9Ik/view?usp=sharing" TargetMode="External"/><Relationship Id="rId313" Type="http://schemas.openxmlformats.org/officeDocument/2006/relationships/hyperlink" Target="https://drive.google.com/file/d/1fufCv_cqwCDBBN7kN0UPuozy_HU0JCNd/view?usp=sharing" TargetMode="External"/><Relationship Id="rId314" Type="http://schemas.openxmlformats.org/officeDocument/2006/relationships/hyperlink" Target="https://drive.google.com/file/d/1NvZ85Iwaznp2PHrvy0SknskNH0vzd1Qj/view?usp=sharing" TargetMode="External"/><Relationship Id="rId315" Type="http://schemas.openxmlformats.org/officeDocument/2006/relationships/hyperlink" Target="https://drive.google.com/file/d/1H8c_AZYh-h9_7fcko6Q-jBJ5LpCS7S8U/view?usp=sharing" TargetMode="External"/><Relationship Id="rId316" Type="http://schemas.openxmlformats.org/officeDocument/2006/relationships/hyperlink" Target="https://drive.google.com/file/d/1srn5u5W4ObQ4CjPlRviktzsgaWPw88ej/view?usp=sharing" TargetMode="External"/><Relationship Id="rId317" Type="http://schemas.openxmlformats.org/officeDocument/2006/relationships/hyperlink" Target="https://drive.google.com/file/d/1xrX3JBsYY0f5fHpjiBFjANvc7XShN6kq/view?usp=sharing" TargetMode="External"/><Relationship Id="rId318" Type="http://schemas.openxmlformats.org/officeDocument/2006/relationships/hyperlink" Target="https://drive.google.com/file/d/1QGlsGha-aQ4z9z3fCANYEZY6q9OVg2so/view?usp=sharing" TargetMode="External"/><Relationship Id="rId319" Type="http://schemas.openxmlformats.org/officeDocument/2006/relationships/hyperlink" Target="https://drive.google.com/file/d/1eQGJoXdcdmTsT77FBQO6lICGi0NI1bDu/view?usp=sharing" TargetMode="External"/><Relationship Id="rId320" Type="http://schemas.openxmlformats.org/officeDocument/2006/relationships/hyperlink" Target="https://drive.google.com/file/d/1RSy5yBwabokhtWqNaWih_n-Mc7l9z0S4/view?usp=sharing" TargetMode="External"/><Relationship Id="rId321" Type="http://schemas.openxmlformats.org/officeDocument/2006/relationships/hyperlink" Target="https://drive.google.com/file/d/1FBa9B7FUOpW6Od1zBONOAB634YfHopl_/view?usp=sharing" TargetMode="External"/><Relationship Id="rId322" Type="http://schemas.openxmlformats.org/officeDocument/2006/relationships/hyperlink" Target="https://drive.google.com/file/d/1pgq0BWkde5-6qS9KZ18QN6rpwYw-AMLP/view?usp=sharing" TargetMode="External"/><Relationship Id="rId323" Type="http://schemas.openxmlformats.org/officeDocument/2006/relationships/hyperlink" Target="https://drive.google.com/file/d/1AqlVfWAhQhoy-HAiqoZuwVisywDiUlhp/view?usp=sharing" TargetMode="External"/><Relationship Id="rId324" Type="http://schemas.openxmlformats.org/officeDocument/2006/relationships/hyperlink" Target="https://drive.google.com/file/d/190yi6H17XQhrVdnO7ZcEyvhQC1j81nzL/view?usp=sharing" TargetMode="External"/><Relationship Id="rId325" Type="http://schemas.openxmlformats.org/officeDocument/2006/relationships/hyperlink" Target="https://drive.google.com/file/d/1yny5cqYqz-sWIX8NfwohuDV1Q8guykAo/view?usp=sharing" TargetMode="External"/><Relationship Id="rId326" Type="http://schemas.openxmlformats.org/officeDocument/2006/relationships/hyperlink" Target="https://drive.google.com/file/d/1RWuW2EG4Gc9Si6JJATHWNrra9oO-dMKW/view?usp=sharing" TargetMode="External"/><Relationship Id="rId327" Type="http://schemas.openxmlformats.org/officeDocument/2006/relationships/hyperlink" Target="https://drive.google.com/file/d/1t5okBqxmSk_F0SJnfnVyAo-5kKNv0Jk4/view?usp=sharing" TargetMode="External"/><Relationship Id="rId328" Type="http://schemas.openxmlformats.org/officeDocument/2006/relationships/hyperlink" Target="https://drive.google.com/file/d/1m-lgeyS2TPxAzBmXABzrq9LpcD1TtEwU/view?usp=sharing" TargetMode="External"/><Relationship Id="rId329" Type="http://schemas.openxmlformats.org/officeDocument/2006/relationships/hyperlink" Target="https://drive.google.com/file/d/1qSl55IeBwFZoEf3JuYOoL18zjRwxC61f/view?usp=sharing" TargetMode="External"/><Relationship Id="rId330" Type="http://schemas.openxmlformats.org/officeDocument/2006/relationships/hyperlink" Target="https://drive.google.com/file/d/1_GbDqYba67eYCHLKzoHLjDp2ANOWQjpm/view?usp=sharing" TargetMode="External"/><Relationship Id="rId331" Type="http://schemas.openxmlformats.org/officeDocument/2006/relationships/hyperlink" Target="https://drive.google.com/file/d/1bzuz6lrtdMejGn5PzAbr4OLgtnPuQHaJ/view?usp=sharing" TargetMode="External"/><Relationship Id="rId332" Type="http://schemas.openxmlformats.org/officeDocument/2006/relationships/hyperlink" Target="https://drive.google.com/file/d/1QXP1-I-fj1wNHMy-ad4FD67A-TBtubI9/view?usp=sharing" TargetMode="External"/><Relationship Id="rId333" Type="http://schemas.openxmlformats.org/officeDocument/2006/relationships/hyperlink" Target="https://drive.google.com/file/d/1KglGf4j5fPXcoHDNMstBZbAFqLUWs2st/view?usp=sharing" TargetMode="External"/><Relationship Id="rId334" Type="http://schemas.openxmlformats.org/officeDocument/2006/relationships/hyperlink" Target="https://drive.google.com/file/d/1NmP7d-k2oLlNz71ObvsG2Pteicepiiie/view?usp=sharing" TargetMode="External"/><Relationship Id="rId335" Type="http://schemas.openxmlformats.org/officeDocument/2006/relationships/hyperlink" Target="https://drive.google.com/file/d/1Tv86vThp-e6MLG5pASNslXxLicFvbz5S/view?usp=sharing" TargetMode="External"/><Relationship Id="rId336" Type="http://schemas.openxmlformats.org/officeDocument/2006/relationships/hyperlink" Target="https://drive.google.com/file/d/1ugFsXLhP-i4UEqvsk7mrspZHvs_JS33U/view?usp=sharing" TargetMode="External"/><Relationship Id="rId337" Type="http://schemas.openxmlformats.org/officeDocument/2006/relationships/hyperlink" Target="https://drive.google.com/file/d/1fy-81ENXXbRod-AGso0cS4sP1CE7IQjT/view?usp=sharing" TargetMode="External"/><Relationship Id="rId338" Type="http://schemas.openxmlformats.org/officeDocument/2006/relationships/hyperlink" Target="https://drive.google.com/file/d/1-bS8-UUSDARVGJdplIC8YtRRxH8Q8SwS/view?usp=sharing" TargetMode="External"/><Relationship Id="rId339" Type="http://schemas.openxmlformats.org/officeDocument/2006/relationships/hyperlink" Target="https://drive.google.com/file/d/1S0yPQiLL_LmnKBC-AyaY5WB_swcw6K7_/view?usp=sharing" TargetMode="External"/><Relationship Id="rId340" Type="http://schemas.openxmlformats.org/officeDocument/2006/relationships/hyperlink" Target="https://drive.google.com/file/d/1kaHhfud9Iy5cxikcG8akUiePMttwKsZm/view?usp=sharing" TargetMode="External"/><Relationship Id="rId341" Type="http://schemas.openxmlformats.org/officeDocument/2006/relationships/hyperlink" Target="https://drive.google.com/file/d/1-Fao2DoInU7e4cJ92mKIWm1zCv31wWnm/view?usp=sharing" TargetMode="External"/><Relationship Id="rId342" Type="http://schemas.openxmlformats.org/officeDocument/2006/relationships/hyperlink" Target="https://drive.google.com/file/d/1Zk41FU3UUKujTMUPaJ9x61Rt27WigNUc/view?usp=sharing" TargetMode="External"/><Relationship Id="rId343" Type="http://schemas.openxmlformats.org/officeDocument/2006/relationships/hyperlink" Target="https://drive.google.com/file/d/13Q0MG58Ye-GfC3Sa48zCslfkEavyuXLB/view?usp=sharing" TargetMode="External"/><Relationship Id="rId344" Type="http://schemas.openxmlformats.org/officeDocument/2006/relationships/hyperlink" Target="https://drive.google.com/file/d/1ZXti3fEeFGyXu9Cr63wQywpKwOfbqdxM/view?usp=sharing" TargetMode="External"/><Relationship Id="rId345" Type="http://schemas.openxmlformats.org/officeDocument/2006/relationships/hyperlink" Target="https://drive.google.com/file/d/1iUIpMk-QGDU8fUQ3oA95Jk4WvQAS6u3l/view?usp=sharing" TargetMode="External"/><Relationship Id="rId346" Type="http://schemas.openxmlformats.org/officeDocument/2006/relationships/hyperlink" Target="https://drive.google.com/file/d/1BPwsZaVJib3s-7dp2mgXfHTo23leNUBq/view?usp=sharing" TargetMode="External"/><Relationship Id="rId347" Type="http://schemas.openxmlformats.org/officeDocument/2006/relationships/hyperlink" Target="https://drive.google.com/file/d/1PAg45RjlDwmrHQlXrR09UK6zhzWZfbzm/view?usp=sharing" TargetMode="External"/><Relationship Id="rId348" Type="http://schemas.openxmlformats.org/officeDocument/2006/relationships/hyperlink" Target="https://drive.google.com/file/d/1BFxICInHzRLlvpCmSwelNWEc8p9NPCuL/view?usp=sharing" TargetMode="External"/><Relationship Id="rId349" Type="http://schemas.openxmlformats.org/officeDocument/2006/relationships/hyperlink" Target="https://drive.google.com/file/d/1_aIEsjAQqkU1iUcV8mDRQ9liA5Q0c96e/view?usp=sharing" TargetMode="External"/><Relationship Id="rId350" Type="http://schemas.openxmlformats.org/officeDocument/2006/relationships/hyperlink" Target="https://drive.google.com/file/d/1waqsWeydus_PwmLdbegDGrrX2qQNVvxw/view?usp=sharing" TargetMode="External"/><Relationship Id="rId351" Type="http://schemas.openxmlformats.org/officeDocument/2006/relationships/hyperlink" Target="https://drive.google.com/file/d/1FiJCRoRfipBYI0jxfcT9Q-HGPWDJyc7W/view?usp=sharing" TargetMode="External"/><Relationship Id="rId352" Type="http://schemas.openxmlformats.org/officeDocument/2006/relationships/hyperlink" Target="https://drive.google.com/file/d/19VYjQWSn9FIE15YEMLGFgFgb1S7lmmgm/view?usp=sharing" TargetMode="External"/><Relationship Id="rId353" Type="http://schemas.openxmlformats.org/officeDocument/2006/relationships/hyperlink" Target="https://drive.google.com/file/d/1K27VEseRfBE_QemAyMs6QHuMQYOa4mNq/view?usp=sharing" TargetMode="External"/><Relationship Id="rId354" Type="http://schemas.openxmlformats.org/officeDocument/2006/relationships/hyperlink" Target="https://drive.google.com/file/d/1YFH_1hPFOQdYH9eV6x2zmOx6tEXyCo7i/view?usp=sharing" TargetMode="External"/><Relationship Id="rId355" Type="http://schemas.openxmlformats.org/officeDocument/2006/relationships/hyperlink" Target="https://drive.google.com/file/d/1BB0HE6aSCV_aStsB_x7p7a6ckJ2KsGje/view?usp=sharing" TargetMode="External"/><Relationship Id="rId356" Type="http://schemas.openxmlformats.org/officeDocument/2006/relationships/hyperlink" Target="https://drive.google.com/file/d/150VCh94aPfi-Ur8jT-T-_YtBCylPZp26/view?usp=sharing" TargetMode="External"/><Relationship Id="rId357" Type="http://schemas.openxmlformats.org/officeDocument/2006/relationships/hyperlink" Target="https://drive.google.com/file/d/1weO0WdQklhfNymQsNr6HULBvuxhwtmt1/view?usp=sharing" TargetMode="External"/><Relationship Id="rId358" Type="http://schemas.openxmlformats.org/officeDocument/2006/relationships/hyperlink" Target="https://drive.google.com/file/d/1-lQLfrwD34F4euN3sprY4EdmVZFIm6B8/view?usp=sharing" TargetMode="External"/><Relationship Id="rId359" Type="http://schemas.openxmlformats.org/officeDocument/2006/relationships/hyperlink" Target="https://drive.google.com/file/d/1eiXTS-y8kXWAWUhU-0phbjw99Umf02Lr/view?usp=sharing" TargetMode="External"/><Relationship Id="rId360" Type="http://schemas.openxmlformats.org/officeDocument/2006/relationships/hyperlink" Target="https://drive.google.com/file/d/1N1ZSfeGaREBGIwG6WATT3UfGqolb9nbC/view?usp=sharing" TargetMode="External"/><Relationship Id="rId361" Type="http://schemas.openxmlformats.org/officeDocument/2006/relationships/hyperlink" Target="https://drive.google.com/file/d/1XF8-ipUjxfA1YwMZ6ThPdQQSh_kXQB8l/view?usp=sharing" TargetMode="External"/><Relationship Id="rId362" Type="http://schemas.openxmlformats.org/officeDocument/2006/relationships/hyperlink" Target="https://drive.google.com/file/d/1uRgkD6fw-Scge-T0k3t2tVXNY5OWKYEL/view?usp=sharing" TargetMode="External"/><Relationship Id="rId363" Type="http://schemas.openxmlformats.org/officeDocument/2006/relationships/hyperlink" Target="https://drive.google.com/file/d/1g3hW4GaA8sJBP7bDaaKt-2GhU6Fvtvxr/view?usp=sharing" TargetMode="External"/><Relationship Id="rId364" Type="http://schemas.openxmlformats.org/officeDocument/2006/relationships/hyperlink" Target="https://drive.google.com/file/d/1WDp6cZ42Uc2OT6AExkgSJCQ1Q4cal-3P/view?usp=sharing" TargetMode="External"/><Relationship Id="rId365" Type="http://schemas.openxmlformats.org/officeDocument/2006/relationships/hyperlink" Target="https://drive.google.com/file/d/1g2sE3POSMDfZJxhPc5cc3Aj9poT4GWTx/view?usp=sharing" TargetMode="External"/><Relationship Id="rId366" Type="http://schemas.openxmlformats.org/officeDocument/2006/relationships/hyperlink" Target="https://drive.google.com/file/d/1jnTvSSVChil0Dy4C8TnCeo-piIu395zR/view?usp=sharing" TargetMode="External"/><Relationship Id="rId367" Type="http://schemas.openxmlformats.org/officeDocument/2006/relationships/hyperlink" Target="https://drive.google.com/file/d/16gKV9T7oqMPEAGmCdr44u8zOmdwW8oe_/view?usp=sharing" TargetMode="External"/><Relationship Id="rId368" Type="http://schemas.openxmlformats.org/officeDocument/2006/relationships/hyperlink" Target="https://drive.google.com/file/d/14C-Q8R-ASFTIqt3qdFHBOvXpeoiouaHz/view?usp=sharing" TargetMode="External"/><Relationship Id="rId369" Type="http://schemas.openxmlformats.org/officeDocument/2006/relationships/hyperlink" Target="https://drive.google.com/file/d/1dO59GHlZhiLCOu64xRVRr_Xw-TuA5pmd/view?usp=sharing" TargetMode="External"/><Relationship Id="rId370" Type="http://schemas.openxmlformats.org/officeDocument/2006/relationships/hyperlink" Target="https://drive.google.com/file/d/1VmIm-bRiBj2AzAOMw_NEhW6GuIoRgPdh/view?usp=sharing" TargetMode="External"/><Relationship Id="rId371" Type="http://schemas.openxmlformats.org/officeDocument/2006/relationships/hyperlink" Target="https://drive.google.com/file/d/1ho9Oszdr5mCLKpiyJw56RwcM0lZqYo31/view?usp=sharing" TargetMode="External"/><Relationship Id="rId372" Type="http://schemas.openxmlformats.org/officeDocument/2006/relationships/hyperlink" Target="https://drive.google.com/file/d/113KDX7ftIhoboYKpslAR4tZod5hW6Tjl/view?usp=sharing" TargetMode="External"/><Relationship Id="rId373" Type="http://schemas.openxmlformats.org/officeDocument/2006/relationships/hyperlink" Target="https://drive.google.com/file/d/1MEP0DHfGCKN9AbJ3LzbVC6Ewu6K0tXru/view?usp=sharing" TargetMode="External"/><Relationship Id="rId374" Type="http://schemas.openxmlformats.org/officeDocument/2006/relationships/hyperlink" Target="https://drive.google.com/file/d/1ER0pX0LdpBTvR6f1DRQD2E9kpZyvZM81/view?usp=sharing" TargetMode="External"/><Relationship Id="rId375" Type="http://schemas.openxmlformats.org/officeDocument/2006/relationships/hyperlink" Target="https://drive.google.com/file/d/1DLpONS5bl1i-wilIo17sAj46KajrIAhr/view?usp=sharing" TargetMode="External"/><Relationship Id="rId376" Type="http://schemas.openxmlformats.org/officeDocument/2006/relationships/hyperlink" Target="https://drive.google.com/file/d/1I2nti7SrXpqwMj5i4yvzkZyUv81oajWR/view?usp=sharing" TargetMode="External"/><Relationship Id="rId377" Type="http://schemas.openxmlformats.org/officeDocument/2006/relationships/hyperlink" Target="https://drive.google.com/file/d/1MYp_lCu_94mvCUypTh04OnrWpqeU8GGP/view?usp=sharing" TargetMode="External"/><Relationship Id="rId378" Type="http://schemas.openxmlformats.org/officeDocument/2006/relationships/hyperlink" Target="https://drive.google.com/file/d/1--Yo5HTUXQFST2lbI3-51TsCRzolxg4k/view?usp=sharing" TargetMode="External"/><Relationship Id="rId379" Type="http://schemas.openxmlformats.org/officeDocument/2006/relationships/hyperlink" Target="https://drive.google.com/file/d/1Xo8Lc64E9XAk-4jQqXZXiS6R9hAPSGqJ/view?usp=sharing" TargetMode="External"/><Relationship Id="rId380" Type="http://schemas.openxmlformats.org/officeDocument/2006/relationships/hyperlink" Target="https://drive.google.com/file/d/1jaa1naoHS33TRU2tRfHJN1mHLjbiST2e/view?usp=sharing" TargetMode="External"/><Relationship Id="rId381" Type="http://schemas.openxmlformats.org/officeDocument/2006/relationships/hyperlink" Target="https://drive.google.com/file/d/1TCv3fYWRZ7ZUAvNZAUESBOhk98fyEf3c/view?usp=sharing" TargetMode="External"/><Relationship Id="rId382" Type="http://schemas.openxmlformats.org/officeDocument/2006/relationships/hyperlink" Target="https://drive.google.com/file/d/1aym0yO-DG2yoXgG13yObr2JuCWwlQRmD/view?usp=sharing" TargetMode="External"/><Relationship Id="rId383" Type="http://schemas.openxmlformats.org/officeDocument/2006/relationships/hyperlink" Target="https://drive.google.com/file/d/1GSkdy27vfqU3Thxx7NLB5ALIU6ZSJuSG/view?usp=sharing" TargetMode="External"/><Relationship Id="rId384" Type="http://schemas.openxmlformats.org/officeDocument/2006/relationships/hyperlink" Target="https://drive.google.com/file/d/1esthI2852wpI6z79MYMAu4hFqjkgbjKE/view?usp=sharing" TargetMode="External"/><Relationship Id="rId385" Type="http://schemas.openxmlformats.org/officeDocument/2006/relationships/hyperlink" Target="https://drive.google.com/file/d/1dtpUlVv5heYNASXxJTGW0-D-52gNW7eA/view?usp=sharing" TargetMode="External"/><Relationship Id="rId386" Type="http://schemas.openxmlformats.org/officeDocument/2006/relationships/hyperlink" Target="https://drive.google.com/file/d/1eQoDjdDJ3su3U2JbLdCN9Oa1DpgNPzx4/view?usp=sharing" TargetMode="External"/><Relationship Id="rId387" Type="http://schemas.openxmlformats.org/officeDocument/2006/relationships/hyperlink" Target="https://drive.google.com/file/d/1N62LfqRDKe006Ftik5jGwoZ_vTCS3rvU/view?usp=sharing" TargetMode="External"/><Relationship Id="rId388" Type="http://schemas.openxmlformats.org/officeDocument/2006/relationships/hyperlink" Target="https://drive.google.com/file/d/1jfjvJZbJ3J9km2rv4pII85ZtNULAqLo_/view?usp=sharing" TargetMode="External"/><Relationship Id="rId389" Type="http://schemas.openxmlformats.org/officeDocument/2006/relationships/hyperlink" Target="https://drive.google.com/file/d/1uNLZv-ehfPzX_s9CtF9MiYG6FyxDC5pA/view?usp=sharing" TargetMode="External"/><Relationship Id="rId390" Type="http://schemas.openxmlformats.org/officeDocument/2006/relationships/hyperlink" Target="https://drive.google.com/file/d/1GpWZc4WtXa4P4G5dooJqRGJ59nx9TJJJ/view?usp=sharing" TargetMode="External"/><Relationship Id="rId391" Type="http://schemas.openxmlformats.org/officeDocument/2006/relationships/hyperlink" Target="https://drive.google.com/file/d/1VMdHXEq8ZeojPbhJt9a3hyfEFT3qlI6t/view?usp=sharing" TargetMode="External"/><Relationship Id="rId392" Type="http://schemas.openxmlformats.org/officeDocument/2006/relationships/hyperlink" Target="https://drive.google.com/file/d/1a6FDWEd_h0DFPoDKZy7xbIzUVmwhZWrz/view?usp=sharing" TargetMode="External"/><Relationship Id="rId393" Type="http://schemas.openxmlformats.org/officeDocument/2006/relationships/hyperlink" Target="https://drive.google.com/file/d/1za4bLizj4XID1C_77lqR3pYjFeaXDYNW/view?usp=sharing" TargetMode="External"/><Relationship Id="rId394" Type="http://schemas.openxmlformats.org/officeDocument/2006/relationships/hyperlink" Target="https://drive.google.com/file/d/1HTvHEE5KEtdvlwciJQYZYz8Bk7UIOhZu/view?usp=sharing" TargetMode="External"/><Relationship Id="rId395" Type="http://schemas.openxmlformats.org/officeDocument/2006/relationships/hyperlink" Target="https://drive.google.com/file/d/1h6WBw4RLc9YzUQDmkN9LZ62f_KKwxRph/view?usp=sharing" TargetMode="External"/><Relationship Id="rId396" Type="http://schemas.openxmlformats.org/officeDocument/2006/relationships/hyperlink" Target="https://drive.google.com/file/d/1ahV-s2LKOoDXYtNDO053nrn04EhjUEe5/view?usp=sharing" TargetMode="External"/><Relationship Id="rId397" Type="http://schemas.openxmlformats.org/officeDocument/2006/relationships/hyperlink" Target="https://drive.google.com/file/d/1_Cus-VbKC6uojht1GCFgjGay-KQy2YCE/view?usp=sharing" TargetMode="External"/><Relationship Id="rId398" Type="http://schemas.openxmlformats.org/officeDocument/2006/relationships/hyperlink" Target="https://drive.google.com/file/d/1lcTnLPuGy_-UcMjBcJ0N1if1__OVqDqy/view?usp=sharing" TargetMode="External"/><Relationship Id="rId399" Type="http://schemas.openxmlformats.org/officeDocument/2006/relationships/hyperlink" Target="https://drive.google.com/file/d/1xycQHW9r3tsb4iHE9g8r5f5sKy3nDLBT/view?usp=sharing" TargetMode="External"/><Relationship Id="rId400" Type="http://schemas.openxmlformats.org/officeDocument/2006/relationships/hyperlink" Target="https://drive.google.com/file/d/1vo0Mg9VHDLS-eyCv-kPf7A21AdVwntsc/view?usp=sharing" TargetMode="External"/><Relationship Id="rId401" Type="http://schemas.openxmlformats.org/officeDocument/2006/relationships/hyperlink" Target="https://drive.google.com/file/d/189v2TFCvyBdqEfxPDHFwroPNnjehOEZo/view?usp=sharing" TargetMode="External"/><Relationship Id="rId402" Type="http://schemas.openxmlformats.org/officeDocument/2006/relationships/hyperlink" Target="https://drive.google.com/file/d/1BkrHMCSxwBW4n4Yo7iIdTPQUdYoaniMx/view?usp=sharing" TargetMode="External"/><Relationship Id="rId403" Type="http://schemas.openxmlformats.org/officeDocument/2006/relationships/hyperlink" Target="https://drive.google.com/file/d/1blyFrnYoyAlQnNwV1G2nSQBOeL8p4KEq/view?usp=sharing" TargetMode="External"/><Relationship Id="rId404" Type="http://schemas.openxmlformats.org/officeDocument/2006/relationships/hyperlink" Target="https://drive.google.com/file/d/1Yle18Bj5HnPUY70BdQuN5tvzfe38QVVm/view?usp=sharing" TargetMode="External"/><Relationship Id="rId405" Type="http://schemas.openxmlformats.org/officeDocument/2006/relationships/hyperlink" Target="https://drive.google.com/file/d/1F9lxNKIDj34oH7HLrzZDNOqEvPgYD3Bo/view?usp=sharing" TargetMode="External"/><Relationship Id="rId406" Type="http://schemas.openxmlformats.org/officeDocument/2006/relationships/hyperlink" Target="https://drive.google.com/file/d/1YdwfhndLDw0LcZvAkENpdLH39CkswHdI/view?usp=sharing" TargetMode="External"/><Relationship Id="rId407" Type="http://schemas.openxmlformats.org/officeDocument/2006/relationships/hyperlink" Target="https://drive.google.com/file/d/1UC8HkKZsOWLIdLYBFTIkUgRvvJLJWIiV/view?usp=sharing" TargetMode="External"/><Relationship Id="rId408" Type="http://schemas.openxmlformats.org/officeDocument/2006/relationships/hyperlink" Target="https://drive.google.com/file/d/1IF6DJ2Yd5gDOaLS0JxL0bewyGk8KSSSH/view?usp=sharing" TargetMode="External"/><Relationship Id="rId409" Type="http://schemas.openxmlformats.org/officeDocument/2006/relationships/hyperlink" Target="https://drive.google.com/file/d/1KQxkie9I2AsyjZhBMHGZXomce_yo0qIh/view?usp=sharing" TargetMode="External"/><Relationship Id="rId410" Type="http://schemas.openxmlformats.org/officeDocument/2006/relationships/hyperlink" Target="https://drive.google.com/file/d/1qqQagVJvIaI_ncUAna1ScQw9e_GaQjxt/view?usp=sharing" TargetMode="External"/><Relationship Id="rId411" Type="http://schemas.openxmlformats.org/officeDocument/2006/relationships/hyperlink" Target="https://drive.google.com/file/d/11IrcLF6EozjzQUbFjRV5bd-XetcNH7ag/view?usp=sharing" TargetMode="External"/><Relationship Id="rId412" Type="http://schemas.openxmlformats.org/officeDocument/2006/relationships/hyperlink" Target="https://drive.google.com/file/d/1XKpJplqZA6l5m7Z5LuBMz-PYJDyTIKdT/view?usp=sharing" TargetMode="External"/><Relationship Id="rId413" Type="http://schemas.openxmlformats.org/officeDocument/2006/relationships/hyperlink" Target="https://drive.google.com/file/d/1eZYTBmLAoVT4s6JEkLoFYJXeMxB3w0EX/view?usp=sharing" TargetMode="External"/><Relationship Id="rId414" Type="http://schemas.openxmlformats.org/officeDocument/2006/relationships/hyperlink" Target="https://drive.google.com/file/d/1HR4H6SV6t1QzPetKN_3SY-spRubiZiHP/view?usp=sharing" TargetMode="External"/><Relationship Id="rId415" Type="http://schemas.openxmlformats.org/officeDocument/2006/relationships/hyperlink" Target="https://drive.google.com/file/d/1tKH7QRzgYEYelD8hs1Dg2LQSHkYgWsrD/view?usp=sharing" TargetMode="External"/><Relationship Id="rId416" Type="http://schemas.openxmlformats.org/officeDocument/2006/relationships/hyperlink" Target="https://drive.google.com/file/d/1xMCp_kylZD_Lb6j2WZ2bW_Wo_1iEv4hO/view?usp=sharing" TargetMode="External"/><Relationship Id="rId417" Type="http://schemas.openxmlformats.org/officeDocument/2006/relationships/hyperlink" Target="https://drive.google.com/file/d/16IwsBmaTfU4mtmWmjkiKTr6ATyVe1Hio/view?usp=sharing" TargetMode="External"/><Relationship Id="rId418" Type="http://schemas.openxmlformats.org/officeDocument/2006/relationships/hyperlink" Target="https://drive.google.com/file/d/1cM_MJU1dcWOgjBG4MBmgbsnu9LLiI4mU/view?usp=sharing" TargetMode="External"/><Relationship Id="rId419" Type="http://schemas.openxmlformats.org/officeDocument/2006/relationships/hyperlink" Target="https://drive.google.com/file/d/1dNWi5R3fTKB4QMLOn_vde_K9m6OSSMN9/view?usp=sharing" TargetMode="External"/><Relationship Id="rId420" Type="http://schemas.openxmlformats.org/officeDocument/2006/relationships/hyperlink" Target="https://drive.google.com/file/d/1xAtj9LftBsBptO9cBfbojOcxQHP2ynzy/view?usp=sharing" TargetMode="External"/><Relationship Id="rId421" Type="http://schemas.openxmlformats.org/officeDocument/2006/relationships/hyperlink" Target="https://drive.google.com/file/d/1nr6-2-BqiLsgRlvK89Xb2AOVyaCclg-p/view?usp=sharing" TargetMode="External"/><Relationship Id="rId422" Type="http://schemas.openxmlformats.org/officeDocument/2006/relationships/hyperlink" Target="https://drive.google.com/file/d/1q8DKtebGUHUirWPyIxCB-WzpKPOsnrzf/view?usp=sharing" TargetMode="External"/><Relationship Id="rId423" Type="http://schemas.openxmlformats.org/officeDocument/2006/relationships/hyperlink" Target="https://drive.google.com/file/d/1KsJnFB1f7CixBK9LJbzdXN9sab7rbwxM/view?usp=sharing" TargetMode="External"/><Relationship Id="rId424" Type="http://schemas.openxmlformats.org/officeDocument/2006/relationships/hyperlink" Target="https://drive.google.com/file/d/1szK27ZXREWsTnj2c5itysc1gX7Y8oHyJ/view?usp=sharing" TargetMode="External"/><Relationship Id="rId425" Type="http://schemas.openxmlformats.org/officeDocument/2006/relationships/hyperlink" Target="https://drive.google.com/file/d/1DOvCtKgcXP4Zf3krUsw_qCodnaFwW1pE/view?usp=sharing" TargetMode="External"/><Relationship Id="rId426" Type="http://schemas.openxmlformats.org/officeDocument/2006/relationships/hyperlink" Target="https://drive.google.com/file/d/18hQvR_352v2F_Sic88EuE9ucNDS9SRrU/view?usp=sharing" TargetMode="External"/><Relationship Id="rId427" Type="http://schemas.openxmlformats.org/officeDocument/2006/relationships/hyperlink" Target="https://drive.google.com/file/d/1FSfwCsBZk9d6Va0z9pz--TWTRJqjOEvZ/view?usp=sharing" TargetMode="External"/><Relationship Id="rId428" Type="http://schemas.openxmlformats.org/officeDocument/2006/relationships/hyperlink" Target="https://drive.google.com/file/d/1sfku2U96V30gHf824D39UvP70DjeHm78/view?usp=sharing" TargetMode="External"/><Relationship Id="rId429" Type="http://schemas.openxmlformats.org/officeDocument/2006/relationships/hyperlink" Target="https://drive.google.com/file/d/1uZlGW_hlns8CYeIc7Rs2uMFDpjIdDjJp/view?usp=sharing" TargetMode="External"/><Relationship Id="rId430" Type="http://schemas.openxmlformats.org/officeDocument/2006/relationships/hyperlink" Target="https://drive.google.com/file/d/1XtOJawPNQeTPnOclpiKIgPnC434EODxQ/view?usp=sharing" TargetMode="External"/><Relationship Id="rId431" Type="http://schemas.openxmlformats.org/officeDocument/2006/relationships/hyperlink" Target="https://drive.google.com/file/d/1qzCNJ3pey1BFbxeFi2VP0Pcw7GOb3SE7/view?usp=sharing" TargetMode="External"/><Relationship Id="rId432" Type="http://schemas.openxmlformats.org/officeDocument/2006/relationships/hyperlink" Target="https://drive.google.com/file/d/1MKrEyciuj3SXvC47rNgILkn5mhm9_Un6/view?usp=sharing" TargetMode="External"/><Relationship Id="rId433" Type="http://schemas.openxmlformats.org/officeDocument/2006/relationships/hyperlink" Target="https://drive.google.com/file/d/151mWDzuMTk9oM_zzF4WvCz3ymwiSJT9F/view?usp=sharing" TargetMode="External"/><Relationship Id="rId434" Type="http://schemas.openxmlformats.org/officeDocument/2006/relationships/hyperlink" Target="https://drive.google.com/file/d/1DXft5cQmrnnCTdTCI-uJmKU7dWaJ7XrC/view?usp=sharing" TargetMode="External"/><Relationship Id="rId435" Type="http://schemas.openxmlformats.org/officeDocument/2006/relationships/hyperlink" Target="https://drive.google.com/file/d/1jvga5SclYA-o8lmiWtp7gH9sAwm_5Fh4/view?usp=sharing" TargetMode="External"/><Relationship Id="rId436" Type="http://schemas.openxmlformats.org/officeDocument/2006/relationships/hyperlink" Target="https://drive.google.com/file/d/1KTHv0vWPw0q7VLTr8mTrFnZ4xtioy-qq/view?usp=sharing" TargetMode="External"/><Relationship Id="rId437" Type="http://schemas.openxmlformats.org/officeDocument/2006/relationships/hyperlink" Target="https://drive.google.com/file/d/1FyZtz_Fg9YuS0D9IcRtCei2pxXA6345p/view?usp=sharing" TargetMode="External"/><Relationship Id="rId438" Type="http://schemas.openxmlformats.org/officeDocument/2006/relationships/hyperlink" Target="https://drive.google.com/file/d/1ti4nUtv8B6vFNW09IP2G7j_bAXRCWVYO/view?usp=sharing" TargetMode="External"/><Relationship Id="rId439" Type="http://schemas.openxmlformats.org/officeDocument/2006/relationships/hyperlink" Target="https://drive.google.com/file/d/1Hq0ZSlcYP_79XEWJYAGW9sN44QQhbwgX/view?usp=sharing" TargetMode="External"/><Relationship Id="rId440" Type="http://schemas.openxmlformats.org/officeDocument/2006/relationships/hyperlink" Target="https://drive.google.com/file/d/1hiNRtwg2HDZids26Uyfn2QjkLF344EGP/view?usp=sharing" TargetMode="External"/><Relationship Id="rId441" Type="http://schemas.openxmlformats.org/officeDocument/2006/relationships/hyperlink" Target="https://drive.google.com/file/d/1t646gcLP8VY81pj00QkWY94Vg10dNT61/view?usp=sharing" TargetMode="External"/><Relationship Id="rId442" Type="http://schemas.openxmlformats.org/officeDocument/2006/relationships/hyperlink" Target="https://drive.google.com/file/d/1-yL1m7r_2CxDEMUy4VUu9SeseWdJGtcx/view?usp=sharing" TargetMode="External"/><Relationship Id="rId443" Type="http://schemas.openxmlformats.org/officeDocument/2006/relationships/hyperlink" Target="https://drive.google.com/file/d/18f96BWZc4Vgt10BCLue1pjhB1m7crrHE/view?usp=sharing" TargetMode="External"/><Relationship Id="rId444" Type="http://schemas.openxmlformats.org/officeDocument/2006/relationships/hyperlink" Target="https://drive.google.com/file/d/1NwT2m0VwUk8UH3KKQCBDC4l9OCrbDDNt/view?usp=sharing" TargetMode="External"/><Relationship Id="rId445" Type="http://schemas.openxmlformats.org/officeDocument/2006/relationships/hyperlink" Target="https://drive.google.com/file/d/10Y8aCu42Em35Zt-ndu8wxemB5gYww6Sg/view?usp=sharing" TargetMode="External"/><Relationship Id="rId446" Type="http://schemas.openxmlformats.org/officeDocument/2006/relationships/hyperlink" Target="https://drive.google.com/file/d/1jOUmr70Tot1tuMLSashuUahkD-pIXQ-5/view?usp=sharing" TargetMode="External"/><Relationship Id="rId447" Type="http://schemas.openxmlformats.org/officeDocument/2006/relationships/hyperlink" Target="https://drive.google.com/file/d/1iyz1Fy6cmj39c6TN6_ZBRlxGVFyfrr-D/view?usp=sharing" TargetMode="External"/><Relationship Id="rId448" Type="http://schemas.openxmlformats.org/officeDocument/2006/relationships/hyperlink" Target="https://drive.google.com/file/d/1_lYITI0GaiNYufpkHCCh-nkFIIfg559G/view?usp=sharing" TargetMode="External"/><Relationship Id="rId449" Type="http://schemas.openxmlformats.org/officeDocument/2006/relationships/hyperlink" Target="https://drive.google.com/file/d/14wy2FBNbeh2YIn922JW4JP28dvHpNISm/view?usp=sharing" TargetMode="External"/><Relationship Id="rId450" Type="http://schemas.openxmlformats.org/officeDocument/2006/relationships/hyperlink" Target="https://drive.google.com/file/d/1rpwO2C9kkYLSzH7vObsLFd3L-edlcb2U/view?usp=sharing" TargetMode="External"/><Relationship Id="rId451" Type="http://schemas.openxmlformats.org/officeDocument/2006/relationships/hyperlink" Target="https://drive.google.com/file/d/1MScCwlw0JaC3zhzN6CAtEcZeDWZPrV9Z/view?usp=sharing" TargetMode="External"/><Relationship Id="rId452" Type="http://schemas.openxmlformats.org/officeDocument/2006/relationships/hyperlink" Target="https://drive.google.com/file/d/1WZYwnKHClmZbIfGlgGch5DPOoj-3_bN2/view?usp=sharing" TargetMode="External"/><Relationship Id="rId453" Type="http://schemas.openxmlformats.org/officeDocument/2006/relationships/hyperlink" Target="https://drive.google.com/file/d/1M1qg4Q93hENlk0x14uAxW4-hQKpHiFsI/view?usp=sharing" TargetMode="External"/><Relationship Id="rId454" Type="http://schemas.openxmlformats.org/officeDocument/2006/relationships/hyperlink" Target="https://drive.google.com/file/d/1gTQ3_2JYGrx6FAftHdhHjoN3ScQWvUIN/view?usp=sharing" TargetMode="External"/><Relationship Id="rId455" Type="http://schemas.openxmlformats.org/officeDocument/2006/relationships/hyperlink" Target="https://drive.google.com/file/d/11g8LY8P847UVJu0MSmcDTn75V7ul_KEJ/view?usp=sharing" TargetMode="External"/><Relationship Id="rId456" Type="http://schemas.openxmlformats.org/officeDocument/2006/relationships/hyperlink" Target="https://drive.google.com/file/d/19mMdQYr26VYIWg5wOFiC3-VKzITUSG_G/view?usp=sharing" TargetMode="External"/><Relationship Id="rId457" Type="http://schemas.openxmlformats.org/officeDocument/2006/relationships/hyperlink" Target="https://drive.google.com/file/d/1mmV8B8YaPNUfRG3n7J26ZqiGEqEphzya/view?usp=sharing" TargetMode="External"/><Relationship Id="rId458" Type="http://schemas.openxmlformats.org/officeDocument/2006/relationships/hyperlink" Target="https://drive.google.com/file/d/1IUBNprSWad68vRY7EHfJOIU3fGx64jUn/view?usp=sharing" TargetMode="External"/><Relationship Id="rId459" Type="http://schemas.openxmlformats.org/officeDocument/2006/relationships/hyperlink" Target="https://drive.google.com/file/d/1HZM59a0VLeRRo9Xt8E2rbINNNG58al7d/view?usp=sharing" TargetMode="External"/><Relationship Id="rId460" Type="http://schemas.openxmlformats.org/officeDocument/2006/relationships/hyperlink" Target="https://drive.google.com/file/d/1AOsWHjwsCCVlWaVxOZ8poclCUMOJo9Sz/view?usp=sharing" TargetMode="External"/><Relationship Id="rId461" Type="http://schemas.openxmlformats.org/officeDocument/2006/relationships/hyperlink" Target="https://drive.google.com/file/d/1F2KqOZpPqkfjEXyYaGFBuh22EIwWuk3a/view?usp=sharing" TargetMode="External"/><Relationship Id="rId462" Type="http://schemas.openxmlformats.org/officeDocument/2006/relationships/hyperlink" Target="https://drive.google.com/file/d/1hHi-Dmch1YQpNXDVPUWuZCmAWwe7SeF4/view?usp=sharing" TargetMode="External"/><Relationship Id="rId463" Type="http://schemas.openxmlformats.org/officeDocument/2006/relationships/hyperlink" Target="https://drive.google.com/file/d/1f4zDr-sGM-PDWy6lMmSfQvjMg4xizP9W/view?usp=sharing" TargetMode="External"/><Relationship Id="rId464" Type="http://schemas.openxmlformats.org/officeDocument/2006/relationships/hyperlink" Target="https://drive.google.com/file/d/1S3Mhi69dxMXmksaPkzUv4dYPlfIx-kRL/view?usp=sharing" TargetMode="External"/><Relationship Id="rId465" Type="http://schemas.openxmlformats.org/officeDocument/2006/relationships/hyperlink" Target="https://drive.google.com/file/d/1P4LrEkCbvQYAKpOPQEK4hg3Kdx4stRA6/view?usp=sharing" TargetMode="External"/><Relationship Id="rId466" Type="http://schemas.openxmlformats.org/officeDocument/2006/relationships/hyperlink" Target="https://drive.google.com/file/d/1sWaWpeK9UxDGr4RSQOvDJvhUAa842Cxv/view?usp=sharing" TargetMode="External"/><Relationship Id="rId467" Type="http://schemas.openxmlformats.org/officeDocument/2006/relationships/hyperlink" Target="https://drive.google.com/file/d/16NUAwZOuFxSvKLS3dzDHNtzkHUNvveLa/view?usp=sharing" TargetMode="External"/><Relationship Id="rId468" Type="http://schemas.openxmlformats.org/officeDocument/2006/relationships/hyperlink" Target="https://drive.google.com/file/d/1eKQFsLMU0NZ5rVlCjATEoWv5SOqa-KYT/view?usp=sharing" TargetMode="External"/><Relationship Id="rId469" Type="http://schemas.openxmlformats.org/officeDocument/2006/relationships/hyperlink" Target="https://drive.google.com/file/d/1DAXatSdh3RnGjEysAORxmH9tyAOUUQeK/view?usp=share_link" TargetMode="External"/><Relationship Id="rId470" Type="http://schemas.openxmlformats.org/officeDocument/2006/relationships/hyperlink" Target="https://drive.google.com/file/d/1dOc8R49X0g1APCb2U-qgdOPEUeemhpya/view?usp=share_link" TargetMode="External"/><Relationship Id="rId471" Type="http://schemas.openxmlformats.org/officeDocument/2006/relationships/hyperlink" Target="https://drive.google.com/file/d/10vay8y_uikzVA5o05OeLnBUepsk5s7xd/view?usp=sharing" TargetMode="External"/><Relationship Id="rId472" Type="http://schemas.openxmlformats.org/officeDocument/2006/relationships/hyperlink" Target="https://drive.google.com/file/d/1N2ta7Kqo367H0b1wXD06FIDiOxAg3CrU/view?usp=sharing" TargetMode="External"/><Relationship Id="rId473" Type="http://schemas.openxmlformats.org/officeDocument/2006/relationships/hyperlink" Target="https://drive.google.com/file/d/12c7oiosj0rTc73Mt1RkvcoJzOaZuDJdP/view?usp=sharing" TargetMode="External"/><Relationship Id="rId474" Type="http://schemas.openxmlformats.org/officeDocument/2006/relationships/hyperlink" Target="https://drive.google.com/file/d/1IK8QkHboEdZdJWufGhpJkpnowqrsrVqU/view?usp=sharing" TargetMode="External"/><Relationship Id="rId475" Type="http://schemas.openxmlformats.org/officeDocument/2006/relationships/hyperlink" Target="https://drive.google.com/file/d/1HywrKj0yrnMo9dLo-0ZXQXu3TS4GQvZn/view?usp=sharing" TargetMode="External"/><Relationship Id="rId476" Type="http://schemas.openxmlformats.org/officeDocument/2006/relationships/hyperlink" Target="https://drive.google.com/file/d/1Ol_1hBnh2pcvn_h6hjRJaqYkbBclGgTJ/view?usp=sharing" TargetMode="External"/><Relationship Id="rId477" Type="http://schemas.openxmlformats.org/officeDocument/2006/relationships/hyperlink" Target="https://drive.google.com/file/d/1AfRhWhBnZ6GZxNA9n2upGFbQwnuJlsOm/view?usp=sharing" TargetMode="External"/><Relationship Id="rId478" Type="http://schemas.openxmlformats.org/officeDocument/2006/relationships/hyperlink" Target="https://drive.google.com/file/d/1qFCi6BLiXsCHjiqJQmILp7yapH85yHCU/view?usp=sharing" TargetMode="External"/><Relationship Id="rId479" Type="http://schemas.openxmlformats.org/officeDocument/2006/relationships/hyperlink" Target="https://drive.google.com/file/d/1urkpPGD7uGPawVsHwboLkE6jwjKMh6d_/view?usp=sharing" TargetMode="External"/><Relationship Id="rId480" Type="http://schemas.openxmlformats.org/officeDocument/2006/relationships/hyperlink" Target="https://drive.google.com/file/d/14CzhacqT32iMwgRgER8fkNVPaeaTbQyT/view?usp=sharing" TargetMode="External"/><Relationship Id="rId481" Type="http://schemas.openxmlformats.org/officeDocument/2006/relationships/hyperlink" Target="https://drive.google.com/file/d/1MKPR6B442Ujhf3DXTyQandK8_4tPxEuN/view?usp=sharing" TargetMode="External"/><Relationship Id="rId482" Type="http://schemas.openxmlformats.org/officeDocument/2006/relationships/hyperlink" Target="https://drive.google.com/file/d/1-KR0URBPzFlIdAv6OuiRxOwp4-HIEt12/view?usp=sharing" TargetMode="External"/><Relationship Id="rId483" Type="http://schemas.openxmlformats.org/officeDocument/2006/relationships/hyperlink" Target="https://drive.google.com/file/d/1-cvJC0T3a4lYjNlAIKTWpk0DHJsT0BLr/view?usp=sharing" TargetMode="External"/><Relationship Id="rId484" Type="http://schemas.openxmlformats.org/officeDocument/2006/relationships/hyperlink" Target="https://drive.google.com/file/d/1syaQw-Fzs6z61VF_gD-af55LIMw8ihr_/view?usp=sharing" TargetMode="External"/><Relationship Id="rId485" Type="http://schemas.openxmlformats.org/officeDocument/2006/relationships/hyperlink" Target="https://drive.google.com/file/d/1QvJCUAJeru3R59DhLb2cU3bwL9eZBsnY/view?usp=sharing" TargetMode="External"/><Relationship Id="rId486" Type="http://schemas.openxmlformats.org/officeDocument/2006/relationships/hyperlink" Target="https://drive.google.com/file/d/1g-YJkppG-tYrg8zqmzICtYAyCAZWhK7f/view?usp=sharing" TargetMode="External"/><Relationship Id="rId487" Type="http://schemas.openxmlformats.org/officeDocument/2006/relationships/hyperlink" Target="https://drive.google.com/file/d/1cS7cE8fQ4ARhKsTqCP1P-5CzfK0687i7/view?usp=sharing" TargetMode="External"/><Relationship Id="rId488" Type="http://schemas.openxmlformats.org/officeDocument/2006/relationships/hyperlink" Target="https://drive.google.com/file/d/1dyfeFNCtZ0MlwQmCbGXFudutnIbpyd04/view?usp=sharing" TargetMode="External"/><Relationship Id="rId489" Type="http://schemas.openxmlformats.org/officeDocument/2006/relationships/hyperlink" Target="https://drive.google.com/file/d/1T-9fM7vvJO4xrV7TmhJKRALcBex3jVmm/view?usp=sharing" TargetMode="External"/><Relationship Id="rId490" Type="http://schemas.openxmlformats.org/officeDocument/2006/relationships/hyperlink" Target="https://drive.google.com/file/d/1Gd1MKTuTs51hLVkxoXOhORiW-ac69Onb/view?usp=sharing" TargetMode="External"/><Relationship Id="rId491" Type="http://schemas.openxmlformats.org/officeDocument/2006/relationships/hyperlink" Target="https://drive.google.com/file/d/1t-l8cP1CayU-cuUTFrbGtKltjhmRQVDU/view?usp=sharing" TargetMode="External"/><Relationship Id="rId492" Type="http://schemas.openxmlformats.org/officeDocument/2006/relationships/hyperlink" Target="https://drive.google.com/file/d/1Wte5DnbnFmHH1hwIJYEDDTBNyGfmvhnj/view?usp=sharing" TargetMode="External"/><Relationship Id="rId493" Type="http://schemas.openxmlformats.org/officeDocument/2006/relationships/hyperlink" Target="https://drive.google.com/file/d/1q-gf3i86hfvOH-JisBad3NBS3tY8m6D-/view?usp=sharing" TargetMode="External"/><Relationship Id="rId494" Type="http://schemas.openxmlformats.org/officeDocument/2006/relationships/hyperlink" Target="https://drive.google.com/file/d/1dQkQyA1AcMfu5HZ-KSVINaxVJef1m8i3/view?usp=sharing" TargetMode="External"/><Relationship Id="rId495" Type="http://schemas.openxmlformats.org/officeDocument/2006/relationships/hyperlink" Target="https://drive.google.com/file/d/1lU7HGabLpCRc_VfcfaoGgoDPMesIktu8/view?usp=sharing" TargetMode="External"/><Relationship Id="rId496" Type="http://schemas.openxmlformats.org/officeDocument/2006/relationships/hyperlink" Target="https://drive.google.com/file/d/1i1SN3ogMZC8X_ncscM5FGwBPc2IWnEKz/view?usp=sharing" TargetMode="External"/><Relationship Id="rId497" Type="http://schemas.openxmlformats.org/officeDocument/2006/relationships/hyperlink" Target="https://drive.google.com/file/d/11dz4tDDRa8CpIpK_fMV5p_iZ5z5wzvbG/view?usp=sharing" TargetMode="External"/><Relationship Id="rId498" Type="http://schemas.openxmlformats.org/officeDocument/2006/relationships/hyperlink" Target="https://drive.google.com/file/d/13wBOlX8SJmPPueEpQpKrbObhg-Zi5v3F/view?usp=sharing" TargetMode="External"/><Relationship Id="rId499" Type="http://schemas.openxmlformats.org/officeDocument/2006/relationships/hyperlink" Target="https://drive.google.com/file/d/1eL2U6uZkx9RvLNh2zw9H0HY57M8QzPLT/view?usp=sharing" TargetMode="External"/><Relationship Id="rId500" Type="http://schemas.openxmlformats.org/officeDocument/2006/relationships/hyperlink" Target="https://drive.google.com/file/d/1eOPVoTfaUiD-9hPWetOhrH_7fsUfwR0N/view?usp=sharing" TargetMode="External"/><Relationship Id="rId501" Type="http://schemas.openxmlformats.org/officeDocument/2006/relationships/hyperlink" Target="https://drive.google.com/file/d/1ELLGSLHrGd6MTfzXwMiKFwF_1Mrmtmz9/view?usp=sharing" TargetMode="External"/><Relationship Id="rId502" Type="http://schemas.openxmlformats.org/officeDocument/2006/relationships/hyperlink" Target="https://drive.google.com/file/d/1_yLnHjjHHPYDEwvjSgsTy9RjPYEolLR6/view?usp=sharing" TargetMode="External"/><Relationship Id="rId503" Type="http://schemas.openxmlformats.org/officeDocument/2006/relationships/hyperlink" Target="https://drive.google.com/file/d/1e2quKspf7EfkPQJL3h_6NlaGGLTVaNqq/view?usp=sharing" TargetMode="External"/><Relationship Id="rId504" Type="http://schemas.openxmlformats.org/officeDocument/2006/relationships/hyperlink" Target="https://drive.google.com/file/d/1oxTqHZVXcvUwvoEcYjKIDWOpkITbRR7i/view?usp=sharing" TargetMode="External"/><Relationship Id="rId505" Type="http://schemas.openxmlformats.org/officeDocument/2006/relationships/hyperlink" Target="https://drive.google.com/file/d/173yujX68zsnbAj3JT6l9FrAUHRsvhei_/view?usp=sharing" TargetMode="External"/><Relationship Id="rId506" Type="http://schemas.openxmlformats.org/officeDocument/2006/relationships/hyperlink" Target="https://drive.google.com/file/d/19k8pEtHNtD9TkJCTlaaeDTBZSd80c6h9/view?usp=sharing" TargetMode="External"/><Relationship Id="rId507" Type="http://schemas.openxmlformats.org/officeDocument/2006/relationships/hyperlink" Target="https://drive.google.com/file/d/11x8WhtgQMz3A4VrbNxA8OKAVWPqz1ya4/view?usp=sharing" TargetMode="External"/><Relationship Id="rId508" Type="http://schemas.openxmlformats.org/officeDocument/2006/relationships/hyperlink" Target="https://drive.google.com/file/d/1IG3qdtexAah0FPjqZCf5AkRJuhf8hgiL/view?usp=sharing" TargetMode="External"/><Relationship Id="rId509" Type="http://schemas.openxmlformats.org/officeDocument/2006/relationships/hyperlink" Target="https://drive.google.com/file/d/18yuusNbna_PhImbAV22h3U1o6cf5ZYeT/view?usp=sharing" TargetMode="External"/><Relationship Id="rId510" Type="http://schemas.openxmlformats.org/officeDocument/2006/relationships/hyperlink" Target="https://drive.google.com/file/d/1cJq5sejufWc6Poto3j_vi_cvWW2igwkI/view?usp=sharing" TargetMode="External"/><Relationship Id="rId511" Type="http://schemas.openxmlformats.org/officeDocument/2006/relationships/hyperlink" Target="https://drive.google.com/file/d/1-ACnXoaXWavA3lS-eLZCLQ4ZyTKR3gBB/view?usp=sharing" TargetMode="External"/><Relationship Id="rId512" Type="http://schemas.openxmlformats.org/officeDocument/2006/relationships/hyperlink" Target="https://drive.google.com/file/d/1kGw5oL9fVkRMHenQkSRgyKDTcDy1Jt0b/view?usp=sharing" TargetMode="External"/><Relationship Id="rId513" Type="http://schemas.openxmlformats.org/officeDocument/2006/relationships/hyperlink" Target="https://drive.google.com/file/d/100NsOwaLxrgWyPMZ0LSfoL3QtSiyWwJ9/view?usp=sharing" TargetMode="External"/><Relationship Id="rId514" Type="http://schemas.openxmlformats.org/officeDocument/2006/relationships/hyperlink" Target="https://drive.google.com/file/d/1xc6UUvftHCW0yFG_lKpL9qcDonsTlMO6/view?usp=sharing" TargetMode="External"/><Relationship Id="rId515" Type="http://schemas.openxmlformats.org/officeDocument/2006/relationships/hyperlink" Target="https://drive.google.com/file/d/1mEnMsRDjtb_z6B8K-9QdgMy663sT1hpC/view?usp=sharing" TargetMode="External"/><Relationship Id="rId516" Type="http://schemas.openxmlformats.org/officeDocument/2006/relationships/hyperlink" Target="https://drive.google.com/file/d/1c03reRLV3Vrkbd8ISw6o6dVWGJ7libVt/view?usp=share_link" TargetMode="External"/><Relationship Id="rId517" Type="http://schemas.openxmlformats.org/officeDocument/2006/relationships/hyperlink" Target="https://drive.google.com/file/d/1WMisrXEWhZxBMPPPLRPFcLJsmKdhtRv9/view?usp=sharing" TargetMode="External"/><Relationship Id="rId518" Type="http://schemas.openxmlformats.org/officeDocument/2006/relationships/hyperlink" Target="https://drive.google.com/file/d/15qu7EZ3sfcF25Zdghyf7xV64bVjrjh5x/view?usp=sharing" TargetMode="External"/><Relationship Id="rId519" Type="http://schemas.openxmlformats.org/officeDocument/2006/relationships/hyperlink" Target="https://drive.google.com/file/d/1RsB5udqWVCSeqdgq3_fJv_952fLGP2o7/view?usp=sharing" TargetMode="External"/><Relationship Id="rId520" Type="http://schemas.openxmlformats.org/officeDocument/2006/relationships/hyperlink" Target="https://drive.google.com/file/d/10O0dyysazOtgkPIpzeJMwGGKjAzpPkoQ/view?usp=sharing" TargetMode="External"/><Relationship Id="rId521" Type="http://schemas.openxmlformats.org/officeDocument/2006/relationships/hyperlink" Target="https://drive.google.com/file/d/1yVZmFKxGkdFJNhc3F78lLgvmdnFBcjWH/view?usp=sharing" TargetMode="External"/><Relationship Id="rId522" Type="http://schemas.openxmlformats.org/officeDocument/2006/relationships/hyperlink" Target="https://drive.google.com/file/d/1eoQzo8XhDOtYhl-3JwjZ21etUUUHSuln/view?usp=sharing" TargetMode="External"/><Relationship Id="rId523" Type="http://schemas.openxmlformats.org/officeDocument/2006/relationships/hyperlink" Target="https://drive.google.com/file/d/1tf3yDVYZ4N2ZQ6RyQmowVzWE1E87-xlB/view?usp=sharing" TargetMode="External"/><Relationship Id="rId524" Type="http://schemas.openxmlformats.org/officeDocument/2006/relationships/hyperlink" Target="https://drive.google.com/file/d/1E-am6GbY3CTt1j8SUf_2zvg0-SWq2kwB/view?usp=sharing" TargetMode="External"/><Relationship Id="rId525" Type="http://schemas.openxmlformats.org/officeDocument/2006/relationships/hyperlink" Target="https://drive.google.com/file/d/1Fi0stRF-iihYcYCzG-rGfikv5X5d2ne7/view?usp=sharing" TargetMode="External"/><Relationship Id="rId526" Type="http://schemas.openxmlformats.org/officeDocument/2006/relationships/hyperlink" Target="https://drive.google.com/file/d/1VxGgtxb4cFF5m3GOMQbx5rg7vpbkBX2Z/view?usp=sharing" TargetMode="External"/><Relationship Id="rId527" Type="http://schemas.openxmlformats.org/officeDocument/2006/relationships/hyperlink" Target="https://drive.google.com/file/d/1BslEI0gXtCCrUvioInmSM5-j6QVKSHf9/view?usp=sharing" TargetMode="External"/><Relationship Id="rId528" Type="http://schemas.openxmlformats.org/officeDocument/2006/relationships/hyperlink" Target="https://drive.google.com/file/d/1W4ZBI_ardzv_Ih7ZIN5TZ4jYsA92eFH_/view?usp=sharing" TargetMode="External"/><Relationship Id="rId529" Type="http://schemas.openxmlformats.org/officeDocument/2006/relationships/hyperlink" Target="https://drive.google.com/file/d/1HxFjCt7ftPRQaLFdDi_GNxYkRxXVCGts/view?usp=sharing" TargetMode="External"/><Relationship Id="rId530" Type="http://schemas.openxmlformats.org/officeDocument/2006/relationships/hyperlink" Target="https://drive.google.com/file/d/1IOmW3G7mx1IeDztQdh4sv2jVxiIpFCaM/view?usp=sharing" TargetMode="External"/><Relationship Id="rId531" Type="http://schemas.openxmlformats.org/officeDocument/2006/relationships/hyperlink" Target="https://drive.google.com/file/d/1o1FexQ317U30eizid4ThV7LKxSluzmzV/view?usp=sharing" TargetMode="External"/><Relationship Id="rId532" Type="http://schemas.openxmlformats.org/officeDocument/2006/relationships/hyperlink" Target="https://drive.google.com/file/d/1mot_RDp3DpAmM9jrqrIeZfnBQvRLP2hx/view?usp=sharing" TargetMode="External"/><Relationship Id="rId533" Type="http://schemas.openxmlformats.org/officeDocument/2006/relationships/hyperlink" Target="https://drive.google.com/file/d/1jas2sbSW5cqnW40EyOYxNLX9S9Pit1zi/view?usp=sharing" TargetMode="External"/><Relationship Id="rId534" Type="http://schemas.openxmlformats.org/officeDocument/2006/relationships/hyperlink" Target="https://drive.google.com/file/d/11L0gNhE9tZhPbHAZWCfh-0R_E5o2ufU1/view?usp=sharing" TargetMode="External"/><Relationship Id="rId535" Type="http://schemas.openxmlformats.org/officeDocument/2006/relationships/hyperlink" Target="https://drive.google.com/file/d/1mZ0iuO33WKLNIbxdK_lWrTbmuYwIfKLM/view?usp=sharing" TargetMode="External"/><Relationship Id="rId536" Type="http://schemas.openxmlformats.org/officeDocument/2006/relationships/hyperlink" Target="https://drive.google.com/file/d/11Z6b9ajNzyzE4fJfIiEG1_gp2m45vQmx/view?usp=sharing" TargetMode="External"/><Relationship Id="rId537" Type="http://schemas.openxmlformats.org/officeDocument/2006/relationships/hyperlink" Target="https://drive.google.com/file/d/10z3fdI1qaPtDau3StCV3wWyLBDtKcHwu/view?usp=sharing" TargetMode="External"/><Relationship Id="rId538" Type="http://schemas.openxmlformats.org/officeDocument/2006/relationships/hyperlink" Target="https://drive.google.com/file/d/1gc9y78RMNZHOKKz7P3Xt_h7LGtvTOEoA/view?usp=sharing" TargetMode="External"/><Relationship Id="rId539" Type="http://schemas.openxmlformats.org/officeDocument/2006/relationships/hyperlink" Target="https://drive.google.com/file/d/1_k7uelqFqr4pVO2Vx6jD6_WLg8Xh9RXZ/view?usp=sharing" TargetMode="External"/><Relationship Id="rId540" Type="http://schemas.openxmlformats.org/officeDocument/2006/relationships/hyperlink" Target="https://drive.google.com/file/d/10P6aVYQvatd-8m6x9hvAQO3j-1pEUsrR/view?usp=sharing" TargetMode="External"/><Relationship Id="rId541" Type="http://schemas.openxmlformats.org/officeDocument/2006/relationships/hyperlink" Target="https://drive.google.com/file/d/1hNL0KHyMpG4zk0yUukt5OHh7jyWw3ksG/view?usp=sharing" TargetMode="External"/><Relationship Id="rId542" Type="http://schemas.openxmlformats.org/officeDocument/2006/relationships/hyperlink" Target="https://drive.google.com/file/d/1nqFc5ZeWahU36fLbG-6o6c60IyyruUPU/view?usp=sharing" TargetMode="External"/><Relationship Id="rId543" Type="http://schemas.openxmlformats.org/officeDocument/2006/relationships/hyperlink" Target="https://drive.google.com/file/d/1X-jxagxQjW6omx6HXMDndNEjUQQrrCBI/view?usp=sharing" TargetMode="External"/><Relationship Id="rId544" Type="http://schemas.openxmlformats.org/officeDocument/2006/relationships/hyperlink" Target="https://drive.google.com/file/d/14Jf05mkYFLyfvAR5yGlx2GOoKc06CtkZ/view?usp=sharing" TargetMode="External"/><Relationship Id="rId545" Type="http://schemas.openxmlformats.org/officeDocument/2006/relationships/hyperlink" Target="https://drive.google.com/file/d/17hnKeEGLwoBRicSajq-aWk6xG-cgYWgk/view?usp=sharing" TargetMode="External"/><Relationship Id="rId546" Type="http://schemas.openxmlformats.org/officeDocument/2006/relationships/hyperlink" Target="https://drive.google.com/file/d/1urJ9HOzXv9EediHGZYNTqWEXKdsuhREY/view?usp=sharing" TargetMode="External"/><Relationship Id="rId547" Type="http://schemas.openxmlformats.org/officeDocument/2006/relationships/hyperlink" Target="https://drive.google.com/file/d/1VcK9Ws5k8lFDbqmk1fWDu4lr7OE0bPEi/view?usp=sharing" TargetMode="External"/><Relationship Id="rId548" Type="http://schemas.openxmlformats.org/officeDocument/2006/relationships/hyperlink" Target="https://drive.google.com/file/d/1h0UkxA6dsX16y1BGmalmOIvJqXF_n-RG/view?usp=sharing" TargetMode="External"/><Relationship Id="rId549" Type="http://schemas.openxmlformats.org/officeDocument/2006/relationships/hyperlink" Target="https://drive.google.com/file/d/1Id3e9K4iJjz2VjIC2LGLelB_Y-gNYX79/view?usp=sharing" TargetMode="External"/><Relationship Id="rId550" Type="http://schemas.openxmlformats.org/officeDocument/2006/relationships/hyperlink" Target="https://drive.google.com/file/d/1U7yyDqw2meCiz7Oa1Pna4-YrszWEc-lc/view?usp=sharing" TargetMode="External"/><Relationship Id="rId551" Type="http://schemas.openxmlformats.org/officeDocument/2006/relationships/hyperlink" Target="https://drive.google.com/file/d/1nl-IVXEFk4UE7fkJFB24dFXC9T8zuP8C/view?usp=sharing" TargetMode="External"/><Relationship Id="rId552" Type="http://schemas.openxmlformats.org/officeDocument/2006/relationships/hyperlink" Target="https://drive.google.com/file/d/1oJ2VlycbVIrUORxHx7y50qjbPzyAp3pa/view?usp=sharing" TargetMode="External"/><Relationship Id="rId553" Type="http://schemas.openxmlformats.org/officeDocument/2006/relationships/hyperlink" Target="https://drive.google.com/file/d/1tWx4K6LJQGWhyHa3x8YGXFx8scoT4neS/view?usp=sharing" TargetMode="External"/><Relationship Id="rId554" Type="http://schemas.openxmlformats.org/officeDocument/2006/relationships/hyperlink" Target="https://drive.google.com/file/d/1fml17C5E3V2jBC8vXrfk89dtMd8jyFDw/view?usp=sharing" TargetMode="External"/><Relationship Id="rId555" Type="http://schemas.openxmlformats.org/officeDocument/2006/relationships/hyperlink" Target="https://drive.google.com/file/d/1aMfMSBsCb2e2FBbkKtSWVIHr3818Hy68/view?usp=sharing" TargetMode="External"/><Relationship Id="rId556" Type="http://schemas.openxmlformats.org/officeDocument/2006/relationships/hyperlink" Target="https://drive.google.com/file/d/1YBq2G03MdTW2nE6zELUZuYM6IuqhGrms/view?usp=sharing" TargetMode="External"/><Relationship Id="rId557" Type="http://schemas.openxmlformats.org/officeDocument/2006/relationships/hyperlink" Target="https://drive.google.com/file/d/1L61YsgnpWL3VpIQ-xvCMLm7isfofMprf/view?usp=sharing" TargetMode="External"/><Relationship Id="rId558" Type="http://schemas.openxmlformats.org/officeDocument/2006/relationships/hyperlink" Target="https://drive.google.com/file/d/1QIC7aE_mf9S5N2r5qQi5S-Od3f8TxIMg/view?usp=sharing" TargetMode="External"/><Relationship Id="rId559" Type="http://schemas.openxmlformats.org/officeDocument/2006/relationships/hyperlink" Target="https://drive.google.com/file/d/1HwNYwcmKAyuro0ZXxNWzitMpBnuOUsrh/view?usp=sharing" TargetMode="External"/><Relationship Id="rId560" Type="http://schemas.openxmlformats.org/officeDocument/2006/relationships/hyperlink" Target="https://drive.google.com/file/d/1rtVJhd2u9pSWh1qouSqHD20qa9n6b4zA/view?usp=sharing" TargetMode="External"/><Relationship Id="rId561" Type="http://schemas.openxmlformats.org/officeDocument/2006/relationships/hyperlink" Target="https://drive.google.com/file/d/1HQKaxC4oSEZsaRPihjpnWtamhvkez7E8/view?usp=sharing" TargetMode="External"/><Relationship Id="rId562" Type="http://schemas.openxmlformats.org/officeDocument/2006/relationships/hyperlink" Target="https://drive.google.com/file/d/1hereiqby7u4ytwz2wGRcSIY0skEI3c6X/view?usp=sharing" TargetMode="External"/><Relationship Id="rId563" Type="http://schemas.openxmlformats.org/officeDocument/2006/relationships/hyperlink" Target="https://drive.google.com/file/d/1BFRLQ242kgHzUYJezVqoSjSFL55SMDwa/view?usp=sharing" TargetMode="External"/><Relationship Id="rId564" Type="http://schemas.openxmlformats.org/officeDocument/2006/relationships/hyperlink" Target="https://drive.google.com/file/d/1KUNlRPBHNNkQsoDXmVnmVCmdh7Kf5x03/view?usp=sharing" TargetMode="External"/><Relationship Id="rId565" Type="http://schemas.openxmlformats.org/officeDocument/2006/relationships/hyperlink" Target="https://drive.google.com/file/d/14r7Lw3tBnm5RrS3QPN5B6C9kMA-kNbmO/view?usp=sharing" TargetMode="External"/><Relationship Id="rId566" Type="http://schemas.openxmlformats.org/officeDocument/2006/relationships/hyperlink" Target="https://drive.google.com/file/d/1uj4pmP2dNU8gwIrIqb7Fk3s0HqIwHtLh/view?usp=sharing" TargetMode="External"/><Relationship Id="rId567" Type="http://schemas.openxmlformats.org/officeDocument/2006/relationships/hyperlink" Target="https://drive.google.com/file/d/1hA744LiLcfLX0Uv2VThEn5ScRGD9vVLI/view?usp=sharing" TargetMode="External"/><Relationship Id="rId568" Type="http://schemas.openxmlformats.org/officeDocument/2006/relationships/hyperlink" Target="https://drive.google.com/file/d/1sPconJFIuNX5dhJI-PwifW9DVpfz751n/view?usp=sharing" TargetMode="External"/><Relationship Id="rId569" Type="http://schemas.openxmlformats.org/officeDocument/2006/relationships/hyperlink" Target="https://drive.google.com/file/d/18Elp2SBuoNroELzw8tpKhRgP8FTVPxfT/view?usp=sharing" TargetMode="External"/><Relationship Id="rId570" Type="http://schemas.openxmlformats.org/officeDocument/2006/relationships/hyperlink" Target="https://drive.google.com/file/d/1j1phVWMG01WOscghujVRVxzaDmjhE45C/view?usp=sharing" TargetMode="External"/><Relationship Id="rId571" Type="http://schemas.openxmlformats.org/officeDocument/2006/relationships/hyperlink" Target="https://drive.google.com/file/d/1NKSCG84OlCkovJLdWV-AkNw_FvMW9e1c/view?usp=sharing" TargetMode="External"/><Relationship Id="rId572" Type="http://schemas.openxmlformats.org/officeDocument/2006/relationships/hyperlink" Target="https://drive.google.com/file/d/1L359Ivt9HA6I0c5bnT6RPoy2n4x15ZTj/view?usp=sharing" TargetMode="External"/><Relationship Id="rId573" Type="http://schemas.openxmlformats.org/officeDocument/2006/relationships/hyperlink" Target="https://drive.google.com/file/d/19STWQHJ04YlrjmFO1k8owUBZtu-Cwbvo/view?usp=sharing" TargetMode="External"/><Relationship Id="rId574" Type="http://schemas.openxmlformats.org/officeDocument/2006/relationships/hyperlink" Target="https://drive.google.com/file/d/13KtTHhGXrMcWDT_NwqWRzBcEHJco5e5g/view?usp=sharing" TargetMode="External"/><Relationship Id="rId575" Type="http://schemas.openxmlformats.org/officeDocument/2006/relationships/hyperlink" Target="https://drive.google.com/file/d/1xC9s1WP5R-W1BIu6YKycAPXIyf8ocg-0/view?usp=sharing" TargetMode="External"/><Relationship Id="rId576" Type="http://schemas.openxmlformats.org/officeDocument/2006/relationships/hyperlink" Target="https://drive.google.com/file/d/1gWHbhpRE3ZD27GpEboS9ZPmohCHhc9_w/view?usp=sharing" TargetMode="External"/><Relationship Id="rId577" Type="http://schemas.openxmlformats.org/officeDocument/2006/relationships/hyperlink" Target="https://drive.google.com/file/d/1ANwFgIwVzZyOGIplS5wmQbst7_mc7wag/view?usp=sharing" TargetMode="External"/><Relationship Id="rId578" Type="http://schemas.openxmlformats.org/officeDocument/2006/relationships/hyperlink" Target="https://drive.google.com/file/d/1WF83nu-wZiRn9vEjZqTyCWjeZnxpLqsI/view?usp=sharing" TargetMode="External"/><Relationship Id="rId579" Type="http://schemas.openxmlformats.org/officeDocument/2006/relationships/hyperlink" Target="https://drive.google.com/file/d/1vgr_1gQGxKXCdgJN0RbI8RpGv5iW6sOM/view?usp=sharing" TargetMode="External"/><Relationship Id="rId580" Type="http://schemas.openxmlformats.org/officeDocument/2006/relationships/hyperlink" Target="https://drive.google.com/file/d/19xXF51AcIAIZ7BjBKHu6Fh3773P3al9N/view?usp=sharing" TargetMode="External"/><Relationship Id="rId581" Type="http://schemas.openxmlformats.org/officeDocument/2006/relationships/hyperlink" Target="https://drive.google.com/file/d/1MMclxs0CX8MOCTw4HYQjfV6Ia8yh6-nr/view?usp=sharing" TargetMode="External"/><Relationship Id="rId582" Type="http://schemas.openxmlformats.org/officeDocument/2006/relationships/hyperlink" Target="https://drive.google.com/file/d/19KYeyCHT51EicW0JuECdLhzwebhq4RYB/view?usp=sharing" TargetMode="External"/><Relationship Id="rId583" Type="http://schemas.openxmlformats.org/officeDocument/2006/relationships/hyperlink" Target="https://drive.google.com/file/d/1772NNIP0UvMKLgg_7vQa2v4wdDrwy6ce/view?usp=sharing" TargetMode="External"/><Relationship Id="rId584" Type="http://schemas.openxmlformats.org/officeDocument/2006/relationships/hyperlink" Target="https://drive.google.com/file/d/1yuY5HXmFw_0ljcxJxf6OuPB9S0ANlGSj/view?usp=sharing" TargetMode="External"/><Relationship Id="rId585" Type="http://schemas.openxmlformats.org/officeDocument/2006/relationships/hyperlink" Target="https://drive.google.com/file/d/1-dmGWBEnlqx7QW4PxV7YTaBhYCazAVdS/view?usp=sharing" TargetMode="External"/><Relationship Id="rId586" Type="http://schemas.openxmlformats.org/officeDocument/2006/relationships/hyperlink" Target="https://drive.google.com/file/d/1xnuvLcW8WCbAf1Te5dDN8fIt3dDy7TG7/view?usp=sharing" TargetMode="External"/><Relationship Id="rId587" Type="http://schemas.openxmlformats.org/officeDocument/2006/relationships/hyperlink" Target="https://drive.google.com/file/d/1lUvvtT5GhuHyzvLGpzcja4OI4UbhCdsK/view?usp=sharing" TargetMode="External"/><Relationship Id="rId588" Type="http://schemas.openxmlformats.org/officeDocument/2006/relationships/hyperlink" Target="https://drive.google.com/file/d/1O4yWOMWQWxMgs4HIKA7hESsa76IW1Irf/view?usp=sharing" TargetMode="External"/><Relationship Id="rId589" Type="http://schemas.openxmlformats.org/officeDocument/2006/relationships/hyperlink" Target="https://drive.google.com/file/d/1q0gukg8XQKANYtb9j-McsR567sgL3LxK/view?usp=sharing" TargetMode="External"/><Relationship Id="rId590" Type="http://schemas.openxmlformats.org/officeDocument/2006/relationships/hyperlink" Target="https://drive.google.com/file/d/1qkoGdS55h9j431YpnmpPeQgkxItN0Zxs/view?usp=sharing" TargetMode="External"/><Relationship Id="rId591" Type="http://schemas.openxmlformats.org/officeDocument/2006/relationships/hyperlink" Target="https://drive.google.com/file/d/18YiXGsbAYccu2gXX3IIq32QWXvD9887q/view?usp=sharing" TargetMode="External"/><Relationship Id="rId592" Type="http://schemas.openxmlformats.org/officeDocument/2006/relationships/hyperlink" Target="https://drive.google.com/file/d/1aw2xTaqQGQ739Ct4_36dKK01yZ02yOdh/view?usp=sharing" TargetMode="External"/><Relationship Id="rId593" Type="http://schemas.openxmlformats.org/officeDocument/2006/relationships/hyperlink" Target="https://drive.google.com/file/d/1YTcLyjkMfoQ2kQU1azQIsa3QC_0Hr3Yy/view?usp=sharing" TargetMode="External"/><Relationship Id="rId594" Type="http://schemas.openxmlformats.org/officeDocument/2006/relationships/hyperlink" Target="https://drive.google.com/file/d/1sQHcw_KOk7OXjQObNtjz7rFutb7t-yQa/view?usp=sharing" TargetMode="External"/><Relationship Id="rId595" Type="http://schemas.openxmlformats.org/officeDocument/2006/relationships/hyperlink" Target="https://drive.google.com/file/d/1RHnk2bMNNviDMKhQOqW__F_zPGubO_W2/view?usp=sharing" TargetMode="External"/><Relationship Id="rId596" Type="http://schemas.openxmlformats.org/officeDocument/2006/relationships/hyperlink" Target="https://drive.google.com/file/d/1iacmsQdnGYfCf8V0V8Jx3L0miRH4O4ii/view?usp=sharing" TargetMode="External"/><Relationship Id="rId597" Type="http://schemas.openxmlformats.org/officeDocument/2006/relationships/hyperlink" Target="https://drive.google.com/file/d/1JesoSF9BN6Tdt9Zhb1GBuyqaylnSEHWE/view?usp=sharing" TargetMode="External"/><Relationship Id="rId598" Type="http://schemas.openxmlformats.org/officeDocument/2006/relationships/hyperlink" Target="https://drive.google.com/file/d/1iN8FysRYlAW2WYkYOuNguasYzBYNYu6U/view?usp=sharing" TargetMode="External"/><Relationship Id="rId599" Type="http://schemas.openxmlformats.org/officeDocument/2006/relationships/hyperlink" Target="https://drive.google.com/file/d/1xjwCC3tKpfwOSBLs76B0YlDFduR-nz3Q/view?usp=sharing" TargetMode="External"/><Relationship Id="rId600" Type="http://schemas.openxmlformats.org/officeDocument/2006/relationships/hyperlink" Target="https://drive.google.com/file/d/16BRTlV23fPwhXGeqAhoUN6cvIfwgnMuX/view?usp=sharing" TargetMode="External"/><Relationship Id="rId601" Type="http://schemas.openxmlformats.org/officeDocument/2006/relationships/hyperlink" Target="https://drive.google.com/file/d/12c9Mmtp9nSNLrFh2Dr-PMOx8ByN3_OlA/view?usp=sharing" TargetMode="External"/><Relationship Id="rId602" Type="http://schemas.openxmlformats.org/officeDocument/2006/relationships/hyperlink" Target="https://drive.google.com/file/d/1wY_3c-2RgcW8WboRyNRxHwxU8j4mBpfQ/view?usp=sharing" TargetMode="External"/><Relationship Id="rId603" Type="http://schemas.openxmlformats.org/officeDocument/2006/relationships/hyperlink" Target="https://drive.google.com/file/d/1giA3taLFLIFl_Es0N6FVaK0eh2OIROav/view?usp=sharing" TargetMode="External"/><Relationship Id="rId604" Type="http://schemas.openxmlformats.org/officeDocument/2006/relationships/hyperlink" Target="https://drive.google.com/file/d/10BdTtfUQOC5Moo38UpZ4oZ0o87YYFO3z/view?usp=sharing" TargetMode="External"/><Relationship Id="rId605" Type="http://schemas.openxmlformats.org/officeDocument/2006/relationships/hyperlink" Target="https://drive.google.com/file/d/1MckYo9Xg7KkgpLPixPX9hv5nP2thVyJe/view?usp=sharing" TargetMode="External"/><Relationship Id="rId606" Type="http://schemas.openxmlformats.org/officeDocument/2006/relationships/hyperlink" Target="https://drive.google.com/file/d/1IvCbLBjLVvBXJZ1i6hGzG_s5Lm8cYA8U/view?usp=sharing" TargetMode="External"/><Relationship Id="rId607" Type="http://schemas.openxmlformats.org/officeDocument/2006/relationships/hyperlink" Target="https://drive.google.com/file/d/1Q-SdmUO_IiVkcW2woaf5xzq6uf4xj9_j/view?usp=sharing" TargetMode="External"/><Relationship Id="rId608" Type="http://schemas.openxmlformats.org/officeDocument/2006/relationships/hyperlink" Target="https://drive.google.com/file/d/12jdtrQo7a1nQobSaIPBuHSS8VQskfV1D/view?usp=sharing" TargetMode="External"/><Relationship Id="rId609" Type="http://schemas.openxmlformats.org/officeDocument/2006/relationships/hyperlink" Target="https://drive.google.com/file/d/1_YXo8Hh19Y2R0HkAoW1Xat81RuWRdvZ-/view?usp=sharing" TargetMode="External"/><Relationship Id="rId610" Type="http://schemas.openxmlformats.org/officeDocument/2006/relationships/hyperlink" Target="https://drive.google.com/file/d/12_ST5gd5ezLcMHIDQDc--CG5v8T-sSdK/view?usp=sharing" TargetMode="External"/><Relationship Id="rId611" Type="http://schemas.openxmlformats.org/officeDocument/2006/relationships/hyperlink" Target="https://drive.google.com/file/d/1E5fGjbdsRowehf3F4FbhOqT56PBh-Hdw/view?usp=sharing" TargetMode="External"/><Relationship Id="rId612" Type="http://schemas.openxmlformats.org/officeDocument/2006/relationships/hyperlink" Target="https://drive.google.com/file/d/1rO-odBiP7Z_09ldawT4dJIZjdlKlqtoc/view?usp=sharing" TargetMode="External"/><Relationship Id="rId613" Type="http://schemas.openxmlformats.org/officeDocument/2006/relationships/hyperlink" Target="https://drive.google.com/file/d/1m3hiQVQ5gZ95VzlXOYRTj5jwFcfDgIx4/view?usp=sharing" TargetMode="External"/><Relationship Id="rId614" Type="http://schemas.openxmlformats.org/officeDocument/2006/relationships/hyperlink" Target="https://drive.google.com/file/d/1lyADYMGpJQNdYsn_6OZZnptPgZSKTpKV/view?usp=sharing" TargetMode="External"/><Relationship Id="rId615" Type="http://schemas.openxmlformats.org/officeDocument/2006/relationships/hyperlink" Target="https://drive.google.com/file/d/1RGHhK0ZjaxxFyXNGxfR9oV2gJEcnoToW/view?usp=sharing" TargetMode="External"/><Relationship Id="rId616" Type="http://schemas.openxmlformats.org/officeDocument/2006/relationships/hyperlink" Target="https://drive.google.com/file/d/1-f526-RlUig723b1LBrd7CYuZwSbtntG/view?usp=sharing" TargetMode="External"/><Relationship Id="rId617" Type="http://schemas.openxmlformats.org/officeDocument/2006/relationships/hyperlink" Target="https://drive.google.com/file/d/1mbUQ8aNTeComWf37HE9ASlkUanFh_3D0/view?usp=sharing" TargetMode="External"/><Relationship Id="rId618" Type="http://schemas.openxmlformats.org/officeDocument/2006/relationships/hyperlink" Target="https://drive.google.com/file/d/1gDkIwD-mlzyMweFn6jR6XqMdE0Q8NEJP/view?usp=sharing" TargetMode="External"/><Relationship Id="rId619" Type="http://schemas.openxmlformats.org/officeDocument/2006/relationships/hyperlink" Target="https://drive.google.com/file/d/1OQXU_rUYUFxhMVTgv-uPpeUgaJcD0ZxC/view?usp=sharing" TargetMode="External"/><Relationship Id="rId620" Type="http://schemas.openxmlformats.org/officeDocument/2006/relationships/hyperlink" Target="https://drive.google.com/file/d/1fTUlViifTMxcS07zw2WkxzmYqFKJsU7N/view?usp=sharing" TargetMode="External"/><Relationship Id="rId621" Type="http://schemas.openxmlformats.org/officeDocument/2006/relationships/hyperlink" Target="https://drive.google.com/file/d/1O6T1GXWYYES5EOEX2bfrM27Q5i-pub-B/view?usp=sharing" TargetMode="External"/><Relationship Id="rId622" Type="http://schemas.openxmlformats.org/officeDocument/2006/relationships/hyperlink" Target="https://drive.google.com/file/d/1MlIEJbqk9a7Vam8aWUi5fVEhYJyotqXQ/view?usp=sharing" TargetMode="External"/><Relationship Id="rId623" Type="http://schemas.openxmlformats.org/officeDocument/2006/relationships/hyperlink" Target="https://drive.google.com/file/d/15WJ7MROhbbNwIbBfD2dMFmkCyJbpf-eu/view?usp=sharing" TargetMode="External"/><Relationship Id="rId624" Type="http://schemas.openxmlformats.org/officeDocument/2006/relationships/hyperlink" Target="https://drive.google.com/file/d/1SETzd-nwxBdNYOrox1xhgj4ceu3CrhgV/view?usp=sharing" TargetMode="External"/><Relationship Id="rId625" Type="http://schemas.openxmlformats.org/officeDocument/2006/relationships/hyperlink" Target="https://drive.google.com/file/d/1ZHa4q0o9XzJeM7JqzFNHovadpLglFZn0/view?usp=sharing" TargetMode="External"/><Relationship Id="rId626" Type="http://schemas.openxmlformats.org/officeDocument/2006/relationships/hyperlink" Target="https://drive.google.com/file/d/1xhQzlM4hRMZe8q6T8Nn8jaoL9tUpoOZC/view?usp=sharing" TargetMode="External"/><Relationship Id="rId627" Type="http://schemas.openxmlformats.org/officeDocument/2006/relationships/hyperlink" Target="https://drive.google.com/file/d/1SJif3BT9gBzVmuADRnowMDMP3c8pPbdM/view?usp=sharing" TargetMode="External"/><Relationship Id="rId628" Type="http://schemas.openxmlformats.org/officeDocument/2006/relationships/hyperlink" Target="https://drive.google.com/file/d/1LrxZqkPRIMjSnDhqySbuY0NaWdAymIAJ/view?usp=sharing" TargetMode="External"/><Relationship Id="rId629" Type="http://schemas.openxmlformats.org/officeDocument/2006/relationships/hyperlink" Target="https://drive.google.com/file/d/1nFMrk25aYHl_GdqVLtVtx6WbEvD0vlou/view?usp=sharing" TargetMode="External"/><Relationship Id="rId630" Type="http://schemas.openxmlformats.org/officeDocument/2006/relationships/hyperlink" Target="https://drive.google.com/file/d/1HJsHRFeS70BVsQ_vCrgVfsTf9IJOOLY1/view?usp=sharing" TargetMode="External"/><Relationship Id="rId631" Type="http://schemas.openxmlformats.org/officeDocument/2006/relationships/hyperlink" Target="https://drive.google.com/file/d/18LCciz5jdaoLW_E47tuelUpv1cySsYG6/view?usp=sharing" TargetMode="External"/><Relationship Id="rId632" Type="http://schemas.openxmlformats.org/officeDocument/2006/relationships/hyperlink" Target="https://drive.google.com/file/d/1m_NNuZZlMrcyJiWkjGLqckxb6Yp-lMz7/view?usp=sharing" TargetMode="External"/><Relationship Id="rId633" Type="http://schemas.openxmlformats.org/officeDocument/2006/relationships/hyperlink" Target="https://drive.google.com/file/d/1coM_KW9bRJva4u9Cszw-hdaWI0GEA56b/view?usp=sharing" TargetMode="External"/><Relationship Id="rId634" Type="http://schemas.openxmlformats.org/officeDocument/2006/relationships/hyperlink" Target="https://drive.google.com/file/d/1MYOeb7EhztVwP0ohZDYOueQNWjwIcnbf/view?usp=sharing" TargetMode="External"/><Relationship Id="rId635" Type="http://schemas.openxmlformats.org/officeDocument/2006/relationships/hyperlink" Target="https://drive.google.com/file/d/1xM4siHMDvEkbI1IpavQ0jtvXI3_U1xE9/view?usp=sharing" TargetMode="External"/><Relationship Id="rId636" Type="http://schemas.openxmlformats.org/officeDocument/2006/relationships/hyperlink" Target="https://drive.google.com/file/d/1of23_7Uo9ugcLAjyvdQBj-SeqFtLXd9X/view?usp=sharing" TargetMode="External"/><Relationship Id="rId637" Type="http://schemas.openxmlformats.org/officeDocument/2006/relationships/hyperlink" Target="https://drive.google.com/file/d/1sBQlV-KrCf4NVXtArTAcb7lO5Y1PGLi1/view?usp=sharing" TargetMode="External"/><Relationship Id="rId638" Type="http://schemas.openxmlformats.org/officeDocument/2006/relationships/hyperlink" Target="https://drive.google.com/file/d/1kgntUj4IG6o2K6ywBxNgoRxjXI_9vDUl/view?usp=sharing" TargetMode="External"/><Relationship Id="rId639" Type="http://schemas.openxmlformats.org/officeDocument/2006/relationships/hyperlink" Target="https://drive.google.com/file/d/1JRhgSO8I2Z3HszhTwKF-53goD0FlXNyL/view?usp=sharing" TargetMode="External"/><Relationship Id="rId640" Type="http://schemas.openxmlformats.org/officeDocument/2006/relationships/hyperlink" Target="https://drive.google.com/file/d/1SV9o04F_0OBmB3BGk_c0Op58pIoDz3Bk/view?usp=sharing" TargetMode="External"/><Relationship Id="rId641" Type="http://schemas.openxmlformats.org/officeDocument/2006/relationships/hyperlink" Target="https://drive.google.com/file/d/1eMVr3rXSgSk1fdL4fAKpiZEzv7o3C1A_/view?usp=sharing" TargetMode="External"/><Relationship Id="rId642" Type="http://schemas.openxmlformats.org/officeDocument/2006/relationships/hyperlink" Target="https://drive.google.com/file/d/1bpcCLTrcyCanrBqKlBfEYVeuEiTrdFnt/view?usp=sharing" TargetMode="External"/><Relationship Id="rId643" Type="http://schemas.openxmlformats.org/officeDocument/2006/relationships/hyperlink" Target="https://drive.google.com/file/d/11HRMFF6Kt3F1MjlMR1LTRG8cBjIC7ygd/view?usp=sharing" TargetMode="External"/><Relationship Id="rId644" Type="http://schemas.openxmlformats.org/officeDocument/2006/relationships/hyperlink" Target="https://drive.google.com/file/d/1AxUCe9qEt0J113b0o14fSb7WEC_R96DI/view?usp=sharing" TargetMode="External"/><Relationship Id="rId645" Type="http://schemas.openxmlformats.org/officeDocument/2006/relationships/hyperlink" Target="https://drive.google.com/file/d/1ifVA6qH3SmVMN4oUee2AklvFHdasy3Hl/view?usp=sharing" TargetMode="External"/><Relationship Id="rId646" Type="http://schemas.openxmlformats.org/officeDocument/2006/relationships/hyperlink" Target="https://drive.google.com/file/d/147BV5Zx8Cu-vFY0MB8W4ekICjZn7NZmx/view?usp=sharing" TargetMode="External"/><Relationship Id="rId647" Type="http://schemas.openxmlformats.org/officeDocument/2006/relationships/hyperlink" Target="https://drive.google.com/file/d/11DpO532kECMN_iNDLfw5yHIGs4kGnKDc/view?usp=sharing" TargetMode="External"/><Relationship Id="rId648" Type="http://schemas.openxmlformats.org/officeDocument/2006/relationships/hyperlink" Target="https://drive.google.com/file/d/1SbvkSo4HB5YC7UiJytVOIQW85jwisKDb/view?usp=sharing" TargetMode="External"/><Relationship Id="rId649" Type="http://schemas.openxmlformats.org/officeDocument/2006/relationships/hyperlink" Target="https://drive.google.com/file/d/1qPiKbv8QchnF8OptVd3SqhhkOG1BYuO8/view?usp=sharing" TargetMode="External"/><Relationship Id="rId650" Type="http://schemas.openxmlformats.org/officeDocument/2006/relationships/hyperlink" Target="https://drive.google.com/file/d/1Bt_RHJ_uxRQeXt88GvX7NwhagSY1ZzJM/view?usp=sharing" TargetMode="External"/><Relationship Id="rId651" Type="http://schemas.openxmlformats.org/officeDocument/2006/relationships/hyperlink" Target="https://drive.google.com/file/d/1PSqRG817TwH9JTCMJHJaV63SUDYQpcDI/view?usp=sharing" TargetMode="External"/><Relationship Id="rId652" Type="http://schemas.openxmlformats.org/officeDocument/2006/relationships/hyperlink" Target="https://drive.google.com/file/d/1nstlca67xrzAjikYHcnDzM-AmGov1jdA/view?usp=sharing" TargetMode="External"/><Relationship Id="rId653" Type="http://schemas.openxmlformats.org/officeDocument/2006/relationships/hyperlink" Target="https://drive.google.com/file/d/1jx_pX9tE7ikT9vpOxaoyVsVApWrX_srg/view?usp=sharing" TargetMode="External"/><Relationship Id="rId654" Type="http://schemas.openxmlformats.org/officeDocument/2006/relationships/hyperlink" Target="https://drive.google.com/file/d/16d9mk_nvnkiflrnKYWPHsLsbcZ_1pGfX/view?usp=sharing" TargetMode="External"/><Relationship Id="rId655" Type="http://schemas.openxmlformats.org/officeDocument/2006/relationships/hyperlink" Target="https://drive.google.com/file/d/14uMUtZ6QbZRUgdPuXyWp8NSPhjvGFRBn/view?usp=sharing" TargetMode="External"/><Relationship Id="rId656" Type="http://schemas.openxmlformats.org/officeDocument/2006/relationships/hyperlink" Target="https://drive.google.com/file/d/1clzbhisOQRc05GFn0twg4_TAJtnAvx3H/view?usp=sharing" TargetMode="External"/><Relationship Id="rId657" Type="http://schemas.openxmlformats.org/officeDocument/2006/relationships/hyperlink" Target="https://drive.google.com/file/d/1x1tk9qfDuJ1v_7gXJGxTUl30yUFsgV6c/view?usp=sharing" TargetMode="External"/><Relationship Id="rId658" Type="http://schemas.openxmlformats.org/officeDocument/2006/relationships/hyperlink" Target="https://drive.google.com/file/d/1FJk3IG2CehxPhWG_G_3OTfZ_j5MVmdEZ/view?usp=sharing" TargetMode="External"/><Relationship Id="rId659" Type="http://schemas.openxmlformats.org/officeDocument/2006/relationships/hyperlink" Target="https://drive.google.com/file/d/1ykOjTi9fTB3H9qUOqPls7vHIwST1jUVS/view?usp=sharing" TargetMode="External"/><Relationship Id="rId660" Type="http://schemas.openxmlformats.org/officeDocument/2006/relationships/hyperlink" Target="https://drive.google.com/file/d/1l1yBFL4sfjvdJJfRX4dO9zNg2ovwNICL/view?usp=sharing" TargetMode="External"/><Relationship Id="rId661" Type="http://schemas.openxmlformats.org/officeDocument/2006/relationships/hyperlink" Target="https://drive.google.com/file/d/1jIUr3iAwdVJ_VJA6b1ZBGSOgR1usxD80/view?usp=sharing" TargetMode="External"/><Relationship Id="rId662" Type="http://schemas.openxmlformats.org/officeDocument/2006/relationships/hyperlink" Target="https://drive.google.com/file/d/1DMOD7pGWOjrsdZKL2RApvJNQ2Ft54MpZ/view?usp=sharing" TargetMode="External"/><Relationship Id="rId663" Type="http://schemas.openxmlformats.org/officeDocument/2006/relationships/hyperlink" Target="https://drive.google.com/file/d/1CHszfith_19hOL4kJi4VaId32vb4HB_b/view?usp=sharing" TargetMode="External"/><Relationship Id="rId664" Type="http://schemas.openxmlformats.org/officeDocument/2006/relationships/hyperlink" Target="https://drive.google.com/file/d/1lM-KavHfQu6-Nw-dHPp5zdZ8thGpLQXR/view?usp=sharing" TargetMode="External"/><Relationship Id="rId665" Type="http://schemas.openxmlformats.org/officeDocument/2006/relationships/hyperlink" Target="https://drive.google.com/file/d/13qAFfEytWq8hzi-hm56v7gK2Qg3Q4se8/view?usp=sharing" TargetMode="External"/><Relationship Id="rId666" Type="http://schemas.openxmlformats.org/officeDocument/2006/relationships/hyperlink" Target="https://drive.google.com/file/d/1l3Fm8HcQZZ0Kaj3wsLUCJM6vF2NkVsD5/view?usp=sharing" TargetMode="External"/><Relationship Id="rId667" Type="http://schemas.openxmlformats.org/officeDocument/2006/relationships/hyperlink" Target="https://drive.google.com/file/d/1Rd7rGDY3q9_0p7SyZQ3rKKueSYjaIi9z/view?usp=sharing" TargetMode="External"/><Relationship Id="rId668" Type="http://schemas.openxmlformats.org/officeDocument/2006/relationships/hyperlink" Target="https://drive.google.com/file/d/1fRsaO_cN-fqgBgPXUzHGbGcemvnx_Kpb/view?usp=sharing" TargetMode="External"/><Relationship Id="rId669" Type="http://schemas.openxmlformats.org/officeDocument/2006/relationships/hyperlink" Target="https://drive.google.com/file/d/11tlrp1Q02Zmr4SOZtGPzFlYHT9CwafcI/view?usp=sharing" TargetMode="External"/><Relationship Id="rId670" Type="http://schemas.openxmlformats.org/officeDocument/2006/relationships/hyperlink" Target="https://drive.google.com/file/d/1S64zX1IQyMTK6RqqL9ZLTfJBiXOcF9d5/view?usp=sharing" TargetMode="External"/><Relationship Id="rId671" Type="http://schemas.openxmlformats.org/officeDocument/2006/relationships/hyperlink" Target="https://drive.google.com/file/d/1VnMV4L3u3LJxULiKzQqBg1q8mabioOhG/view?usp=sharing" TargetMode="External"/><Relationship Id="rId672" Type="http://schemas.openxmlformats.org/officeDocument/2006/relationships/hyperlink" Target="https://drive.google.com/file/d/19-muZMKSUPiyt2I-YWj-96Pz16CKAmDk/view?usp=sharing" TargetMode="External"/><Relationship Id="rId673" Type="http://schemas.openxmlformats.org/officeDocument/2006/relationships/hyperlink" Target="https://drive.google.com/file/d/1C_OhTfJXftnT4b5b5JYtjW-z8FGkKcEB/view?usp=sharing" TargetMode="External"/><Relationship Id="rId674" Type="http://schemas.openxmlformats.org/officeDocument/2006/relationships/hyperlink" Target="https://drive.google.com/file/d/12uQHq3gwADNQcCbfo2KJeLNxLZvagdq8/view?usp=sharing" TargetMode="External"/><Relationship Id="rId675" Type="http://schemas.openxmlformats.org/officeDocument/2006/relationships/hyperlink" Target="https://drive.google.com/file/d/1szlFEuYg5uiFGbNtUa_AUOrmAAthYqX4/view?usp=sharing" TargetMode="External"/><Relationship Id="rId676" Type="http://schemas.openxmlformats.org/officeDocument/2006/relationships/hyperlink" Target="https://drive.google.com/file/d/1VJ31JmNgHnli5-Kbmxw-06zhZuUtaTg_/view?usp=sharing" TargetMode="External"/><Relationship Id="rId677" Type="http://schemas.openxmlformats.org/officeDocument/2006/relationships/hyperlink" Target="https://drive.google.com/file/d/1FdZoCo-1CXtk6sXkgJuoWT4JbrplNywm/view?usp=sharing" TargetMode="External"/><Relationship Id="rId678" Type="http://schemas.openxmlformats.org/officeDocument/2006/relationships/hyperlink" Target="https://drive.google.com/file/d/1XO3aO-uZKTOnChqv6z38BUy89un1s7nW/view?usp=sharing" TargetMode="External"/><Relationship Id="rId679" Type="http://schemas.openxmlformats.org/officeDocument/2006/relationships/hyperlink" Target="https://drive.google.com/file/d/1elsyDbP6Z7tyalQ9tlFi6f_cSFCTyB10/view?usp=sharing" TargetMode="External"/><Relationship Id="rId680" Type="http://schemas.openxmlformats.org/officeDocument/2006/relationships/hyperlink" Target="https://drive.google.com/file/d/11rFrc4sxIHdFGwb-UBxeeGpyXju3yfvO/view?usp=sharing" TargetMode="External"/><Relationship Id="rId681" Type="http://schemas.openxmlformats.org/officeDocument/2006/relationships/hyperlink" Target="https://drive.google.com/file/d/1fixUcC2uWtQ4YD--sv6PJIW2XEYf7iko/view?usp=sharing" TargetMode="External"/><Relationship Id="rId682" Type="http://schemas.openxmlformats.org/officeDocument/2006/relationships/hyperlink" Target="https://drive.google.com/file/d/1YDrlejh26lN1LPIv4ma1fNSgiPs69S2C/view?usp=sharing" TargetMode="External"/><Relationship Id="rId683" Type="http://schemas.openxmlformats.org/officeDocument/2006/relationships/hyperlink" Target="https://drive.google.com/file/d/19gTl6mdGcP0z6a5QT4PlEIj2kvCoa3At/view?usp=sharing" TargetMode="External"/><Relationship Id="rId684" Type="http://schemas.openxmlformats.org/officeDocument/2006/relationships/hyperlink" Target="https://drive.google.com/file/d/10kUDngh2M8Hw69xrqqH92ST8ywZlkl2M/view?usp=sharing" TargetMode="External"/><Relationship Id="rId685" Type="http://schemas.openxmlformats.org/officeDocument/2006/relationships/hyperlink" Target="https://drive.google.com/file/d/1r7N-yNfZ4ri4scZpl2jnL_BidPgeP6_C/view?usp=sharing" TargetMode="External"/><Relationship Id="rId686" Type="http://schemas.openxmlformats.org/officeDocument/2006/relationships/hyperlink" Target="https://drive.google.com/file/d/1Er-wjNKyARWlk9sfmTXQ-rkLAedgX-1b/view?usp=sharing" TargetMode="External"/><Relationship Id="rId687" Type="http://schemas.openxmlformats.org/officeDocument/2006/relationships/hyperlink" Target="https://drive.google.com/file/d/1AIZP4Vy1sDJ5XxjHH5y5_iEovWXhFf_c/view?usp=sharing" TargetMode="External"/><Relationship Id="rId688" Type="http://schemas.openxmlformats.org/officeDocument/2006/relationships/hyperlink" Target="https://drive.google.com/file/d/1OXsmAJyYAgX-KYr_FL6RglYdtrN0Ch_R/view?usp=sharing" TargetMode="External"/><Relationship Id="rId689" Type="http://schemas.openxmlformats.org/officeDocument/2006/relationships/hyperlink" Target="https://drive.google.com/file/d/1ep36P6NhPcu2vyCldqWFONyG9RtWzlIG/view?usp=sharing" TargetMode="External"/><Relationship Id="rId690" Type="http://schemas.openxmlformats.org/officeDocument/2006/relationships/hyperlink" Target="https://drive.google.com/file/d/1FgHc-ldfM0UuSqoQ1tlDyl1ceMOrtAwg/view?usp=sharing" TargetMode="External"/><Relationship Id="rId691" Type="http://schemas.openxmlformats.org/officeDocument/2006/relationships/hyperlink" Target="https://drive.google.com/file/d/1q94YDTQzuS2SCuiAdPrPRtH0995mv5pa/view?usp=sharing" TargetMode="External"/><Relationship Id="rId692" Type="http://schemas.openxmlformats.org/officeDocument/2006/relationships/hyperlink" Target="https://drive.google.com/file/d/1xRLTJKz4zMPP3kx9pB_k-U3TOv1MGVfD/view?usp=sharing" TargetMode="External"/><Relationship Id="rId693" Type="http://schemas.openxmlformats.org/officeDocument/2006/relationships/hyperlink" Target="https://drive.google.com/file/d/1pu-Vs4hi1Ee8f9_eR1RWFckY4NM7bGEa/view?usp=sharing" TargetMode="External"/><Relationship Id="rId694" Type="http://schemas.openxmlformats.org/officeDocument/2006/relationships/hyperlink" Target="https://drive.google.com/file/d/1NA372IzLhf8CAGO8yukGRnMookBKBRrk/view?usp=sharing" TargetMode="External"/><Relationship Id="rId695" Type="http://schemas.openxmlformats.org/officeDocument/2006/relationships/hyperlink" Target="https://drive.google.com/file/d/1sTQK2pBP3XlyDiCWWR6fddAiAQKAgCPb/view?usp=sharing" TargetMode="External"/><Relationship Id="rId696" Type="http://schemas.openxmlformats.org/officeDocument/2006/relationships/hyperlink" Target="https://drive.google.com/file/d/1lD0p-nDJBxAjVzDLWowgP5jVUnplvATl/view?usp=sharing" TargetMode="External"/><Relationship Id="rId697" Type="http://schemas.openxmlformats.org/officeDocument/2006/relationships/hyperlink" Target="https://drive.google.com/file/d/1AXcoUEvmhX4uJ0Ddmap9T3A1Ua20bDQJ/view?usp=sharing" TargetMode="External"/><Relationship Id="rId698" Type="http://schemas.openxmlformats.org/officeDocument/2006/relationships/hyperlink" Target="https://drive.google.com/file/d/1je6esxybmYxfqgW5HSKzUn0d64mgZSGS/view?usp=sharing" TargetMode="External"/><Relationship Id="rId699" Type="http://schemas.openxmlformats.org/officeDocument/2006/relationships/hyperlink" Target="https://drive.google.com/file/d/1ykUAEL91r6o3p5HqJHz6E3Y3mWKY9OS5/view?usp=sharing" TargetMode="External"/><Relationship Id="rId700" Type="http://schemas.openxmlformats.org/officeDocument/2006/relationships/hyperlink" Target="https://drive.google.com/file/d/1QWc9tp-L1OeTn0Jg2-MRDwQf03WLDasy/view?usp=sharing" TargetMode="External"/><Relationship Id="rId701" Type="http://schemas.openxmlformats.org/officeDocument/2006/relationships/hyperlink" Target="https://drive.google.com/file/d/1QX3vxPio6q5MrrSvRoZ4p-fHjfsfu8hw/view?usp=sharing" TargetMode="External"/><Relationship Id="rId702" Type="http://schemas.openxmlformats.org/officeDocument/2006/relationships/hyperlink" Target="https://drive.google.com/file/d/1c_aDKpzdnPsHZx4cHQHuW2qbyDVShHkP/view?usp=sharing" TargetMode="External"/><Relationship Id="rId703" Type="http://schemas.openxmlformats.org/officeDocument/2006/relationships/hyperlink" Target="https://drive.google.com/file/d/1eeuJK5vm8O7WoVvPVAe9NQnsf5DD2AqI/view?usp=sharing" TargetMode="External"/><Relationship Id="rId704" Type="http://schemas.openxmlformats.org/officeDocument/2006/relationships/hyperlink" Target="https://drive.google.com/file/d/1m5Tc5ITrZC_MSjEG0Y0eutTjvVy0t_pF/view?usp=sharing" TargetMode="External"/><Relationship Id="rId705" Type="http://schemas.openxmlformats.org/officeDocument/2006/relationships/hyperlink" Target="https://drive.google.com/file/d/1SBBZwP3-qKUlNcZ-cAE-aDpCHux7xOWK/view?usp=sharing" TargetMode="External"/><Relationship Id="rId706" Type="http://schemas.openxmlformats.org/officeDocument/2006/relationships/hyperlink" Target="https://drive.google.com/file/d/1VmsVv9PLaiJ-sRt3bfjoiCO_jOZMN6MR/view?usp=sharing" TargetMode="External"/><Relationship Id="rId707" Type="http://schemas.openxmlformats.org/officeDocument/2006/relationships/hyperlink" Target="https://drive.google.com/file/d/1DNfiMDQKzXVhrjkHjxYi6sXImXND874W/view?usp=sharing" TargetMode="External"/><Relationship Id="rId708" Type="http://schemas.openxmlformats.org/officeDocument/2006/relationships/hyperlink" Target="https://drive.google.com/file/d/1E5eN13N3Ck7-5m5Bvch1U3bKAsSK7BZH/view?usp=sharing" TargetMode="External"/><Relationship Id="rId709" Type="http://schemas.openxmlformats.org/officeDocument/2006/relationships/hyperlink" Target="https://drive.google.com/file/d/1UobzaGyvTh0RA8cp_ccyf6eI-A2V5veG/view?usp=sharing" TargetMode="External"/><Relationship Id="rId710" Type="http://schemas.openxmlformats.org/officeDocument/2006/relationships/hyperlink" Target="https://drive.google.com/file/d/1LRL5p01YWNWASNiGTVwSShem8Dp-Ml0A/view?usp=sharing" TargetMode="External"/><Relationship Id="rId711" Type="http://schemas.openxmlformats.org/officeDocument/2006/relationships/hyperlink" Target="https://drive.google.com/file/d/1KADRD4MGSnCiUExoltjleAztvvxtimyf/view?usp=sharing" TargetMode="External"/><Relationship Id="rId712" Type="http://schemas.openxmlformats.org/officeDocument/2006/relationships/hyperlink" Target="https://drive.google.com/file/d/1y_cElY-WIjDF7jwQOBmtWM-GZWg__jvs/view?usp=sharing" TargetMode="External"/><Relationship Id="rId713" Type="http://schemas.openxmlformats.org/officeDocument/2006/relationships/hyperlink" Target="https://drive.google.com/file/d/1-06olN3uze5GiO3VJXEk0pdkY8fa6wS2/view?usp=sharing" TargetMode="External"/><Relationship Id="rId714" Type="http://schemas.openxmlformats.org/officeDocument/2006/relationships/hyperlink" Target="https://drive.google.com/file/d/1Ww0v2-XvmZ95xO200YtpC64vPTVjqH6v/view?usp=sharing" TargetMode="External"/><Relationship Id="rId715" Type="http://schemas.openxmlformats.org/officeDocument/2006/relationships/hyperlink" Target="https://drive.google.com/file/d/1jOgIcZRZ3NwM9c09rsv2hytBxJeK247N/view?usp=sharing" TargetMode="External"/><Relationship Id="rId716" Type="http://schemas.openxmlformats.org/officeDocument/2006/relationships/hyperlink" Target="https://drive.google.com/file/d/1Dt0-5zQWuTzq6WbyaPLk72moXqE-EHGP/view?usp=sharing" TargetMode="External"/><Relationship Id="rId717" Type="http://schemas.openxmlformats.org/officeDocument/2006/relationships/hyperlink" Target="https://drive.google.com/file/d/11VHhoy5q1QMc1lECjbRTxFMe0aLD8vBP/view?usp=sharing" TargetMode="External"/><Relationship Id="rId718" Type="http://schemas.openxmlformats.org/officeDocument/2006/relationships/hyperlink" Target="https://drive.google.com/file/d/1oVKRPFHbKN6_xEtxKuWtK97MvMJcSL-7/view?usp=sharing" TargetMode="External"/><Relationship Id="rId719" Type="http://schemas.openxmlformats.org/officeDocument/2006/relationships/hyperlink" Target="https://drive.google.com/file/d/1rM5XGo6mbOdJE9Q5dljMzC69h8bYsphW/view?usp=sharing" TargetMode="External"/><Relationship Id="rId720" Type="http://schemas.openxmlformats.org/officeDocument/2006/relationships/hyperlink" Target="https://drive.google.com/file/d/15Oyixeo6OAv3tPDvz1mgaT3eP73a1rLd/view?usp=sharing" TargetMode="External"/><Relationship Id="rId721" Type="http://schemas.openxmlformats.org/officeDocument/2006/relationships/hyperlink" Target="https://drive.google.com/file/d/1SYbViiSSySnB9KzGzaBxA7_FEWQvwL7z/view?usp=sharing" TargetMode="External"/><Relationship Id="rId722" Type="http://schemas.openxmlformats.org/officeDocument/2006/relationships/hyperlink" Target="https://drive.google.com/file/d/1v-PP6dwyyaSU8NhUR9Ev1XpdWjvN2v8s/view?usp=sharing" TargetMode="External"/><Relationship Id="rId723" Type="http://schemas.openxmlformats.org/officeDocument/2006/relationships/hyperlink" Target="https://drive.google.com/file/d/1A4DBuX9SJYFa7fV7zFATqr0MVX1ImzQy/view?usp=sharing" TargetMode="External"/><Relationship Id="rId724" Type="http://schemas.openxmlformats.org/officeDocument/2006/relationships/hyperlink" Target="https://drive.google.com/file/d/1fk1XflsHu6BPKB7xvralEg2MymFVlGSF/view?usp=sharing" TargetMode="External"/><Relationship Id="rId725" Type="http://schemas.openxmlformats.org/officeDocument/2006/relationships/hyperlink" Target="https://drive.google.com/file/d/1C-yXDuX8ahepzhzK0C6mDAm4hPvg5jLd/view?usp=sharing" TargetMode="External"/><Relationship Id="rId726" Type="http://schemas.openxmlformats.org/officeDocument/2006/relationships/hyperlink" Target="https://drive.google.com/file/d/1u940puaX0OkzBt0a461FJZkx_cNEL1_H/view?usp=sharing" TargetMode="External"/><Relationship Id="rId727" Type="http://schemas.openxmlformats.org/officeDocument/2006/relationships/hyperlink" Target="https://drive.google.com/file/d/1BDmLYcmOQI5BdxPNLOoGh5C5W0DSfB5N/view?usp=sharing" TargetMode="External"/><Relationship Id="rId728" Type="http://schemas.openxmlformats.org/officeDocument/2006/relationships/hyperlink" Target="https://drive.google.com/file/d/1dU2NhHNWIlNNKd81y7_BrGQBParpEBoo/view?usp=sharing" TargetMode="External"/><Relationship Id="rId729" Type="http://schemas.openxmlformats.org/officeDocument/2006/relationships/hyperlink" Target="https://drive.google.com/file/d/1e-OOdBsfSQjcHCj1HWqw-NGIliIcYS-9/view?usp=sharing" TargetMode="External"/><Relationship Id="rId730" Type="http://schemas.openxmlformats.org/officeDocument/2006/relationships/hyperlink" Target="https://drive.google.com/file/d/12NM8A311VujKUlILWR7cZqwchGoZ4zFd/view?usp=sharing" TargetMode="External"/><Relationship Id="rId731" Type="http://schemas.openxmlformats.org/officeDocument/2006/relationships/hyperlink" Target="https://drive.google.com/file/d/1sQxn1YuV6lEc78A05dHG5zrOYAO6-d4t/view?usp=sharing" TargetMode="External"/><Relationship Id="rId732" Type="http://schemas.openxmlformats.org/officeDocument/2006/relationships/hyperlink" Target="https://drive.google.com/file/d/15B_UBC-At867f-tW2s8Nx9FGPTCEQCkG/view?usp=sharing" TargetMode="External"/><Relationship Id="rId733" Type="http://schemas.openxmlformats.org/officeDocument/2006/relationships/hyperlink" Target="https://drive.google.com/file/d/1Fz5hNBKC0BIXfktXOyHW5Mm3Jqrxmh9i/view?usp=sharing" TargetMode="External"/><Relationship Id="rId734" Type="http://schemas.openxmlformats.org/officeDocument/2006/relationships/hyperlink" Target="https://drive.google.com/file/d/11E3jrdZxeff6D9_zuKBKOsBrdSkRso_Y/view?usp=sharing" TargetMode="External"/><Relationship Id="rId735" Type="http://schemas.openxmlformats.org/officeDocument/2006/relationships/hyperlink" Target="https://drive.google.com/file/d/1HTuZ0TdfOSa8yE5F8yfC2tLkgJJ93Xdd/view?usp=sharing" TargetMode="External"/><Relationship Id="rId736" Type="http://schemas.openxmlformats.org/officeDocument/2006/relationships/hyperlink" Target="https://drive.google.com/file/d/1-Ob2IdYWp4fjZI1ew3qgg0of877zu3Xx/view?usp=sharing" TargetMode="External"/><Relationship Id="rId737" Type="http://schemas.openxmlformats.org/officeDocument/2006/relationships/hyperlink" Target="https://drive.google.com/file/d/1i2HGbtz8W8J81ZHt1Ko2SHyTPn-dJi3m/view?usp=sharing" TargetMode="External"/><Relationship Id="rId738" Type="http://schemas.openxmlformats.org/officeDocument/2006/relationships/hyperlink" Target="https://drive.google.com/file/d/1m3UEI4s7AwFKbNe_EGCtqxm_ELJXvH1w/view?usp=sharing" TargetMode="External"/><Relationship Id="rId739" Type="http://schemas.openxmlformats.org/officeDocument/2006/relationships/hyperlink" Target="https://drive.google.com/file/d/1cjAZHGicGcfNWoCMxgnlN38L5OBBPcH7/view?usp=sharing" TargetMode="External"/><Relationship Id="rId740" Type="http://schemas.openxmlformats.org/officeDocument/2006/relationships/hyperlink" Target="https://drive.google.com/file/d/1c6mkstLYiy_zLF8tY730VD-k7MD2xH2q/view?usp=sharing" TargetMode="External"/><Relationship Id="rId741" Type="http://schemas.openxmlformats.org/officeDocument/2006/relationships/hyperlink" Target="https://drive.google.com/file/d/125D0sMsKbuwJjtk3BLwCxfWpC9A4Gn5j/view?usp=sharing" TargetMode="External"/><Relationship Id="rId742" Type="http://schemas.openxmlformats.org/officeDocument/2006/relationships/hyperlink" Target="https://drive.google.com/file/d/1gpxlVYbhuLpWmw4bPU3DozGH9c9Owu52/view?usp=sharing" TargetMode="External"/><Relationship Id="rId743" Type="http://schemas.openxmlformats.org/officeDocument/2006/relationships/hyperlink" Target="https://drive.google.com/file/d/14lqh2Ypc2VJXSVjZVXO-cLqECChMV8d8/view?usp=sharing" TargetMode="External"/><Relationship Id="rId744" Type="http://schemas.openxmlformats.org/officeDocument/2006/relationships/hyperlink" Target="https://drive.google.com/file/d/11oLXEbzOKhNxcvdHwERdytX0KHoYhVyR/view?usp=sharing" TargetMode="External"/><Relationship Id="rId745" Type="http://schemas.openxmlformats.org/officeDocument/2006/relationships/hyperlink" Target="https://drive.google.com/file/d/1GhCD0rLWTZm57CJvim7xdQ38qk2ypAQv/view?usp=sharing" TargetMode="External"/><Relationship Id="rId746" Type="http://schemas.openxmlformats.org/officeDocument/2006/relationships/hyperlink" Target="https://drive.google.com/file/d/1kr2g3HtqUeJpgCHifo-kCwrABc1KIBej/view?usp=sharing" TargetMode="External"/><Relationship Id="rId747" Type="http://schemas.openxmlformats.org/officeDocument/2006/relationships/hyperlink" Target="https://drive.google.com/file/d/13iv-LdulsLQXdJbe8Vhf83WCDIRs0MuN/view?usp=sharing" TargetMode="External"/><Relationship Id="rId748" Type="http://schemas.openxmlformats.org/officeDocument/2006/relationships/hyperlink" Target="https://drive.google.com/file/d/1ZWnMGT4H8AsMsbvdRV64OnAbyTji26ix/view?usp=sharing" TargetMode="External"/><Relationship Id="rId749" Type="http://schemas.openxmlformats.org/officeDocument/2006/relationships/hyperlink" Target="https://drive.google.com/file/d/1jzMcJZ8u6JcmH5krBAOhT2gbnNDhxRWz/view?usp=sharing" TargetMode="External"/><Relationship Id="rId750" Type="http://schemas.openxmlformats.org/officeDocument/2006/relationships/hyperlink" Target="https://drive.google.com/file/d/13O1o7E8JgG3rUetlZfUtmg-PAxan88Ok/view?usp=sharing" TargetMode="External"/><Relationship Id="rId751" Type="http://schemas.openxmlformats.org/officeDocument/2006/relationships/hyperlink" Target="https://drive.google.com/file/d/152sU21qIYMLY3xjoP6t1dCy6nug-SXRr/view?usp=sharing" TargetMode="External"/><Relationship Id="rId752" Type="http://schemas.openxmlformats.org/officeDocument/2006/relationships/hyperlink" Target="https://drive.google.com/file/d/1EXO5y9Ee91R7cM7ZiJ3sjvu7cwhQfDQF/view?usp=sharing" TargetMode="External"/><Relationship Id="rId753" Type="http://schemas.openxmlformats.org/officeDocument/2006/relationships/hyperlink" Target="https://drive.google.com/file/d/1acMyWfNonD4BMV2Koo1MwOXbaWvewtok/view?usp=sharing" TargetMode="External"/><Relationship Id="rId754" Type="http://schemas.openxmlformats.org/officeDocument/2006/relationships/hyperlink" Target="https://drive.google.com/file/d/1ggOj75iQmllWOpZxs4b34MJu_tci2CuI/view?usp=sharing" TargetMode="External"/><Relationship Id="rId755" Type="http://schemas.openxmlformats.org/officeDocument/2006/relationships/hyperlink" Target="https://drive.google.com/file/d/19aTpVi_Lr9n-TL92a0YVqcj0Mpqt44PF/view?usp=sharing" TargetMode="External"/><Relationship Id="rId756" Type="http://schemas.openxmlformats.org/officeDocument/2006/relationships/hyperlink" Target="https://drive.google.com/file/d/1yLJ8ScG_hfTKAEg0lSOD9cwVen9bXE04/view?usp=sharing" TargetMode="External"/><Relationship Id="rId757" Type="http://schemas.openxmlformats.org/officeDocument/2006/relationships/hyperlink" Target="https://drive.google.com/file/d/1hhIKO2Txd0SRge8H96XjVrVCD_-28RbK/view?usp=sharing" TargetMode="External"/><Relationship Id="rId758" Type="http://schemas.openxmlformats.org/officeDocument/2006/relationships/hyperlink" Target="https://drive.google.com/file/d/1R0BjSb5TTxUn-HAth84c-6Nna-MJ75rn/view?usp=sharing" TargetMode="External"/><Relationship Id="rId759" Type="http://schemas.openxmlformats.org/officeDocument/2006/relationships/hyperlink" Target="https://drive.google.com/file/d/1wgpTMDVJ883PPY0cwCRUT55zVcUDgQnx/view?usp=sharing" TargetMode="External"/><Relationship Id="rId760" Type="http://schemas.openxmlformats.org/officeDocument/2006/relationships/hyperlink" Target="https://drive.google.com/file/d/1vcLx6IWZdZTEXBEa57oOPX65QiWl_HOS/view?usp=sharing" TargetMode="External"/><Relationship Id="rId761" Type="http://schemas.openxmlformats.org/officeDocument/2006/relationships/hyperlink" Target="https://drive.google.com/file/d/1_kX2MXesZg7TFCFHk857kCChNBbt2Tif/view?usp=sharing" TargetMode="External"/><Relationship Id="rId762" Type="http://schemas.openxmlformats.org/officeDocument/2006/relationships/hyperlink" Target="https://drive.google.com/file/d/1yicGwqDdQEg62Qx2AkW59K-weYdBEVL1/view?usp=sharing" TargetMode="External"/><Relationship Id="rId763" Type="http://schemas.openxmlformats.org/officeDocument/2006/relationships/hyperlink" Target="https://drive.google.com/file/d/1MGCAj76MuUDgZuVgxiqf2HcOq52HA1IC/view?usp=sharing" TargetMode="External"/><Relationship Id="rId764" Type="http://schemas.openxmlformats.org/officeDocument/2006/relationships/hyperlink" Target="https://drive.google.com/file/d/145pU5vvWsWMLdXvLhrrxL68qlGDiiIaX/view?usp=sharing" TargetMode="External"/><Relationship Id="rId765" Type="http://schemas.openxmlformats.org/officeDocument/2006/relationships/hyperlink" Target="https://drive.google.com/file/d/1QsKNmvXr5eXTmo1VbwB9wsy78JN78blG/view?usp=sharing" TargetMode="External"/><Relationship Id="rId766" Type="http://schemas.openxmlformats.org/officeDocument/2006/relationships/hyperlink" Target="https://drive.google.com/file/d/1PGns2Vt_k3xJC7Prl1c5V-w5v3xga_Ph/view?usp=sharing" TargetMode="External"/><Relationship Id="rId767" Type="http://schemas.openxmlformats.org/officeDocument/2006/relationships/hyperlink" Target="https://drive.google.com/file/d/1a3pgvKp_IMZ1zLMEUOml2ltbswTb3kgC/view?usp=sharing" TargetMode="External"/><Relationship Id="rId768" Type="http://schemas.openxmlformats.org/officeDocument/2006/relationships/hyperlink" Target="https://drive.google.com/file/d/11FX-_7OskTlKlrC6C8J5TU94GRdXNq5B/view?usp=sharing" TargetMode="External"/><Relationship Id="rId769" Type="http://schemas.openxmlformats.org/officeDocument/2006/relationships/hyperlink" Target="https://drive.google.com/file/d/1sziVX60FE972zeOxtlK8EbBc_7YboywW/view?usp=sharing" TargetMode="External"/><Relationship Id="rId770" Type="http://schemas.openxmlformats.org/officeDocument/2006/relationships/hyperlink" Target="https://drive.google.com/file/d/1RXDMMgZcUMhcnE8YE0Z8z-5o58Pbirje/view?usp=sharing" TargetMode="External"/><Relationship Id="rId771" Type="http://schemas.openxmlformats.org/officeDocument/2006/relationships/hyperlink" Target="https://drive.google.com/file/d/118fjhhHecdF-xJn8zug4Tn4US5yKA4eZ/view?usp=sharing" TargetMode="External"/><Relationship Id="rId772" Type="http://schemas.openxmlformats.org/officeDocument/2006/relationships/hyperlink" Target="https://drive.google.com/file/d/1E1b9bV-OlHD5rU5LQDnv-7KNLD9nSURc/view?usp=sharing" TargetMode="External"/><Relationship Id="rId773" Type="http://schemas.openxmlformats.org/officeDocument/2006/relationships/hyperlink" Target="https://drive.google.com/file/d/15Bl79NM3OmNFIShCQBOD4no7ZoRVOAi0/view?usp=sharing" TargetMode="External"/><Relationship Id="rId774" Type="http://schemas.openxmlformats.org/officeDocument/2006/relationships/hyperlink" Target="https://drive.google.com/file/d/1v90ks3juUKe1kQdnZmJq6xHUGd5W2LCE/view?usp=sharing" TargetMode="External"/><Relationship Id="rId775" Type="http://schemas.openxmlformats.org/officeDocument/2006/relationships/hyperlink" Target="https://drive.google.com/file/d/18a7AesDd3KqWxJFtW2lBjLAHNegG5nkK/view?usp=sharing" TargetMode="External"/><Relationship Id="rId776" Type="http://schemas.openxmlformats.org/officeDocument/2006/relationships/hyperlink" Target="https://drive.google.com/file/d/1x2FyOnunQaaGGU0d9IQruoGmSMXmA3uM/view?usp=sharing" TargetMode="External"/><Relationship Id="rId777" Type="http://schemas.openxmlformats.org/officeDocument/2006/relationships/hyperlink" Target="https://drive.google.com/file/d/1HPLrvAlCy1n9CAWYKVueyWzgijUSG1TM/view?usp=sharing" TargetMode="External"/><Relationship Id="rId778" Type="http://schemas.openxmlformats.org/officeDocument/2006/relationships/hyperlink" Target="https://drive.google.com/file/d/1tZGD95JcLsHN-43SU3W5DnbYXTPyaUUH/view?usp=sharing" TargetMode="External"/><Relationship Id="rId779" Type="http://schemas.openxmlformats.org/officeDocument/2006/relationships/hyperlink" Target="https://drive.google.com/file/d/1f5aE45R8X7eh6oB96ZNyDEwC7nhVzISS/view?usp=sharing" TargetMode="External"/><Relationship Id="rId780" Type="http://schemas.openxmlformats.org/officeDocument/2006/relationships/hyperlink" Target="https://drive.google.com/file/d/1H2ixzYm4H364YA8fncU2BfOyNX-SZmwU/view?usp=sharing" TargetMode="External"/><Relationship Id="rId781" Type="http://schemas.openxmlformats.org/officeDocument/2006/relationships/hyperlink" Target="https://drive.google.com/file/d/1TuxYlm5unL7JIt0QvI6HuQBcZdYBgtUW/view?usp=sharing" TargetMode="External"/><Relationship Id="rId782" Type="http://schemas.openxmlformats.org/officeDocument/2006/relationships/hyperlink" Target="https://drive.google.com/file/d/1Ht7OsKhUHHJZrr0BdHE9xEmEVnLXqjg8/view?usp=sharing" TargetMode="External"/><Relationship Id="rId783" Type="http://schemas.openxmlformats.org/officeDocument/2006/relationships/hyperlink" Target="https://drive.google.com/file/d/1UaJAQ9ItLbMSYrsJ0YNYMVaGFAH0K2W-/view?usp=sharing" TargetMode="External"/><Relationship Id="rId784" Type="http://schemas.openxmlformats.org/officeDocument/2006/relationships/hyperlink" Target="https://drive.google.com/file/d/1ndCu9MAsrvyadHOGWT_opL_9KlPQyifH/view?usp=sharing" TargetMode="External"/><Relationship Id="rId785" Type="http://schemas.openxmlformats.org/officeDocument/2006/relationships/hyperlink" Target="https://drive.google.com/file/d/1_8ou-8QWaMmfGUxGRzEVvikkFPnlAAOQ/view?usp=sharing" TargetMode="External"/><Relationship Id="rId786" Type="http://schemas.openxmlformats.org/officeDocument/2006/relationships/hyperlink" Target="https://drive.google.com/file/d/1U-ZXLh2XHmJ5Pcp71ozTDspklzb64mjB/view?usp=sharing" TargetMode="External"/><Relationship Id="rId787" Type="http://schemas.openxmlformats.org/officeDocument/2006/relationships/hyperlink" Target="https://drive.google.com/file/d/1MCbMFn1qLCpKtEoosblhq7tuV9az_Wnn/view?usp=sharing" TargetMode="External"/><Relationship Id="rId788" Type="http://schemas.openxmlformats.org/officeDocument/2006/relationships/hyperlink" Target="https://drive.google.com/file/d/10Dw1Cu1ZZAEBn0GcRtcfwSWnij2dZmfF/view?usp=sharing" TargetMode="External"/><Relationship Id="rId789" Type="http://schemas.openxmlformats.org/officeDocument/2006/relationships/hyperlink" Target="https://drive.google.com/file/d/1av1XKmMOZTcY3XfRlac0C9zXV--OAQB4/view?usp=sharing" TargetMode="External"/><Relationship Id="rId790" Type="http://schemas.openxmlformats.org/officeDocument/2006/relationships/hyperlink" Target="https://drive.google.com/file/d/1YligYhtHors1uWDRPVBwQcR14aGtWhL4/view?usp=sharing" TargetMode="External"/><Relationship Id="rId791" Type="http://schemas.openxmlformats.org/officeDocument/2006/relationships/hyperlink" Target="https://drive.google.com/file/d/1eyiIev_R1v_b09RQ1hF_eg1_ELi6AaOy/view?usp=sharing" TargetMode="External"/><Relationship Id="rId792" Type="http://schemas.openxmlformats.org/officeDocument/2006/relationships/hyperlink" Target="https://drive.google.com/file/d/1nMuOIyNb913PgkCmWIIV4nsR4CPABClx/view?usp=sharing" TargetMode="External"/><Relationship Id="rId793" Type="http://schemas.openxmlformats.org/officeDocument/2006/relationships/hyperlink" Target="https://drive.google.com/file/d/1QubF6TKXRwnhTZ4sobYRwAG99kqi7kIy/view?usp=sharing" TargetMode="External"/><Relationship Id="rId794" Type="http://schemas.openxmlformats.org/officeDocument/2006/relationships/hyperlink" Target="https://drive.google.com/file/d/1LYtrd6JeCbRPzMmcz2gEbibZWrZMlzXh/view?usp=sharing" TargetMode="External"/><Relationship Id="rId795" Type="http://schemas.openxmlformats.org/officeDocument/2006/relationships/hyperlink" Target="https://drive.google.com/file/d/1AN89JGz5zNvGh3wHDuQbmRm5pbzWFWC5/view?usp=sharing" TargetMode="External"/><Relationship Id="rId796" Type="http://schemas.openxmlformats.org/officeDocument/2006/relationships/hyperlink" Target="https://drive.google.com/file/d/1Rx_7VER-nE65KbF6a2rjmobvqgIy-jXh/view?usp=sharing" TargetMode="External"/><Relationship Id="rId797" Type="http://schemas.openxmlformats.org/officeDocument/2006/relationships/hyperlink" Target="https://drive.google.com/file/d/1X6hxVHzHIaiea_gwKbm9EuJNrMmpmgPl/view?usp=sharing" TargetMode="External"/><Relationship Id="rId798" Type="http://schemas.openxmlformats.org/officeDocument/2006/relationships/hyperlink" Target="https://drive.google.com/file/d/1OUj13lpf0JhvxPSMAO11blKh7cnHKOat/view?usp=sharing" TargetMode="External"/><Relationship Id="rId799" Type="http://schemas.openxmlformats.org/officeDocument/2006/relationships/hyperlink" Target="https://drive.google.com/file/d/1tXM9jbJizqzVrVQ2chbziI0Zv91Dzd0y/view?usp=sharing" TargetMode="External"/><Relationship Id="rId800" Type="http://schemas.openxmlformats.org/officeDocument/2006/relationships/hyperlink" Target="https://drive.google.com/file/d/1aWWD4OLWjCc8CnC2WDgIsO1HzkWkO2WX/view?usp=sharing" TargetMode="External"/><Relationship Id="rId801" Type="http://schemas.openxmlformats.org/officeDocument/2006/relationships/hyperlink" Target="https://drive.google.com/file/d/13NSdFvgByBsY7GN_KDxC-kP7x30Lvtw4/view?usp=sharing" TargetMode="External"/><Relationship Id="rId802" Type="http://schemas.openxmlformats.org/officeDocument/2006/relationships/hyperlink" Target="https://drive.google.com/file/d/1Y-BWQXnoMXhaaJbrvaRcIt977679jlB1/view?usp=sharing" TargetMode="External"/><Relationship Id="rId803" Type="http://schemas.openxmlformats.org/officeDocument/2006/relationships/hyperlink" Target="https://drive.google.com/file/d/1fi5mHg_fflMTHpBQZE2CrJ0SdivvNjID/view?usp=sharing" TargetMode="External"/><Relationship Id="rId804" Type="http://schemas.openxmlformats.org/officeDocument/2006/relationships/hyperlink" Target="https://drive.google.com/file/d/1EPH2kZIwOCIgrAX5UKFP6R8CEmcBz4mc/view?usp=sharing" TargetMode="External"/><Relationship Id="rId805" Type="http://schemas.openxmlformats.org/officeDocument/2006/relationships/hyperlink" Target="https://drive.google.com/file/d/1tknwLPN_bgayaSLSZru39ASv_uaU137p/view?usp=sharing" TargetMode="External"/><Relationship Id="rId806" Type="http://schemas.openxmlformats.org/officeDocument/2006/relationships/hyperlink" Target="https://drive.google.com/file/d/1PaLJWdRTyx0pPQeLa3n7m6fRC_oZZtiW/view?usp=sharing" TargetMode="External"/><Relationship Id="rId807" Type="http://schemas.openxmlformats.org/officeDocument/2006/relationships/hyperlink" Target="https://drive.google.com/file/d/1HcyQp8x98sGAU1qXs3mLk9cI4Vcjglil/view?usp=sharing" TargetMode="External"/><Relationship Id="rId808" Type="http://schemas.openxmlformats.org/officeDocument/2006/relationships/hyperlink" Target="https://drive.google.com/file/d/149Gls9lpD0wpSk3DOZdu0TGVOp8P6LA_/view?usp=sharing" TargetMode="External"/><Relationship Id="rId809" Type="http://schemas.openxmlformats.org/officeDocument/2006/relationships/hyperlink" Target="https://drive.google.com/file/d/1fRl4LVE09GZ93DtumRx_A3xims8E0ZtV/view?usp=sharing" TargetMode="External"/><Relationship Id="rId810" Type="http://schemas.openxmlformats.org/officeDocument/2006/relationships/hyperlink" Target="https://drive.google.com/file/d/1eMRaJieRSimRFmzeIkgLZmixJU8wQC8m/view?usp=sharing" TargetMode="External"/><Relationship Id="rId811" Type="http://schemas.openxmlformats.org/officeDocument/2006/relationships/hyperlink" Target="https://drive.google.com/file/d/141zISNUKyPyqJao2jeFUoBcQTn1H4WfQ/view?usp=sharing" TargetMode="External"/><Relationship Id="rId812" Type="http://schemas.openxmlformats.org/officeDocument/2006/relationships/hyperlink" Target="https://drive.google.com/file/d/1oPI9rWv1WQs64BUnJKT074vInDfZefH0/view?usp=sharing" TargetMode="External"/><Relationship Id="rId813" Type="http://schemas.openxmlformats.org/officeDocument/2006/relationships/hyperlink" Target="https://drive.google.com/file/d/156VjG1gqYgP27EbegiM1og1BFqchPJUB/view?usp=sharing" TargetMode="External"/><Relationship Id="rId814" Type="http://schemas.openxmlformats.org/officeDocument/2006/relationships/hyperlink" Target="https://drive.google.com/file/d/1rTSKEamiaao7fcW8_rIOLgSLT0GT5xuV/view?usp=sharing" TargetMode="External"/><Relationship Id="rId815" Type="http://schemas.openxmlformats.org/officeDocument/2006/relationships/hyperlink" Target="https://drive.google.com/file/d/1IbD-fxItJbURtAJz3uFLW8-8h7bT8UON/view?usp=sharing" TargetMode="External"/><Relationship Id="rId816" Type="http://schemas.openxmlformats.org/officeDocument/2006/relationships/hyperlink" Target="https://drive.google.com/file/d/1xjMwpQrCrcIcX_YEoOYoWaSKE4m-8wo9/view?usp=sharing" TargetMode="External"/><Relationship Id="rId817" Type="http://schemas.openxmlformats.org/officeDocument/2006/relationships/hyperlink" Target="https://drive.google.com/file/d/18j-Q3o5_UaBDyU1_5tLze2U6Os9-4hVK/view?usp=sharing" TargetMode="External"/><Relationship Id="rId818" Type="http://schemas.openxmlformats.org/officeDocument/2006/relationships/hyperlink" Target="https://drive.google.com/file/d/1IyQd-6NVi2zqS68j_1J7r6Tuu7Fnts5l/view?usp=sharing" TargetMode="External"/><Relationship Id="rId819" Type="http://schemas.openxmlformats.org/officeDocument/2006/relationships/hyperlink" Target="https://drive.google.com/file/d/1fnRGP5uBy4SyRZrA3PNKgBeTdJ6bQWcn/view?usp=sharing" TargetMode="External"/><Relationship Id="rId820" Type="http://schemas.openxmlformats.org/officeDocument/2006/relationships/hyperlink" Target="https://drive.google.com/file/d/1JRHJSYRVp0thp-mG-15qmWHBagKL1OMZ/view?usp=sharing" TargetMode="External"/><Relationship Id="rId821" Type="http://schemas.openxmlformats.org/officeDocument/2006/relationships/hyperlink" Target="https://drive.google.com/file/d/1TvI_S_5ZsTxFuLMhjxMSnj__FWPvulN-/view?usp=sharing" TargetMode="External"/><Relationship Id="rId822" Type="http://schemas.openxmlformats.org/officeDocument/2006/relationships/hyperlink" Target="https://drive.google.com/file/d/1-dqJK3RGl1LtXCtHawdzFL4B3vhEeG8I/view?usp=sharing" TargetMode="External"/><Relationship Id="rId823" Type="http://schemas.openxmlformats.org/officeDocument/2006/relationships/hyperlink" Target="https://drive.google.com/file/d/11L0Q-ZKYDJnnwamvwQJOTya7OE3DbNxf/view?usp=sharing" TargetMode="External"/><Relationship Id="rId824" Type="http://schemas.openxmlformats.org/officeDocument/2006/relationships/hyperlink" Target="https://drive.google.com/file/d/1IVDB5bGlONcgFyjBLkmmhe4dSIgKpsD5/view?usp=sharing" TargetMode="External"/><Relationship Id="rId825" Type="http://schemas.openxmlformats.org/officeDocument/2006/relationships/hyperlink" Target="https://drive.google.com/file/d/1v-ERj8zA3EwPqb3WYn1zPXZ80WPTdUC7/view?usp=sharing" TargetMode="External"/><Relationship Id="rId826" Type="http://schemas.openxmlformats.org/officeDocument/2006/relationships/hyperlink" Target="https://drive.google.com/file/d/1ZtpU-peWhWjnFNfVWk87U4no715xyQsv/view?usp=sharing" TargetMode="External"/><Relationship Id="rId827" Type="http://schemas.openxmlformats.org/officeDocument/2006/relationships/hyperlink" Target="https://drive.google.com/file/d/1WZIkfEL-2RcazUfma3RVj285U8ebG9qj/view?usp=sharing" TargetMode="External"/><Relationship Id="rId828" Type="http://schemas.openxmlformats.org/officeDocument/2006/relationships/hyperlink" Target="https://drive.google.com/file/d/17yTy90AqxzMVJOx6OQCQX_984Z2WQn1P/view?usp=sharing" TargetMode="External"/><Relationship Id="rId829" Type="http://schemas.openxmlformats.org/officeDocument/2006/relationships/hyperlink" Target="https://drive.google.com/file/d/10hxRIUKETm9w-4RTagPxFMpO5egbQfV_/view?usp=sharing" TargetMode="External"/><Relationship Id="rId830" Type="http://schemas.openxmlformats.org/officeDocument/2006/relationships/hyperlink" Target="https://drive.google.com/file/d/1URkZcbF75-GNPdRzGWEAzmP5wRQ8rWcF/view?usp=sharing" TargetMode="External"/><Relationship Id="rId831" Type="http://schemas.openxmlformats.org/officeDocument/2006/relationships/hyperlink" Target="https://drive.google.com/file/d/1o5bWyJnjPySMaGU7Im3FtJKsQi7YAgNy/view?usp=sharing" TargetMode="External"/><Relationship Id="rId832" Type="http://schemas.openxmlformats.org/officeDocument/2006/relationships/hyperlink" Target="https://drive.google.com/file/d/1jxeGnH1qUbc8xwW3UhO1aUiZHXSsh2Ze/view?usp=sharing" TargetMode="External"/><Relationship Id="rId833" Type="http://schemas.openxmlformats.org/officeDocument/2006/relationships/hyperlink" Target="https://drive.google.com/file/d/1i9gzDDoeTqjiSunGn2_4tmJprX9i-nsQ/view?usp=sharing" TargetMode="External"/><Relationship Id="rId834" Type="http://schemas.openxmlformats.org/officeDocument/2006/relationships/hyperlink" Target="https://drive.google.com/file/d/1sW3H7pmizw-musuwkuZWhQDv1AINLKsp/view?usp=sharing" TargetMode="External"/><Relationship Id="rId835" Type="http://schemas.openxmlformats.org/officeDocument/2006/relationships/hyperlink" Target="https://drive.google.com/file/d/19QYCfUKb9EGqeSUWLAasPwHTgOcJooLG/view?usp=sharing" TargetMode="External"/><Relationship Id="rId836" Type="http://schemas.openxmlformats.org/officeDocument/2006/relationships/hyperlink" Target="https://drive.google.com/file/d/1uAcOc5huLuvgOs6919STwGs1Ujudobwi/view?usp=sharing" TargetMode="External"/><Relationship Id="rId837" Type="http://schemas.openxmlformats.org/officeDocument/2006/relationships/hyperlink" Target="https://drive.google.com/file/d/1j8KLW-AcmXZf96bpMp8kGNKXWIgP4VCK/view?usp=sharing" TargetMode="External"/><Relationship Id="rId838" Type="http://schemas.openxmlformats.org/officeDocument/2006/relationships/hyperlink" Target="https://drive.google.com/file/d/1Tl6t0R9v9GXyGs3_UVGrqLKHErBFiLpa/view?usp=sharing" TargetMode="External"/><Relationship Id="rId839" Type="http://schemas.openxmlformats.org/officeDocument/2006/relationships/hyperlink" Target="https://drive.google.com/file/d/1IckUYpGqE0BExlhgwDVd0fqTbz9hCXgr/view?usp=sharing" TargetMode="External"/><Relationship Id="rId840" Type="http://schemas.openxmlformats.org/officeDocument/2006/relationships/hyperlink" Target="https://drive.google.com/file/d/16wPy4jh6qXcC_JX5Ldb6js_fzVbbVcQy/view?usp=sharing" TargetMode="External"/><Relationship Id="rId841" Type="http://schemas.openxmlformats.org/officeDocument/2006/relationships/hyperlink" Target="https://drive.google.com/file/d/1o6T0MZSgsM2uc2OJwRnH5ULqeJjX2wcD/view?usp=sharing" TargetMode="External"/><Relationship Id="rId842" Type="http://schemas.openxmlformats.org/officeDocument/2006/relationships/hyperlink" Target="https://drive.google.com/file/d/13tNgEHYNitpqrkyxKt2Czoe0N2nX4xMi/view?usp=sharing" TargetMode="External"/><Relationship Id="rId843" Type="http://schemas.openxmlformats.org/officeDocument/2006/relationships/hyperlink" Target="https://drive.google.com/file/d/1zM4XRFjWxiR5RL71W9yRx9-Q1LyGOkNr/view?usp=sharing" TargetMode="External"/><Relationship Id="rId844" Type="http://schemas.openxmlformats.org/officeDocument/2006/relationships/hyperlink" Target="https://drive.google.com/file/d/1VMGMCdgUQgsgsdrGNtcyjJja_Uu_tWfB/view?usp=sharing" TargetMode="External"/><Relationship Id="rId845" Type="http://schemas.openxmlformats.org/officeDocument/2006/relationships/hyperlink" Target="https://drive.google.com/file/d/1_4FvZleO2sn6YyKmBBcOrucZaDRrILDL/view?usp=sharing" TargetMode="External"/><Relationship Id="rId846" Type="http://schemas.openxmlformats.org/officeDocument/2006/relationships/hyperlink" Target="https://drive.google.com/file/d/1aCOzSheC-NToXi5vK7v1_nYoZCfzcihx/view?usp=sharing" TargetMode="External"/><Relationship Id="rId847" Type="http://schemas.openxmlformats.org/officeDocument/2006/relationships/hyperlink" Target="https://drive.google.com/file/d/1qh9yIjwhm0MrH9MsEcbNPUDKXZGlVEXi/view?usp=sharing" TargetMode="External"/><Relationship Id="rId848" Type="http://schemas.openxmlformats.org/officeDocument/2006/relationships/hyperlink" Target="https://drive.google.com/file/d/1_6irsuRbpxckHh_HCBsgBakcCNov-zYT/view?usp=sharing" TargetMode="External"/><Relationship Id="rId849" Type="http://schemas.openxmlformats.org/officeDocument/2006/relationships/hyperlink" Target="https://drive.google.com/file/d/1F0rlMl8zy_a15gK3249qxrdeWPXFkVnx/view?usp=sharing" TargetMode="External"/><Relationship Id="rId850" Type="http://schemas.openxmlformats.org/officeDocument/2006/relationships/hyperlink" Target="https://drive.google.com/file/d/12l8-HEzfL8D3Hg-8EV1zgk1mF2_8HSOC/view?usp=sharing" TargetMode="External"/><Relationship Id="rId851" Type="http://schemas.openxmlformats.org/officeDocument/2006/relationships/hyperlink" Target="https://drive.google.com/file/d/18WASsiWxbFZ-dL63pgxhWuuh4ZSKzd48/view?usp=sharing" TargetMode="External"/><Relationship Id="rId852" Type="http://schemas.openxmlformats.org/officeDocument/2006/relationships/hyperlink" Target="https://drive.google.com/file/d/1dVCqiw0BemFpIU5_tT_eCUAc4OX1_UVc/view?usp=sharing" TargetMode="External"/><Relationship Id="rId853" Type="http://schemas.openxmlformats.org/officeDocument/2006/relationships/hyperlink" Target="https://drive.google.com/file/d/1SzbsT1tBlL8GyKMyH4XQucMoImzBMcLF/view?usp=sharing" TargetMode="External"/><Relationship Id="rId854" Type="http://schemas.openxmlformats.org/officeDocument/2006/relationships/hyperlink" Target="https://drive.google.com/file/d/1k0efoKV0wpwumFHFIlIDHZ4smAcKYmY5/view?usp=sharing" TargetMode="External"/><Relationship Id="rId855" Type="http://schemas.openxmlformats.org/officeDocument/2006/relationships/hyperlink" Target="https://drive.google.com/file/d/12AuFtxiAiaZleFK10fvsRhpMSAQKnOdt/view?usp=sharing" TargetMode="External"/><Relationship Id="rId856" Type="http://schemas.openxmlformats.org/officeDocument/2006/relationships/hyperlink" Target="https://drive.google.com/file/d/1-aDHqOtRfYFLcb-CD43_FtdjzDeRApNR/view?usp=sharing" TargetMode="External"/><Relationship Id="rId857" Type="http://schemas.openxmlformats.org/officeDocument/2006/relationships/hyperlink" Target="https://drive.google.com/file/d/124zFYpoVRlK6-Jtwlr7ktv0FRvcqMaqO/view?usp=sharing" TargetMode="External"/><Relationship Id="rId858" Type="http://schemas.openxmlformats.org/officeDocument/2006/relationships/hyperlink" Target="https://drive.google.com/file/d/1tQhs2ZWs1ckWY1kow0UxaG768n225Z-W/view?usp=sharing" TargetMode="External"/><Relationship Id="rId859" Type="http://schemas.openxmlformats.org/officeDocument/2006/relationships/hyperlink" Target="https://drive.google.com/file/d/1elW4FpH_WyM8FeI7kdS5erXfCXq07VCk/view?usp=sharing" TargetMode="External"/><Relationship Id="rId860" Type="http://schemas.openxmlformats.org/officeDocument/2006/relationships/hyperlink" Target="https://drive.google.com/file/d/1WhdTNDPVLwGqiNmFtqXpa7_ogly4Swga/view?usp=sharing" TargetMode="External"/><Relationship Id="rId861" Type="http://schemas.openxmlformats.org/officeDocument/2006/relationships/hyperlink" Target="https://drive.google.com/file/d/1AXXpUDmbKZwip0XORru0ab-EtjOm1Ujw/view?usp=sharing" TargetMode="External"/><Relationship Id="rId862" Type="http://schemas.openxmlformats.org/officeDocument/2006/relationships/hyperlink" Target="https://drive.google.com/file/d/1eN6r4XMnV32Vr6bSSZWSmXlqX8MfEm87/view?usp=sharing" TargetMode="External"/><Relationship Id="rId863" Type="http://schemas.openxmlformats.org/officeDocument/2006/relationships/hyperlink" Target="https://drive.google.com/file/d/1iNSwIE_7DaVMusDQUDm_O7d2Tc8-PBFP/view?usp=sharing" TargetMode="External"/><Relationship Id="rId864" Type="http://schemas.openxmlformats.org/officeDocument/2006/relationships/hyperlink" Target="https://drive.google.com/file/d/1CWIIlYJYcoKbt55ySUSDiocTRGBy5CBJ/view?usp=sharing" TargetMode="External"/><Relationship Id="rId865" Type="http://schemas.openxmlformats.org/officeDocument/2006/relationships/hyperlink" Target="https://drive.google.com/file/d/1t_pycipPnsbVNcjNvHOhAlybgd1yHspA/view?usp=sharing" TargetMode="External"/><Relationship Id="rId866" Type="http://schemas.openxmlformats.org/officeDocument/2006/relationships/hyperlink" Target="https://drive.google.com/file/d/1vtC4C4e_TozilyHd5Aq5fFE5hpCqvJuw/view?usp=sharing" TargetMode="External"/><Relationship Id="rId867" Type="http://schemas.openxmlformats.org/officeDocument/2006/relationships/hyperlink" Target="https://drive.google.com/file/d/1urA4uV-LSlBU3K8p799IHIF4A2KSRk1t/view?usp=sharing" TargetMode="External"/><Relationship Id="rId868" Type="http://schemas.openxmlformats.org/officeDocument/2006/relationships/hyperlink" Target="https://drive.google.com/file/d/1ZS3Ip75VT6vXhQAY4Eh5NMbvKhtNNQOm/view?usp=sharing" TargetMode="External"/><Relationship Id="rId869" Type="http://schemas.openxmlformats.org/officeDocument/2006/relationships/hyperlink" Target="https://drive.google.com/file/d/1n_HWZb_yd82-riAsqDTTdcNB2wZTPQ0H/view?usp=sharing" TargetMode="External"/><Relationship Id="rId870" Type="http://schemas.openxmlformats.org/officeDocument/2006/relationships/hyperlink" Target="https://drive.google.com/file/d/1YhwfzDdYAscs7bVuybiBfU3eLdxnC6PS/view?usp=sharing" TargetMode="External"/><Relationship Id="rId871" Type="http://schemas.openxmlformats.org/officeDocument/2006/relationships/hyperlink" Target="https://drive.google.com/file/d/1Ty_bRHkdsS_N0bOu99ZkpoU4wX-_lWxW/view?usp=sharing" TargetMode="External"/><Relationship Id="rId872" Type="http://schemas.openxmlformats.org/officeDocument/2006/relationships/hyperlink" Target="https://drive.google.com/file/d/1fWnFT26_pPyoYq7ZPcv3YrkxrcFgzxEs/view?usp=sharing" TargetMode="External"/><Relationship Id="rId873" Type="http://schemas.openxmlformats.org/officeDocument/2006/relationships/hyperlink" Target="https://drive.google.com/file/d/1QX69JCWiUWuIo-ap57rJih6ViI7E9W2Q/view?usp=sharing" TargetMode="External"/><Relationship Id="rId874" Type="http://schemas.openxmlformats.org/officeDocument/2006/relationships/hyperlink" Target="https://drive.google.com/file/d/1TDYxBSKn7WIDYZZ5_UvuT-4NXVrdmebb/view?usp=sharing" TargetMode="External"/><Relationship Id="rId875" Type="http://schemas.openxmlformats.org/officeDocument/2006/relationships/hyperlink" Target="https://drive.google.com/file/d/1f6HdTDABCT-bVQNUGjaMRB-07hfkrzX0/view?usp=sharing" TargetMode="External"/><Relationship Id="rId876" Type="http://schemas.openxmlformats.org/officeDocument/2006/relationships/hyperlink" Target="https://drive.google.com/file/d/1NPjU0B5AAgKriKfgmgfb4Smo_TFymoHi/view?usp=sharing" TargetMode="External"/><Relationship Id="rId877" Type="http://schemas.openxmlformats.org/officeDocument/2006/relationships/hyperlink" Target="https://drive.google.com/file/d/186uCh1jOhJQGX9WHv3y0wVZNslYAVKCO/view?usp=sharing" TargetMode="External"/><Relationship Id="rId878" Type="http://schemas.openxmlformats.org/officeDocument/2006/relationships/hyperlink" Target="https://drive.google.com/file/d/1MWGI60Ra_bxLkHCyYRrNEMzBO-L0mzWo/view?usp=sharing" TargetMode="External"/><Relationship Id="rId879" Type="http://schemas.openxmlformats.org/officeDocument/2006/relationships/hyperlink" Target="https://drive.google.com/file/d/1HospEmQtQ79bHfbpHc1HFn-4K62NVJWH/view?usp=sharing" TargetMode="External"/><Relationship Id="rId880" Type="http://schemas.openxmlformats.org/officeDocument/2006/relationships/hyperlink" Target="https://drive.google.com/file/d/16Dv2pyWUjVuXGrjXBchkkVqlx9rxOiKO/view?usp=sharing" TargetMode="External"/><Relationship Id="rId881" Type="http://schemas.openxmlformats.org/officeDocument/2006/relationships/hyperlink" Target="https://drive.google.com/file/d/1reiEjugGnqpKMNXaVYALO-sDbhe6VzEz/view?usp=sharing" TargetMode="External"/><Relationship Id="rId882" Type="http://schemas.openxmlformats.org/officeDocument/2006/relationships/hyperlink" Target="https://drive.google.com/file/d/1I__Rb8h5BYltDuu4xPON9TzruL6cg3Jb/view?usp=sharing" TargetMode="External"/><Relationship Id="rId883" Type="http://schemas.openxmlformats.org/officeDocument/2006/relationships/hyperlink" Target="https://drive.google.com/file/d/1VHPW8CHKuN8uH3eJUaJDKQd-cwvYo8Js/view?usp=sharing" TargetMode="External"/><Relationship Id="rId884" Type="http://schemas.openxmlformats.org/officeDocument/2006/relationships/hyperlink" Target="https://drive.google.com/file/d/1smzQL9AUqo878GfJP9BbKCxLjFDcie9n/view?usp=sharing" TargetMode="External"/><Relationship Id="rId885" Type="http://schemas.openxmlformats.org/officeDocument/2006/relationships/hyperlink" Target="https://drive.google.com/file/d/1dMKT9IWbkFeBgWxDeGoyFg_dSx2bwSzQ/view?usp=sharing" TargetMode="External"/><Relationship Id="rId886" Type="http://schemas.openxmlformats.org/officeDocument/2006/relationships/hyperlink" Target="https://drive.google.com/file/d/1G8hMGDD1vj9yzvqFE-6p_4Waa5MvcMNl/view?usp=sharing" TargetMode="External"/><Relationship Id="rId887" Type="http://schemas.openxmlformats.org/officeDocument/2006/relationships/hyperlink" Target="https://drive.google.com/file/d/11brLeP8NuFiqMRw9HkY4Jo3c5ZNsY1U-/view?usp=sharing" TargetMode="External"/><Relationship Id="rId888" Type="http://schemas.openxmlformats.org/officeDocument/2006/relationships/hyperlink" Target="https://drive.google.com/file/d/1gAR-bWGPqQC-J0TkmtvLHI_DeQ2nJwRc/view?usp=sharing" TargetMode="External"/><Relationship Id="rId889" Type="http://schemas.openxmlformats.org/officeDocument/2006/relationships/hyperlink" Target="https://drive.google.com/file/d/10IPu_QAE0GhVn-RrHpy_BcoryOmF_B37/view?usp=sharing" TargetMode="External"/><Relationship Id="rId890" Type="http://schemas.openxmlformats.org/officeDocument/2006/relationships/hyperlink" Target="https://drive.google.com/file/d/1ZyI2iE414tdSZJ0dWNJifQLkb8K2uoJA/view?usp=sharing" TargetMode="External"/><Relationship Id="rId891" Type="http://schemas.openxmlformats.org/officeDocument/2006/relationships/hyperlink" Target="https://drive.google.com/file/d/1tWHFrtZrMm4ev46BNMC4wPnZcyjqJWUq/view?usp=sharing" TargetMode="External"/><Relationship Id="rId892" Type="http://schemas.openxmlformats.org/officeDocument/2006/relationships/hyperlink" Target="https://drive.google.com/file/d/10tABcauYGK4JWEO7Nl8fbMELlJSUivbY/view?usp=sharing" TargetMode="External"/><Relationship Id="rId893" Type="http://schemas.openxmlformats.org/officeDocument/2006/relationships/hyperlink" Target="https://drive.google.com/file/d/1Fx-UXdB_cIHfbKyJGyj9Xy6l_uSVFUHS/view?usp=sharing" TargetMode="External"/><Relationship Id="rId894" Type="http://schemas.openxmlformats.org/officeDocument/2006/relationships/hyperlink" Target="https://drive.google.com/file/d/1d84cBClN-N4sv5fZgUGOVQdLUqnkcq4k/view?usp=sharing" TargetMode="External"/><Relationship Id="rId895" Type="http://schemas.openxmlformats.org/officeDocument/2006/relationships/hyperlink" Target="https://drive.google.com/file/d/1Lh-aCFOidFn70MrweaXD-ms1CPzbV4LU/view?usp=sharing" TargetMode="External"/><Relationship Id="rId896" Type="http://schemas.openxmlformats.org/officeDocument/2006/relationships/hyperlink" Target="https://drive.google.com/file/d/1oC6wPPFD-dvN-wUHeWB9Ia3SISEs_KWc/view?usp=sharing" TargetMode="External"/><Relationship Id="rId897" Type="http://schemas.openxmlformats.org/officeDocument/2006/relationships/hyperlink" Target="https://drive.google.com/file/d/1Acvynhw2jPSY6B21XZVvBVfVGXXz6eTF/view?usp=sharing" TargetMode="External"/><Relationship Id="rId898" Type="http://schemas.openxmlformats.org/officeDocument/2006/relationships/hyperlink" Target="https://drive.google.com/file/d/1WUepEIYEF0js3Se7tzpiPyFuoGKJ-aLX/view?usp=sharing" TargetMode="External"/><Relationship Id="rId899" Type="http://schemas.openxmlformats.org/officeDocument/2006/relationships/hyperlink" Target="https://drive.google.com/file/d/1_dOy49OvukTtaxuqjuZV2rNL2UQCSsKk/view?usp=sharing" TargetMode="External"/><Relationship Id="rId900" Type="http://schemas.openxmlformats.org/officeDocument/2006/relationships/hyperlink" Target="https://drive.google.com/file/d/1nsTV4a3vQSaVmLgXlja7cAw7u9woYC7y/view?usp=sharing" TargetMode="External"/><Relationship Id="rId901" Type="http://schemas.openxmlformats.org/officeDocument/2006/relationships/hyperlink" Target="https://drive.google.com/file/d/12M7fIJriKL1389wOnS7QUJEsdglfvOmd/view?usp=sharing" TargetMode="External"/><Relationship Id="rId902" Type="http://schemas.openxmlformats.org/officeDocument/2006/relationships/hyperlink" Target="https://drive.google.com/file/d/1eHxw0uCZqm2s_BpsuZXzcO-7X2ybplmA/view?usp=sharing" TargetMode="External"/><Relationship Id="rId903" Type="http://schemas.openxmlformats.org/officeDocument/2006/relationships/hyperlink" Target="https://drive.google.com/file/d/1Yob8sgXynhS9DR3b0U_y7gW52kzSw3cc/view?usp=sharing" TargetMode="External"/><Relationship Id="rId904" Type="http://schemas.openxmlformats.org/officeDocument/2006/relationships/hyperlink" Target="https://drive.google.com/file/d/16jHbWtRFRex9o4K23FjTP-jWAw5bv2MZ/view?usp=sharing" TargetMode="External"/><Relationship Id="rId905" Type="http://schemas.openxmlformats.org/officeDocument/2006/relationships/hyperlink" Target="https://drive.google.com/file/d/1Jc0QDr56jMN3r1A8lcDThHo_HGAibxt2/view?usp=sharing" TargetMode="External"/><Relationship Id="rId906" Type="http://schemas.openxmlformats.org/officeDocument/2006/relationships/hyperlink" Target="https://drive.google.com/file/d/1E4z8_rEdXQQfDp1J0HF-sCo8z9glCUOO/view?usp=sharing" TargetMode="External"/><Relationship Id="rId907" Type="http://schemas.openxmlformats.org/officeDocument/2006/relationships/hyperlink" Target="https://drive.google.com/file/d/15hp7uJ5ZGzEgsCBd5YH9fEcAglBMAQuG/view?usp=sharing" TargetMode="External"/><Relationship Id="rId908" Type="http://schemas.openxmlformats.org/officeDocument/2006/relationships/hyperlink" Target="https://drive.google.com/file/d/17CXfIrMtUEJTRPshlN_ygovpXZR27K5o/view?usp=sharing" TargetMode="External"/><Relationship Id="rId909" Type="http://schemas.openxmlformats.org/officeDocument/2006/relationships/hyperlink" Target="https://drive.google.com/file/d/1ppGhScr0Jp8LXlcArZEUV0E1WSMeLWIC/view?usp=sharing" TargetMode="External"/><Relationship Id="rId910" Type="http://schemas.openxmlformats.org/officeDocument/2006/relationships/hyperlink" Target="https://drive.google.com/file/d/1cVIGaPgsko4Hw2O2d1DGYSgiFSnIywth/view?usp=sharing" TargetMode="External"/><Relationship Id="rId911" Type="http://schemas.openxmlformats.org/officeDocument/2006/relationships/hyperlink" Target="https://drive.google.com/file/d/1Iks_VhHwdonHxwDLEjsfWU7SVRZFYZzI/view?usp=sharing" TargetMode="External"/><Relationship Id="rId912" Type="http://schemas.openxmlformats.org/officeDocument/2006/relationships/hyperlink" Target="https://drive.google.com/file/d/1O3PoaGzNuzySso9FkoeU-mVvcd8cUL_d/view?usp=sharing" TargetMode="External"/><Relationship Id="rId913" Type="http://schemas.openxmlformats.org/officeDocument/2006/relationships/hyperlink" Target="https://drive.google.com/file/d/171aciLiCgbhfoQNE1jgeBLiDx_OErqYs/view?usp=sharing" TargetMode="External"/><Relationship Id="rId914" Type="http://schemas.openxmlformats.org/officeDocument/2006/relationships/hyperlink" Target="https://drive.google.com/file/d/1uZ5Vwpp0mj2nEMV2CJiHnP0cEJ0E3fud/view?usp=sharing" TargetMode="External"/><Relationship Id="rId915" Type="http://schemas.openxmlformats.org/officeDocument/2006/relationships/hyperlink" Target="https://drive.google.com/file/d/1r6HXq87JOb0JYqT_eRxqRVopciJ_6rCw/view?usp=sharing" TargetMode="External"/><Relationship Id="rId916" Type="http://schemas.openxmlformats.org/officeDocument/2006/relationships/hyperlink" Target="https://drive.google.com/file/d/12WkgqKcyI9bur16znR8eSqAxQ5UbdE3o/view?usp=sharing" TargetMode="External"/><Relationship Id="rId917" Type="http://schemas.openxmlformats.org/officeDocument/2006/relationships/hyperlink" Target="https://drive.google.com/file/d/1YVyIiYZ2DKl0wDz-6ezc0xrw4mBBdJta/view?usp=sharing" TargetMode="External"/><Relationship Id="rId918" Type="http://schemas.openxmlformats.org/officeDocument/2006/relationships/hyperlink" Target="https://drive.google.com/file/d/1kieOZJFN1PvOyG8RjZbhVONAJy1ZO10n/view?usp=sharing" TargetMode="External"/><Relationship Id="rId919" Type="http://schemas.openxmlformats.org/officeDocument/2006/relationships/hyperlink" Target="https://drive.google.com/file/d/1qXo4Wm2kSBOV8RQ5XU52TiLzjJ7Erdrh/view?usp=sharing" TargetMode="External"/><Relationship Id="rId920" Type="http://schemas.openxmlformats.org/officeDocument/2006/relationships/hyperlink" Target="https://drive.google.com/file/d/1n_Ujq7PG78iDuATY95x3UPC3Fu8PXpw4/view?usp=sharing" TargetMode="External"/><Relationship Id="rId921" Type="http://schemas.openxmlformats.org/officeDocument/2006/relationships/hyperlink" Target="https://drive.google.com/file/d/1F3ICbxdU_bM_UO9nvJt_fRyyoNSXgK-W/view?usp=sharing" TargetMode="External"/><Relationship Id="rId922" Type="http://schemas.openxmlformats.org/officeDocument/2006/relationships/hyperlink" Target="https://drive.google.com/file/d/1Egnba4FXs4R3dirrNA8kaoDLccuG8zsH/view?usp=sharing" TargetMode="External"/><Relationship Id="rId923" Type="http://schemas.openxmlformats.org/officeDocument/2006/relationships/hyperlink" Target="https://drive.google.com/file/d/1fRhxJ1Ev-htSG_MF5vvysoDu9E5QdRP8/view?usp=sharing" TargetMode="External"/><Relationship Id="rId924" Type="http://schemas.openxmlformats.org/officeDocument/2006/relationships/hyperlink" Target="https://drive.google.com/file/d/17niNwiTd11pJ_emLOl-IxSaXaC-RXBZB/view?usp=sharing" TargetMode="External"/><Relationship Id="rId925" Type="http://schemas.openxmlformats.org/officeDocument/2006/relationships/hyperlink" Target="https://drive.google.com/file/d/1m3_oVfK6SCVigyKp_-PyYfdzzU8K4kSO/view?usp=sharing" TargetMode="External"/><Relationship Id="rId926" Type="http://schemas.openxmlformats.org/officeDocument/2006/relationships/hyperlink" Target="https://drive.google.com/file/d/1xQ0o2AxR37GRZgZ3ijxpj4WCLVfCL7es/view?usp=sharing" TargetMode="External"/><Relationship Id="rId927" Type="http://schemas.openxmlformats.org/officeDocument/2006/relationships/hyperlink" Target="https://drive.google.com/file/d/1fG2cLshdoie-ir8croRLFAGBSKZT_7mE/view?usp=sharing" TargetMode="External"/><Relationship Id="rId928" Type="http://schemas.openxmlformats.org/officeDocument/2006/relationships/hyperlink" Target="https://drive.google.com/file/d/1lV3L1uz06F4yb0BSMpIKo5IunF0glxKv/view?usp=sharing" TargetMode="External"/><Relationship Id="rId929" Type="http://schemas.openxmlformats.org/officeDocument/2006/relationships/hyperlink" Target="https://drive.google.com/file/d/1TZCiKrH8E2GNVdyfFpeKxIRj6xaE9T0t/view?usp=sharing" TargetMode="External"/><Relationship Id="rId930" Type="http://schemas.openxmlformats.org/officeDocument/2006/relationships/hyperlink" Target="https://drive.google.com/file/d/1FclJDqrTur55am_qoTe2moIah6xsxypt/view?usp=sharing" TargetMode="External"/><Relationship Id="rId931" Type="http://schemas.openxmlformats.org/officeDocument/2006/relationships/hyperlink" Target="https://drive.google.com/file/d/1Amg_ne0Vphi34taFneLUBjhnCrl6gbmn/view?usp=sharing" TargetMode="External"/><Relationship Id="rId932" Type="http://schemas.openxmlformats.org/officeDocument/2006/relationships/hyperlink" Target="https://drive.google.com/file/d/1Ku2KaSzPplvHGf2G3S4yRjH61TN8g5pY/view?usp=sharing" TargetMode="External"/><Relationship Id="rId933" Type="http://schemas.openxmlformats.org/officeDocument/2006/relationships/hyperlink" Target="https://drive.google.com/file/d/1WmaB8d4TBCqqRT8Tye2bFVLWooc19z3h/view?usp=sharing" TargetMode="External"/><Relationship Id="rId934" Type="http://schemas.openxmlformats.org/officeDocument/2006/relationships/hyperlink" Target="https://drive.google.com/file/d/1hrGMYXCIvG68tB0fpcXA7UXcAqsMSUBX/view?usp=sharing" TargetMode="External"/><Relationship Id="rId935" Type="http://schemas.openxmlformats.org/officeDocument/2006/relationships/hyperlink" Target="https://drive.google.com/file/d/1W0sPPDOtHQlgbzTHl_HiZdYGNxX9y8c-/view?usp=sharing" TargetMode="External"/><Relationship Id="rId936" Type="http://schemas.openxmlformats.org/officeDocument/2006/relationships/hyperlink" Target="https://drive.google.com/file/d/1nMv_slEr1AgAlGgXulfLcY8asCeHHbqW/view?usp=sharing" TargetMode="External"/><Relationship Id="rId937" Type="http://schemas.openxmlformats.org/officeDocument/2006/relationships/hyperlink" Target="https://drive.google.com/file/d/1CAGc-23pXPvtifEc_QwWZkwv0TOW2Sz5/view?usp=sharing" TargetMode="External"/><Relationship Id="rId938" Type="http://schemas.openxmlformats.org/officeDocument/2006/relationships/hyperlink" Target="https://drive.google.com/file/d/1chY6oqYdPdmNQo-7cvaAnIxkrWHovidT/view?usp=sharing" TargetMode="External"/><Relationship Id="rId939" Type="http://schemas.openxmlformats.org/officeDocument/2006/relationships/hyperlink" Target="https://drive.google.com/file/d/1YZls5p7yxvCF3_7a9uET4qjQjJv5KQQH/view?usp=sharing" TargetMode="External"/><Relationship Id="rId940" Type="http://schemas.openxmlformats.org/officeDocument/2006/relationships/hyperlink" Target="https://drive.google.com/file/d/1w-4jMElSiQuUM7h0YmLV0wxkA5qWIReU/view?usp=sharing" TargetMode="External"/><Relationship Id="rId941" Type="http://schemas.openxmlformats.org/officeDocument/2006/relationships/hyperlink" Target="https://drive.google.com/file/d/1TWsoFPq3MF3g5qTV_eJhckstM33l5tzi/view?usp=sharing" TargetMode="External"/><Relationship Id="rId942" Type="http://schemas.openxmlformats.org/officeDocument/2006/relationships/hyperlink" Target="https://drive.google.com/file/d/1Bdxw0zCnpXufzKCEBu8VC9QZp0fZkxVl/view?usp=sharing" TargetMode="External"/><Relationship Id="rId943" Type="http://schemas.openxmlformats.org/officeDocument/2006/relationships/hyperlink" Target="https://drive.google.com/file/d/1OtDmuXWnyFHVXzs5jZrRVmYnCMLbLbJE/view?usp=sharing" TargetMode="External"/><Relationship Id="rId944" Type="http://schemas.openxmlformats.org/officeDocument/2006/relationships/hyperlink" Target="https://drive.google.com/file/d/13uCpTbFK2gInIIDt87JmXULO4JQKTwtg/view?usp=sharing" TargetMode="External"/><Relationship Id="rId945" Type="http://schemas.openxmlformats.org/officeDocument/2006/relationships/hyperlink" Target="https://drive.google.com/file/d/1uBN4y-jfF6GfPX9ayhzx8huwVPZD_oAe/view?usp=sharing" TargetMode="External"/><Relationship Id="rId946" Type="http://schemas.openxmlformats.org/officeDocument/2006/relationships/hyperlink" Target="https://drive.google.com/file/d/1kUs0VeZ-xxzlsHyBg00M8pD19-IKaEEw/view?usp=sharing" TargetMode="External"/><Relationship Id="rId947" Type="http://schemas.openxmlformats.org/officeDocument/2006/relationships/hyperlink" Target="https://drive.google.com/file/d/1iRP_h1hSujmGxMf4a2H7GkLrm4mwNqbv/view?usp=sharing" TargetMode="External"/><Relationship Id="rId948" Type="http://schemas.openxmlformats.org/officeDocument/2006/relationships/hyperlink" Target="https://drive.google.com/file/d/1jAPcSky63jQ4gcdCUi1ZXbQTaT9AEiyu/view?usp=sharing" TargetMode="External"/><Relationship Id="rId949" Type="http://schemas.openxmlformats.org/officeDocument/2006/relationships/hyperlink" Target="https://drive.google.com/file/d/1HdMtTITG_rJtjR8MSDQp-QJZPEIvbLgc/view?usp=sharing" TargetMode="External"/><Relationship Id="rId950" Type="http://schemas.openxmlformats.org/officeDocument/2006/relationships/hyperlink" Target="https://drive.google.com/file/d/1Kcua7Eu_gSyQnoNYdwL3xRZsfBMOdbek/view?usp=sharing" TargetMode="External"/><Relationship Id="rId951" Type="http://schemas.openxmlformats.org/officeDocument/2006/relationships/hyperlink" Target="https://drive.google.com/file/d/1E4kg1AajdUVn85_K6m-HrbD-gthQ5wJN/view?usp=sharing" TargetMode="External"/><Relationship Id="rId952" Type="http://schemas.openxmlformats.org/officeDocument/2006/relationships/hyperlink" Target="https://drive.google.com/file/d/1RlR1zPLd4OOH3gInNCjQDLDKJAszHHIo/view?usp=sharing" TargetMode="External"/><Relationship Id="rId953" Type="http://schemas.openxmlformats.org/officeDocument/2006/relationships/hyperlink" Target="https://drive.google.com/file/d/1pkjG2gEKWSlf_qQIbXLEBQ1-9LA5KK2y/view?usp=sharing" TargetMode="External"/><Relationship Id="rId954" Type="http://schemas.openxmlformats.org/officeDocument/2006/relationships/hyperlink" Target="https://drive.google.com/file/d/1c72v9079NxDO4O74gkUh-iI-1e0mpYhX/view?usp=sharing" TargetMode="External"/><Relationship Id="rId955" Type="http://schemas.openxmlformats.org/officeDocument/2006/relationships/hyperlink" Target="https://drive.google.com/file/d/1Xop3tNCAL5CRGC6O-bBHUdmRL5gGjEGt/view?usp=sharing" TargetMode="External"/><Relationship Id="rId956" Type="http://schemas.openxmlformats.org/officeDocument/2006/relationships/hyperlink" Target="https://drive.google.com/file/d/1ItTNkeIffYzyFAekPJcisW1xSGowwGxs/view?usp=sharing" TargetMode="External"/><Relationship Id="rId957" Type="http://schemas.openxmlformats.org/officeDocument/2006/relationships/hyperlink" Target="https://drive.google.com/file/d/1hbw6DOULdxp4bRutqRfJ_pBDxwtnlUaS/view?usp=sharing" TargetMode="External"/><Relationship Id="rId958" Type="http://schemas.openxmlformats.org/officeDocument/2006/relationships/hyperlink" Target="https://drive.google.com/file/d/11Q6RA_ekZVCrekrC8Hiea7at8IBOH2Mv/view?usp=sharing" TargetMode="External"/><Relationship Id="rId959" Type="http://schemas.openxmlformats.org/officeDocument/2006/relationships/hyperlink" Target="https://drive.google.com/file/d/1cLw8XoUSNiDUUTZciv_rJOVOtdz3OwTH/view?usp=sharing" TargetMode="External"/><Relationship Id="rId960" Type="http://schemas.openxmlformats.org/officeDocument/2006/relationships/hyperlink" Target="https://drive.google.com/file/d/1zKSdGD9S9iPwr4oOwq_IUIq16-qnpTFZ/view?usp=sharing" TargetMode="External"/><Relationship Id="rId961" Type="http://schemas.openxmlformats.org/officeDocument/2006/relationships/hyperlink" Target="https://drive.google.com/file/d/1MY5-F-cHkOFxmiOk9ZIC5RHqTKG4qOl0/view?usp=sharing" TargetMode="External"/><Relationship Id="rId962" Type="http://schemas.openxmlformats.org/officeDocument/2006/relationships/hyperlink" Target="https://drive.google.com/file/d/1RX3yUQ1p5Q1-xEjITUIbm2NZ4keRXrIZ/view?usp=sharing" TargetMode="External"/><Relationship Id="rId963" Type="http://schemas.openxmlformats.org/officeDocument/2006/relationships/hyperlink" Target="https://drive.google.com/file/d/1tay4T8SGw_9lrKnsfuiNqK-CLTNBhuhk/view?usp=sharing" TargetMode="External"/><Relationship Id="rId964" Type="http://schemas.openxmlformats.org/officeDocument/2006/relationships/hyperlink" Target="https://drive.google.com/file/d/1gSdy7JBVgqcinlS_xwlQNPkBlWw6GrjJ/view?usp=sharing" TargetMode="External"/><Relationship Id="rId965" Type="http://schemas.openxmlformats.org/officeDocument/2006/relationships/hyperlink" Target="https://drive.google.com/file/d/1MWlMTOApJuZOBD0lVQvaInBRPcEifZQH/view?usp=sharing" TargetMode="External"/><Relationship Id="rId966" Type="http://schemas.openxmlformats.org/officeDocument/2006/relationships/hyperlink" Target="https://drive.google.com/file/d/1OTU8XcpArCZyboY3pbO1qgjGNa-e0RXZ/view?usp=sharing" TargetMode="External"/><Relationship Id="rId967" Type="http://schemas.openxmlformats.org/officeDocument/2006/relationships/hyperlink" Target="https://drive.google.com/file/d/1_ZBE0UPrP2enCWg-1Bxt3k91r1YX_bAr/view?usp=sharing" TargetMode="External"/><Relationship Id="rId968" Type="http://schemas.openxmlformats.org/officeDocument/2006/relationships/hyperlink" Target="https://drive.google.com/file/d/1doFcOblp4b91vUvmVFJRRHqy89vFPNJ5/view?usp=sharing" TargetMode="External"/><Relationship Id="rId969" Type="http://schemas.openxmlformats.org/officeDocument/2006/relationships/hyperlink" Target="https://drive.google.com/file/d/13YJ0u7kIKhUI4RRRnqPQa9eJVg3l2dj3/view?usp=sharing" TargetMode="External"/><Relationship Id="rId970" Type="http://schemas.openxmlformats.org/officeDocument/2006/relationships/hyperlink" Target="https://drive.google.com/file/d/12wRt3imqXKp83OV_KVovOuLVKNXuHUvo/view?usp=sharing" TargetMode="External"/><Relationship Id="rId971" Type="http://schemas.openxmlformats.org/officeDocument/2006/relationships/hyperlink" Target="https://drive.google.com/file/d/1RQDCTXoW-9onA_q-jNoLmoDsBUhZs2xr/view?usp=sharing" TargetMode="External"/><Relationship Id="rId972" Type="http://schemas.openxmlformats.org/officeDocument/2006/relationships/hyperlink" Target="https://drive.google.com/file/d/16Gw-YH-TcQqHVj78npyce_WkEhzq4g33/view?usp=sharing" TargetMode="External"/><Relationship Id="rId973" Type="http://schemas.openxmlformats.org/officeDocument/2006/relationships/hyperlink" Target="https://drive.google.com/file/d/1-jjBhwvMy70LFX6VrR-Z0n3dTWauwGcE/view?usp=sharing" TargetMode="External"/><Relationship Id="rId974" Type="http://schemas.openxmlformats.org/officeDocument/2006/relationships/hyperlink" Target="https://drive.google.com/file/d/1KTh_koIXpCzteIRvgkIv-B6bx4SGgRNO/view?usp=sharing" TargetMode="External"/><Relationship Id="rId975" Type="http://schemas.openxmlformats.org/officeDocument/2006/relationships/hyperlink" Target="https://drive.google.com/file/d/12VSfzNo2WKAwrJiHpK3ypPu2eMFp74mn/view?usp=sharing" TargetMode="External"/><Relationship Id="rId976" Type="http://schemas.openxmlformats.org/officeDocument/2006/relationships/hyperlink" Target="https://drive.google.com/file/d/1UeR_5qIAVPRR6g57Hby3hRfNftHNvGge/view?usp=sharing" TargetMode="External"/><Relationship Id="rId977" Type="http://schemas.openxmlformats.org/officeDocument/2006/relationships/hyperlink" Target="https://drive.google.com/file/d/1eRFCiwOK_58-KIBEhokOxPN8ER5-MlRk/view?usp=sharing" TargetMode="External"/><Relationship Id="rId978" Type="http://schemas.openxmlformats.org/officeDocument/2006/relationships/hyperlink" Target="https://drive.google.com/file/d/1a1tlwa8b2Tp-593zykhq0ueOjJ_EyHxE/view?usp=sharing" TargetMode="External"/><Relationship Id="rId979" Type="http://schemas.openxmlformats.org/officeDocument/2006/relationships/hyperlink" Target="https://drive.google.com/file/d/1KVObYP9wun2zpOnOAWYmINN1vbGMBAV2/view?usp=sharing" TargetMode="External"/><Relationship Id="rId980" Type="http://schemas.openxmlformats.org/officeDocument/2006/relationships/hyperlink" Target="https://drive.google.com/file/d/1r4wk2Q5miNHPbKUDdCSDF753aI7FLkWU/view?usp=sharing" TargetMode="External"/><Relationship Id="rId981" Type="http://schemas.openxmlformats.org/officeDocument/2006/relationships/hyperlink" Target="https://drive.google.com/file/d/159UTHmHxHsbkMGNu8hqoQh70ZmG8xrSx/view?usp=sharing" TargetMode="External"/><Relationship Id="rId982" Type="http://schemas.openxmlformats.org/officeDocument/2006/relationships/hyperlink" Target="https://drive.google.com/file/d/1lDqcb6ehQp8Xz9DCgk84yTyZB192vGVh/view?usp=sharing" TargetMode="External"/><Relationship Id="rId983" Type="http://schemas.openxmlformats.org/officeDocument/2006/relationships/hyperlink" Target="https://drive.google.com/file/d/1r-CVdllLvym4dqTYLVRPXdnv4vlO_s_X/view?usp=sharing" TargetMode="External"/><Relationship Id="rId984" Type="http://schemas.openxmlformats.org/officeDocument/2006/relationships/hyperlink" Target="https://drive.google.com/file/d/1ChftipL8Xn6l5mq_XgoZVVIb6kYkJeVE/view?usp=sharing" TargetMode="External"/><Relationship Id="rId985" Type="http://schemas.openxmlformats.org/officeDocument/2006/relationships/hyperlink" Target="https://drive.google.com/file/d/1gvT0EuLjjkNLGIaL3hITmxVTvXXFZDKL/view?usp=sharing" TargetMode="External"/><Relationship Id="rId986" Type="http://schemas.openxmlformats.org/officeDocument/2006/relationships/hyperlink" Target="https://drive.google.com/file/d/1CTV0iJUMtbpNErcWjaFs5pAQqU4v4wvB/view?usp=sharing" TargetMode="External"/><Relationship Id="rId987" Type="http://schemas.openxmlformats.org/officeDocument/2006/relationships/hyperlink" Target="https://drive.google.com/file/d/1-3HozMQwNv_F7b7No0QM6qgxgUDDxz_f/view?usp=sharing" TargetMode="External"/><Relationship Id="rId988" Type="http://schemas.openxmlformats.org/officeDocument/2006/relationships/hyperlink" Target="https://drive.google.com/file/d/1H6VLmHUPGQMbIvrTSHSC6mEh-KXTu4QV/view?usp=sharing" TargetMode="External"/><Relationship Id="rId989" Type="http://schemas.openxmlformats.org/officeDocument/2006/relationships/hyperlink" Target="https://drive.google.com/file/d/1ZrWL_lJgZiy7J3mQL77nK_MGAS5gHyeO/view?usp=sharing" TargetMode="External"/><Relationship Id="rId990" Type="http://schemas.openxmlformats.org/officeDocument/2006/relationships/hyperlink" Target="https://drive.google.com/file/d/1LP-Eq85u4sh83xbTfH_oVQBoqhxctYEn/view?usp=sharing" TargetMode="External"/><Relationship Id="rId991" Type="http://schemas.openxmlformats.org/officeDocument/2006/relationships/hyperlink" Target="https://drive.google.com/file/d/1U6Z7pUSrZmH4m9Vwc8S3ZPaRarePsGmo/view?usp=sharing" TargetMode="External"/><Relationship Id="rId992" Type="http://schemas.openxmlformats.org/officeDocument/2006/relationships/hyperlink" Target="https://drive.google.com/file/d/1ZzpqlmHvlnkFLqC7mU1Qjfxop72zCXAX/view?usp=sharing" TargetMode="External"/><Relationship Id="rId993" Type="http://schemas.openxmlformats.org/officeDocument/2006/relationships/hyperlink" Target="https://drive.google.com/file/d/1xDLLYKKWDbpavE5-bv-xUeFQkCMrPGwN/view?usp=sharing" TargetMode="External"/><Relationship Id="rId994" Type="http://schemas.openxmlformats.org/officeDocument/2006/relationships/hyperlink" Target="https://drive.google.com/file/d/1dVxuT74df7rwEI1pQgs5X-F1USgzE7xQ/view?usp=sharing" TargetMode="External"/><Relationship Id="rId995" Type="http://schemas.openxmlformats.org/officeDocument/2006/relationships/hyperlink" Target="https://drive.google.com/file/d/1Jfp3UtoG3_osoqc2Ylmo8nqyVyqkcKLz/view?usp=sharing" TargetMode="External"/><Relationship Id="rId996" Type="http://schemas.openxmlformats.org/officeDocument/2006/relationships/hyperlink" Target="https://drive.google.com/file/d/1IkNZJv9kjW3q1d_sbZXsfn-HHIYiH44V/view?usp=sharing" TargetMode="External"/><Relationship Id="rId997" Type="http://schemas.openxmlformats.org/officeDocument/2006/relationships/hyperlink" Target="https://drive.google.com/file/d/1_TM_vcGaIbn1MxzShhnOm5aQa22LlTrQ/view?usp=sharing" TargetMode="External"/><Relationship Id="rId998" Type="http://schemas.openxmlformats.org/officeDocument/2006/relationships/hyperlink" Target="https://drive.google.com/file/d/1T5ecnJei83o2NWYLsOKcFSO-skv6dzJS/view?usp=sharing" TargetMode="External"/><Relationship Id="rId999" Type="http://schemas.openxmlformats.org/officeDocument/2006/relationships/hyperlink" Target="https://drive.google.com/file/d/1LxkNjPwU3BOID6mzYGdAXYCbrxDWjV0Y/view?usp=sharing" TargetMode="External"/><Relationship Id="rId1000" Type="http://schemas.openxmlformats.org/officeDocument/2006/relationships/hyperlink" Target="https://drive.google.com/file/d/1hPN8An8q8kDKXhKrwHunnLV_WbUPI2ME/view?usp=sharing" TargetMode="External"/><Relationship Id="rId1001" Type="http://schemas.openxmlformats.org/officeDocument/2006/relationships/hyperlink" Target="https://drive.google.com/file/d/1MwMxs3ipuPgSpATJucXiXw334b20kw0G/view?usp=sharing" TargetMode="External"/><Relationship Id="rId1002" Type="http://schemas.openxmlformats.org/officeDocument/2006/relationships/hyperlink" Target="https://drive.google.com/file/d/1hPN8An8q8kDKXhKrwHunnLV_WbUPI2ME/view?usp=sharing" TargetMode="External"/><Relationship Id="rId1003" Type="http://schemas.openxmlformats.org/officeDocument/2006/relationships/hyperlink" Target="https://drive.google.com/file/d/1YGwIVe2bFywG-9HeuXgeYog9lveFcp4o/view?usp=sharing" TargetMode="External"/><Relationship Id="rId1004" Type="http://schemas.openxmlformats.org/officeDocument/2006/relationships/hyperlink" Target="https://drive.google.com/file/d/1c4yJcAvUJcHNIKAd6-4Cr7aHwypCv_NW/view?usp=sharing" TargetMode="External"/><Relationship Id="rId1005" Type="http://schemas.openxmlformats.org/officeDocument/2006/relationships/hyperlink" Target="https://drive.google.com/file/d/1lP29IWV2CDIzLBLphkq8UGwFn2KBtO5b/view?usp=sharing" TargetMode="External"/><Relationship Id="rId1006" Type="http://schemas.openxmlformats.org/officeDocument/2006/relationships/hyperlink" Target="https://drive.google.com/file/d/1Ruh0gC7WU7QQ5uDkHNbVqTspLaOmyTUd/view?usp=sharing" TargetMode="External"/><Relationship Id="rId1007" Type="http://schemas.openxmlformats.org/officeDocument/2006/relationships/hyperlink" Target="https://drive.google.com/file/d/1L4bKOFvjdSh3NtpGx5w55NQ8WJ5XumH8/view?usp=sharing" TargetMode="External"/><Relationship Id="rId1008" Type="http://schemas.openxmlformats.org/officeDocument/2006/relationships/hyperlink" Target="https://drive.google.com/file/d/19XWZl9wBvpCkixCoRY4xL2nw9IsE39Rj/view?usp=sharing" TargetMode="External"/><Relationship Id="rId1009" Type="http://schemas.openxmlformats.org/officeDocument/2006/relationships/hyperlink" Target="https://drive.google.com/file/d/1vozEZO3ix3aRvELx-z6Bzc1GgGNMLga-/view?usp=sharing" TargetMode="External"/><Relationship Id="rId1010" Type="http://schemas.openxmlformats.org/officeDocument/2006/relationships/hyperlink" Target="https://drive.google.com/file/d/1z4-deTb21SepRkt8UQ3v_hTlUY80GauE/view?usp=sharing" TargetMode="External"/><Relationship Id="rId1011" Type="http://schemas.openxmlformats.org/officeDocument/2006/relationships/hyperlink" Target="https://drive.google.com/file/d/14Hph3ckWy_kQoiiW6xIzzZp72pe8cmCx/view?usp=sharing" TargetMode="External"/><Relationship Id="rId1012" Type="http://schemas.openxmlformats.org/officeDocument/2006/relationships/hyperlink" Target="https://drive.google.com/file/d/1J7Qz3JYm_o7HJ6zJi33hoRUp__BecuKw/view?usp=sharing" TargetMode="External"/><Relationship Id="rId1013" Type="http://schemas.openxmlformats.org/officeDocument/2006/relationships/hyperlink" Target="https://drive.google.com/file/d/1RVZdUXpIddupkPyoi2JEQsGAk1SZZUEu/view?usp=sharing" TargetMode="External"/><Relationship Id="rId1014" Type="http://schemas.openxmlformats.org/officeDocument/2006/relationships/hyperlink" Target="https://drive.google.com/file/d/1eMfhVxDlCX3M-n9ASK6Trmyi2fLemr_h/view?usp=sharing" TargetMode="External"/><Relationship Id="rId1015" Type="http://schemas.openxmlformats.org/officeDocument/2006/relationships/hyperlink" Target="https://drive.google.com/file/d/1c7SPJkmVXQD7Uj_3WYjygW3tRqr3FY9O/view?usp=sharing" TargetMode="External"/><Relationship Id="rId1016" Type="http://schemas.openxmlformats.org/officeDocument/2006/relationships/hyperlink" Target="https://drive.google.com/file/d/1KG8CYskS1gHhCguGWmDEseP9VKY_N_v9/view?usp=sharing" TargetMode="External"/><Relationship Id="rId1017" Type="http://schemas.openxmlformats.org/officeDocument/2006/relationships/hyperlink" Target="https://drive.google.com/file/d/1rL1iJyn7N9OlyumMd3T-l1CdS_5_vYa9/view?usp=sharing" TargetMode="External"/><Relationship Id="rId1018" Type="http://schemas.openxmlformats.org/officeDocument/2006/relationships/hyperlink" Target="https://drive.google.com/file/d/1k4OOqxa67CRsC7OLJszELNEKaSse4d89/view?usp=sharing" TargetMode="External"/><Relationship Id="rId1019" Type="http://schemas.openxmlformats.org/officeDocument/2006/relationships/hyperlink" Target="https://drive.google.com/file/d/1uPEtDp2my9Vy73oiYembrbbGtBuuYm0Q/view?usp=sharing" TargetMode="External"/><Relationship Id="rId1020" Type="http://schemas.openxmlformats.org/officeDocument/2006/relationships/hyperlink" Target="https://drive.google.com/file/d/1xyK5n4C9qsoo_kgDQs2cQRrcyFvqWWqG/view?usp=sharing" TargetMode="External"/><Relationship Id="rId1021" Type="http://schemas.openxmlformats.org/officeDocument/2006/relationships/hyperlink" Target="https://drive.google.com/file/d/1qP72emezgLdSqZ0k6MQTgucwPBuejCJM/view?usp=sharing" TargetMode="External"/><Relationship Id="rId1022" Type="http://schemas.openxmlformats.org/officeDocument/2006/relationships/hyperlink" Target="https://drive.google.com/file/d/1tCYSVCMQYVLH4Jq7GtiZYgjR29ekhWkV/view?usp=sharing" TargetMode="External"/><Relationship Id="rId1023" Type="http://schemas.openxmlformats.org/officeDocument/2006/relationships/hyperlink" Target="https://drive.google.com/file/d/1RgNuOyK7nc6Tfxg0_FEPTSdLvK2NGb2E/view?usp=sharing" TargetMode="External"/><Relationship Id="rId1024" Type="http://schemas.openxmlformats.org/officeDocument/2006/relationships/hyperlink" Target="https://drive.google.com/file/d/1aka-ghft54DEJ5RJSCZAZatqOcckT8tI/view?usp=sharing" TargetMode="External"/><Relationship Id="rId1025" Type="http://schemas.openxmlformats.org/officeDocument/2006/relationships/hyperlink" Target="https://drive.google.com/file/d/1DRWcr7uJxue9aD8b8N0cIVJYdMwbCjMM/view?usp=sharing" TargetMode="External"/><Relationship Id="rId1026" Type="http://schemas.openxmlformats.org/officeDocument/2006/relationships/hyperlink" Target="https://drive.google.com/file/d/1lRcPK4aYVwvF1wlKktlFeGTAMo6snxEZ/view?usp=sharing" TargetMode="External"/><Relationship Id="rId1027" Type="http://schemas.openxmlformats.org/officeDocument/2006/relationships/hyperlink" Target="https://drive.google.com/file/d/19GmsS_dBNtWMqN3pkiuuWQNCv1PZLOdN/view?usp=sharing" TargetMode="External"/><Relationship Id="rId1028" Type="http://schemas.openxmlformats.org/officeDocument/2006/relationships/hyperlink" Target="https://drive.google.com/file/d/1caHHQfCzxnrMdZMJtoH2STuGNMfSKXm7/view?usp=sharing" TargetMode="External"/><Relationship Id="rId1029" Type="http://schemas.openxmlformats.org/officeDocument/2006/relationships/hyperlink" Target="https://drive.google.com/file/d/1x7C-d6lpmfLuJfh5bFhHwmVaPo7_u-lW/view?usp=sharing" TargetMode="External"/><Relationship Id="rId1030" Type="http://schemas.openxmlformats.org/officeDocument/2006/relationships/hyperlink" Target="https://drive.google.com/file/d/1pzSSsA_SPuFEVpBnTCfIzrpNjP8lBRdx/view?usp=sharing" TargetMode="External"/><Relationship Id="rId1031" Type="http://schemas.openxmlformats.org/officeDocument/2006/relationships/hyperlink" Target="https://drive.google.com/file/d/1fAb95CitpyF-l_akaDXPcrbtpzF53h9U/view?usp=sharing" TargetMode="External"/><Relationship Id="rId1032" Type="http://schemas.openxmlformats.org/officeDocument/2006/relationships/hyperlink" Target="https://drive.google.com/file/d/1OXf1pU0mggygVvyxwGiSrKfoeiY3UqBK/view?usp=sharing" TargetMode="External"/><Relationship Id="rId1033" Type="http://schemas.openxmlformats.org/officeDocument/2006/relationships/hyperlink" Target="https://drive.google.com/file/d/1YHyK_vqs51mISYoshZGb7EWjqMOwI4Yl/view?usp=sharing" TargetMode="External"/><Relationship Id="rId1034" Type="http://schemas.openxmlformats.org/officeDocument/2006/relationships/hyperlink" Target="https://drive.google.com/file/d/1bkWlIeLfOzzqXb1ePIh55R6QdaFf5DiQ/view?usp=sharing" TargetMode="External"/><Relationship Id="rId1035" Type="http://schemas.openxmlformats.org/officeDocument/2006/relationships/hyperlink" Target="https://drive.google.com/file/d/195N9q87NIHWKxrw5phuLHV5RGstEEVn5/view?usp=sharing" TargetMode="External"/><Relationship Id="rId1036" Type="http://schemas.openxmlformats.org/officeDocument/2006/relationships/hyperlink" Target="https://drive.google.com/file/d/1UCHTy2xP7qaPiWOjWYtEOEu-OJfjSWV2/view?usp=sharing" TargetMode="External"/><Relationship Id="rId1037" Type="http://schemas.openxmlformats.org/officeDocument/2006/relationships/hyperlink" Target="https://drive.google.com/file/d/1PQAbfCpCwjRxCsf4YrpKQz43_bXBuwRg/view?usp=sharing" TargetMode="External"/><Relationship Id="rId1038" Type="http://schemas.openxmlformats.org/officeDocument/2006/relationships/hyperlink" Target="https://drive.google.com/file/d/1wTst5_unRxNh70R19FRbFNjtKFYOGjW2/view?usp=sharing" TargetMode="External"/><Relationship Id="rId1039" Type="http://schemas.openxmlformats.org/officeDocument/2006/relationships/hyperlink" Target="https://drive.google.com/file/d/1ZLBzcH4cZBEGZvlraFijMEiDSuJL5USz/view?usp=sharing" TargetMode="External"/><Relationship Id="rId1040" Type="http://schemas.openxmlformats.org/officeDocument/2006/relationships/hyperlink" Target="https://drive.google.com/file/d/1A3kxLftiBX6-IzA9UlXFB4ojqX-SsM75/view?usp=sharing" TargetMode="External"/><Relationship Id="rId1041" Type="http://schemas.openxmlformats.org/officeDocument/2006/relationships/hyperlink" Target="https://drive.google.com/file/d/1q-N9DF_GMBKAoy2PYIkHSBPy3HqClUd7/view?usp=sharing" TargetMode="External"/><Relationship Id="rId1042" Type="http://schemas.openxmlformats.org/officeDocument/2006/relationships/hyperlink" Target="https://drive.google.com/file/d/1opnJi1cdqQwSztFGeN0dkUiaaUB1r5ZZ/view?usp=sharing" TargetMode="External"/><Relationship Id="rId1043" Type="http://schemas.openxmlformats.org/officeDocument/2006/relationships/hyperlink" Target="https://drive.google.com/file/d/1235K7Z-slnjINh_4w_WfDLleYMzRxfPI/view?usp=sharing" TargetMode="External"/><Relationship Id="rId1044" Type="http://schemas.openxmlformats.org/officeDocument/2006/relationships/hyperlink" Target="https://drive.google.com/file/d/1RZhAtjIEQXc8xhKG9R772d-WsgtSC9rP/view?usp=sharing" TargetMode="External"/><Relationship Id="rId1045" Type="http://schemas.openxmlformats.org/officeDocument/2006/relationships/hyperlink" Target="https://drive.google.com/file/d/1cDZfzLM0R78CSe6Ld9pl1fjpZUYn0VCQ/view?usp=sharing" TargetMode="External"/><Relationship Id="rId1046" Type="http://schemas.openxmlformats.org/officeDocument/2006/relationships/hyperlink" Target="https://drive.google.com/file/d/14v0G3bltmFElg_qYIXrHRW66B2zvqZcp/view?usp=sharing" TargetMode="External"/><Relationship Id="rId1047" Type="http://schemas.openxmlformats.org/officeDocument/2006/relationships/hyperlink" Target="https://drive.google.com/file/d/1VDMG3RrLeziZQZ2Wa6k1gyhmVRJBkqK0/view?usp=sharing" TargetMode="External"/><Relationship Id="rId1048" Type="http://schemas.openxmlformats.org/officeDocument/2006/relationships/hyperlink" Target="https://drive.google.com/file/d/126ADNmPeVs3esE6BZGVG8RrWbyw-QB2T/view?usp=sharing" TargetMode="External"/><Relationship Id="rId1049" Type="http://schemas.openxmlformats.org/officeDocument/2006/relationships/hyperlink" Target="https://drive.google.com/file/d/1ov8HKg7H2obFRgT7_cug8HFglV4TMX54/view?usp=sharing" TargetMode="External"/><Relationship Id="rId1050" Type="http://schemas.openxmlformats.org/officeDocument/2006/relationships/hyperlink" Target="https://drive.google.com/file/d/1qYBcNF3z14hJng9XGyHgT6Tb15L1XUal/view?usp=sharing" TargetMode="External"/><Relationship Id="rId1051" Type="http://schemas.openxmlformats.org/officeDocument/2006/relationships/hyperlink" Target="https://drive.google.com/file/d/1PGenq6LGACiTiqXpjgIuOi8L4Mu9JaYT/view?usp=sharing" TargetMode="External"/><Relationship Id="rId1052" Type="http://schemas.openxmlformats.org/officeDocument/2006/relationships/hyperlink" Target="https://drive.google.com/file/d/1pVAa9NeVUrpRr79BNUij62cRaVNH62tV/view?usp=sharing" TargetMode="External"/><Relationship Id="rId1053" Type="http://schemas.openxmlformats.org/officeDocument/2006/relationships/hyperlink" Target="https://drive.google.com/file/d/1FKfn-ldM3SO3xBEMfC4S9fAbP3QOAgmI/view?usp=sharing" TargetMode="External"/><Relationship Id="rId1054" Type="http://schemas.openxmlformats.org/officeDocument/2006/relationships/hyperlink" Target="https://drive.google.com/file/d/1a-SIvUlqLQF_yK_rqZNe6mfu77M0PzUm/view?usp=sharing" TargetMode="External"/><Relationship Id="rId1055" Type="http://schemas.openxmlformats.org/officeDocument/2006/relationships/hyperlink" Target="https://drive.google.com/file/d/1zQXynnmKFRnqrcATLLBAoN5JBVrhoKZc/view?usp=sharing" TargetMode="External"/><Relationship Id="rId1056" Type="http://schemas.openxmlformats.org/officeDocument/2006/relationships/hyperlink" Target="https://drive.google.com/file/d/1TFXyZunOg_kYGCg22WocHlpf4-XYstBk/view?usp=sharing" TargetMode="External"/><Relationship Id="rId1057" Type="http://schemas.openxmlformats.org/officeDocument/2006/relationships/hyperlink" Target="https://drive.google.com/file/d/1fA756TEKK5T-moVbKz958R1RAyhuzzvO/view?usp=sharing" TargetMode="External"/><Relationship Id="rId1058" Type="http://schemas.openxmlformats.org/officeDocument/2006/relationships/hyperlink" Target="https://drive.google.com/file/d/1zR6P-VT7JBTeq54RoWEs9CWtmhqiU67G/view?usp=sharing" TargetMode="External"/><Relationship Id="rId1059" Type="http://schemas.openxmlformats.org/officeDocument/2006/relationships/hyperlink" Target="https://drive.google.com/file/d/1ONjrOF8CuXADYDw0N23U5SuQ3A-5ESU0/view?usp=sharing" TargetMode="External"/><Relationship Id="rId1060" Type="http://schemas.openxmlformats.org/officeDocument/2006/relationships/hyperlink" Target="https://drive.google.com/file/d/1RKZHeqEiFwG5Lr_vQfkWF6VmYcJsFgrL/view?usp=sharing" TargetMode="External"/><Relationship Id="rId1061" Type="http://schemas.openxmlformats.org/officeDocument/2006/relationships/hyperlink" Target="https://drive.google.com/file/d/1GJXFAO6aln9HP7gvhgpRbP3FT0sYgMt9/view?usp=sharing" TargetMode="External"/><Relationship Id="rId1062" Type="http://schemas.openxmlformats.org/officeDocument/2006/relationships/hyperlink" Target="https://drive.google.com/file/d/1rvk2pKQ9_wi6lun_JCk_pOIYfBV9rPq8/view?usp=sharing" TargetMode="External"/><Relationship Id="rId1063" Type="http://schemas.openxmlformats.org/officeDocument/2006/relationships/hyperlink" Target="https://drive.google.com/file/d/1dsiZKX4cIqdBKn8txBnPhh7K5qXC2zpb/view?usp=sharing" TargetMode="External"/><Relationship Id="rId1064" Type="http://schemas.openxmlformats.org/officeDocument/2006/relationships/hyperlink" Target="https://drive.google.com/file/d/1DfI-kqNhs_Z4dRioSZP_Bb2QZr0G_L-k/view?usp=sharing" TargetMode="External"/><Relationship Id="rId1065" Type="http://schemas.openxmlformats.org/officeDocument/2006/relationships/hyperlink" Target="https://drive.google.com/file/d/1M9eWBJkWrxdGZw5hJs7KNDBBT_VfN1j9/view?usp=sharing" TargetMode="External"/><Relationship Id="rId1066" Type="http://schemas.openxmlformats.org/officeDocument/2006/relationships/hyperlink" Target="https://drive.google.com/file/d/1gNEQ0h3n8gu0_zxPTRw_-faQ1gnhNUhk/view?usp=sharing" TargetMode="External"/><Relationship Id="rId1067" Type="http://schemas.openxmlformats.org/officeDocument/2006/relationships/hyperlink" Target="https://drive.google.com/file/d/1zA4IFENAQgj-Mu_ltpfI429hSVswCknO/view?usp=sharing" TargetMode="External"/><Relationship Id="rId1068" Type="http://schemas.openxmlformats.org/officeDocument/2006/relationships/hyperlink" Target="https://drive.google.com/file/d/16fIRXHsCoZMpBJi0QHRTn2t1hvKSsw2X/view?usp=sharing" TargetMode="External"/><Relationship Id="rId1069" Type="http://schemas.openxmlformats.org/officeDocument/2006/relationships/hyperlink" Target="https://drive.google.com/file/d/1YMmAVOQHvn121xV6Xl3q4QdyG0QEBkqE/view?usp=sharing" TargetMode="External"/><Relationship Id="rId1070" Type="http://schemas.openxmlformats.org/officeDocument/2006/relationships/hyperlink" Target="https://drive.google.com/file/d/1vc6V342HorB1W9lwC_mj9GzScuJMGAzm/view?usp=sharing" TargetMode="External"/><Relationship Id="rId1071" Type="http://schemas.openxmlformats.org/officeDocument/2006/relationships/hyperlink" Target="https://drive.google.com/file/d/1sq9S56S7X7h8d69sZl71IVn6opxAT-4r/view?usp=sharing" TargetMode="External"/><Relationship Id="rId1072" Type="http://schemas.openxmlformats.org/officeDocument/2006/relationships/hyperlink" Target="https://drive.google.com/file/d/1_iZhH67Wcdy3mteERxBRbTP9_BzciYqc/view?usp=sharing" TargetMode="External"/><Relationship Id="rId1073" Type="http://schemas.openxmlformats.org/officeDocument/2006/relationships/hyperlink" Target="https://drive.google.com/file/d/1Jr06sHea-f3siVmUNQ28cKpDNwqLBFgp/view?usp=sharing" TargetMode="External"/><Relationship Id="rId1074" Type="http://schemas.openxmlformats.org/officeDocument/2006/relationships/hyperlink" Target="https://drive.google.com/file/d/1MV30HKct8QdHvOdMcW6JF55dIRKGchUt/view?usp=sharing" TargetMode="External"/><Relationship Id="rId1075" Type="http://schemas.openxmlformats.org/officeDocument/2006/relationships/hyperlink" Target="https://drive.google.com/file/d/1XJx1EG-A_sGunb4Qx_NlmRy_jA5sGgrI/view?usp=sharing" TargetMode="External"/><Relationship Id="rId1076" Type="http://schemas.openxmlformats.org/officeDocument/2006/relationships/hyperlink" Target="https://drive.google.com/file/d/1k9IGdScgR0Mm8xdEcDloxYFz6l1dRBLq/view?usp=sharing" TargetMode="External"/><Relationship Id="rId1077" Type="http://schemas.openxmlformats.org/officeDocument/2006/relationships/hyperlink" Target="https://drive.google.com/file/d/1gcVrpMvuwtgec5FYnLVHvACa5exdKVRC/view?usp=sharing" TargetMode="External"/><Relationship Id="rId1078" Type="http://schemas.openxmlformats.org/officeDocument/2006/relationships/hyperlink" Target="https://drive.google.com/file/d/1zg5ip8xA6F_3snsWHmeA00UZWBoMHU64/view?usp=sharing" TargetMode="External"/><Relationship Id="rId1079" Type="http://schemas.openxmlformats.org/officeDocument/2006/relationships/hyperlink" Target="https://drive.google.com/file/d/14xdHMKXMFqLyT2yhtuo9NEv9GGwy2I4W/view?usp=sharing" TargetMode="External"/><Relationship Id="rId1080" Type="http://schemas.openxmlformats.org/officeDocument/2006/relationships/hyperlink" Target="https://drive.google.com/file/d/1vDk0mSY2fospyR-N6amGvzNKvIy7gr-z/view?usp=sharing" TargetMode="External"/><Relationship Id="rId1081" Type="http://schemas.openxmlformats.org/officeDocument/2006/relationships/hyperlink" Target="https://drive.google.com/file/d/1E02RS20gy7w7KBp9zf9wrGUMAAW2HVNj/view?usp=sharing" TargetMode="External"/><Relationship Id="rId1082" Type="http://schemas.openxmlformats.org/officeDocument/2006/relationships/hyperlink" Target="https://drive.google.com/file/d/1BGNU3PBC85txcZMJdb7GfnlkyLoxiXl4/view?usp=sharing" TargetMode="External"/><Relationship Id="rId1083" Type="http://schemas.openxmlformats.org/officeDocument/2006/relationships/hyperlink" Target="https://drive.google.com/file/d/1C1MuikM-rqiOwMFsfWCUjWtVufB25msG/view?usp=sharing" TargetMode="External"/><Relationship Id="rId1084" Type="http://schemas.openxmlformats.org/officeDocument/2006/relationships/hyperlink" Target="https://drive.google.com/file/d/1cMlLFeWzlaLcjehTzTbiRCPC5nqgTse-/view?usp=sharing" TargetMode="External"/><Relationship Id="rId1085" Type="http://schemas.openxmlformats.org/officeDocument/2006/relationships/hyperlink" Target="https://drive.google.com/file/d/1Tm8UfAgeSrJlQ50GuvtPurrrN06vkeNM/view?usp=sharing" TargetMode="External"/><Relationship Id="rId1086" Type="http://schemas.openxmlformats.org/officeDocument/2006/relationships/hyperlink" Target="https://drive.google.com/file/d/16NGqo5FOlZ4LQaF6YRYUasGurDeZR00D/view?usp=sharing" TargetMode="External"/><Relationship Id="rId1087" Type="http://schemas.openxmlformats.org/officeDocument/2006/relationships/hyperlink" Target="https://drive.google.com/file/d/1EXwUCSFFO2cj0YYy0NvBcfWu8xkJ3LcL/view?usp=sharing" TargetMode="External"/><Relationship Id="rId1088" Type="http://schemas.openxmlformats.org/officeDocument/2006/relationships/hyperlink" Target="https://drive.google.com/file/d/1w3iWHfggEOu2qOuvQgMLbSXJQ3vs8fhF/view?usp=sharing" TargetMode="External"/><Relationship Id="rId1089" Type="http://schemas.openxmlformats.org/officeDocument/2006/relationships/hyperlink" Target="https://drive.google.com/file/d/1f689Zo1nhtpKRzZ1YrdGkbQESQ3pVVuw/view?usp=sharing" TargetMode="External"/><Relationship Id="rId1090" Type="http://schemas.openxmlformats.org/officeDocument/2006/relationships/hyperlink" Target="https://drive.google.com/file/d/1ajFsVS0l9tHrdLOE_3s68tsEgkBz8aCF/view?usp=sharing" TargetMode="External"/><Relationship Id="rId1091" Type="http://schemas.openxmlformats.org/officeDocument/2006/relationships/hyperlink" Target="https://drive.google.com/file/d/1wyOZVoGa-J1_vLyaEOLkrfHsS0ZeElnJ/view?usp=sharing" TargetMode="External"/><Relationship Id="rId1092" Type="http://schemas.openxmlformats.org/officeDocument/2006/relationships/hyperlink" Target="https://drive.google.com/file/d/17l10AhFokWw1t0bkAV_ceurkyju3wzpA/view?usp=sharing" TargetMode="External"/><Relationship Id="rId1093" Type="http://schemas.openxmlformats.org/officeDocument/2006/relationships/hyperlink" Target="https://drive.google.com/file/d/170HgNuSKdyyMQkGV2a15FGU2bepWPyan/view?usp=sharing" TargetMode="External"/><Relationship Id="rId1094" Type="http://schemas.openxmlformats.org/officeDocument/2006/relationships/hyperlink" Target="https://drive.google.com/file/d/1AfqYx_5y6fg1r5qbSDtndQdXvVBkj-_2/view?usp=sharing" TargetMode="External"/><Relationship Id="rId1095" Type="http://schemas.openxmlformats.org/officeDocument/2006/relationships/hyperlink" Target="https://drive.google.com/file/d/1x8PSEdF97ax5bMPw8nr1ZFDkWjXUb9LI/view?usp=sharing" TargetMode="External"/><Relationship Id="rId1096" Type="http://schemas.openxmlformats.org/officeDocument/2006/relationships/hyperlink" Target="https://drive.google.com/file/d/1pJiy1bFHq49HP9mJrCWUC5H_rrHyoNup/view?usp=sharing" TargetMode="External"/><Relationship Id="rId1097" Type="http://schemas.openxmlformats.org/officeDocument/2006/relationships/hyperlink" Target="https://drive.google.com/file/d/1ze_1eMUCEMiIsE-wCLfm0oH7aOGN8143/view?usp=sharing" TargetMode="External"/><Relationship Id="rId1098" Type="http://schemas.openxmlformats.org/officeDocument/2006/relationships/hyperlink" Target="https://drive.google.com/file/d/1qTXONNDBhbF5EYuzaxK6SUYTNCdlqnXN/view?usp=sharing" TargetMode="External"/><Relationship Id="rId1099" Type="http://schemas.openxmlformats.org/officeDocument/2006/relationships/hyperlink" Target="https://drive.google.com/file/d/1_Y27CW9gl_1Ag9Ux-aj_wkg07F8hVKg8/view?usp=sharing" TargetMode="External"/><Relationship Id="rId1100" Type="http://schemas.openxmlformats.org/officeDocument/2006/relationships/hyperlink" Target="https://drive.google.com/file/d/1bG3rDoJD56zPOp6pahvk2mlLC1UuQv1a/view?usp=sharing" TargetMode="External"/><Relationship Id="rId1101" Type="http://schemas.openxmlformats.org/officeDocument/2006/relationships/hyperlink" Target="https://drive.google.com/file/d/1Tv21S-al_Qd9eaN-i7j0kbCT7PEMP93Z/view?usp=sharing" TargetMode="External"/><Relationship Id="rId1102" Type="http://schemas.openxmlformats.org/officeDocument/2006/relationships/hyperlink" Target="https://drive.google.com/file/d/15Qa9sNAMcGg6O7wspDhL8g3i-RtmaKxn/view?usp=sharing" TargetMode="External"/><Relationship Id="rId1103" Type="http://schemas.openxmlformats.org/officeDocument/2006/relationships/hyperlink" Target="https://drive.google.com/file/d/1HbbYRf53oEI7rNKl57BhdM-qc9CgOGIT/view?usp=sharing" TargetMode="External"/><Relationship Id="rId1104" Type="http://schemas.openxmlformats.org/officeDocument/2006/relationships/hyperlink" Target="https://drive.google.com/file/d/1AMlvfk439MdLPS5gI6fRpKcPUzlsIw3b/view?usp=sharing" TargetMode="External"/><Relationship Id="rId1105" Type="http://schemas.openxmlformats.org/officeDocument/2006/relationships/hyperlink" Target="https://drive.google.com/file/d/11fhQFfQm6wNdhEddF7406927n6mWSAvU/view?usp=sharing" TargetMode="External"/><Relationship Id="rId1106" Type="http://schemas.openxmlformats.org/officeDocument/2006/relationships/hyperlink" Target="https://drive.google.com/file/d/1x6vAr5zU9uy72TR0nxa27dGjUtDbrDQ8/view?usp=sharing" TargetMode="External"/><Relationship Id="rId1107" Type="http://schemas.openxmlformats.org/officeDocument/2006/relationships/hyperlink" Target="https://drive.google.com/file/d/1OEzKQ_HbOKQVmlf7_Lk7Kwy0-5jWmOTF/view?usp=sharing" TargetMode="External"/><Relationship Id="rId1108" Type="http://schemas.openxmlformats.org/officeDocument/2006/relationships/hyperlink" Target="https://drive.google.com/file/d/1dOvIpI-BXvnYXDTplJLFugZRD47AtTiJ/view?usp=sharing" TargetMode="External"/><Relationship Id="rId1109" Type="http://schemas.openxmlformats.org/officeDocument/2006/relationships/hyperlink" Target="https://drive.google.com/file/d/1EMzu7nZike7PQ4D4F_SRM6tDoMUDTEiu/view?usp=sharing" TargetMode="External"/><Relationship Id="rId1110" Type="http://schemas.openxmlformats.org/officeDocument/2006/relationships/hyperlink" Target="https://drive.google.com/file/d/14_y5QpW5SCJ8QwhDWuRuJSNZbIlePn_y/view?usp=sharing" TargetMode="External"/><Relationship Id="rId1111" Type="http://schemas.openxmlformats.org/officeDocument/2006/relationships/hyperlink" Target="https://drive.google.com/file/d/11ZDNAVhKgNfZuOdENiUQuQMsYZ6UQqDm/view?usp=sharing" TargetMode="External"/><Relationship Id="rId1112" Type="http://schemas.openxmlformats.org/officeDocument/2006/relationships/hyperlink" Target="https://drive.google.com/file/d/1n-BfYJkdVWkeY8wFZFPUepvtasNPkZRq/view?usp=sharing" TargetMode="External"/><Relationship Id="rId1113" Type="http://schemas.openxmlformats.org/officeDocument/2006/relationships/hyperlink" Target="https://drive.google.com/file/d/1NOj347_8VK-Jt9XSTOvGBH9IpLC6uwrB/view?usp=sharing" TargetMode="External"/><Relationship Id="rId1114" Type="http://schemas.openxmlformats.org/officeDocument/2006/relationships/hyperlink" Target="https://drive.google.com/file/d/1hlYCH-Oqa5gGgaX3JfcWTyO1yIaDzlma/view?usp=sharing" TargetMode="External"/><Relationship Id="rId1115" Type="http://schemas.openxmlformats.org/officeDocument/2006/relationships/hyperlink" Target="https://drive.google.com/file/d/1gcA2rAuteWKLYK6t_pRG80Nv7OWu5HYC/view?usp=sharing" TargetMode="External"/><Relationship Id="rId1116" Type="http://schemas.openxmlformats.org/officeDocument/2006/relationships/hyperlink" Target="https://drive.google.com/file/d/1GlYlKusDl70iMThAME_0heVuumAYFG1k/view?usp=sharing" TargetMode="External"/><Relationship Id="rId1117" Type="http://schemas.openxmlformats.org/officeDocument/2006/relationships/hyperlink" Target="https://drive.google.com/file/d/176sQx7z4DbLqYTCWL8m4_CWKgVzLd19N/view?usp=sharing2NkZx_-bC02rzlwmvOimbRcroME/view?usp=sharing" TargetMode="External"/><Relationship Id="rId1118" Type="http://schemas.openxmlformats.org/officeDocument/2006/relationships/hyperlink" Target="https://drive.google.com/file/d/176yVqMCDKdbq6nxv1Je1XU3mtC79aNJg/view?usp=sharing" TargetMode="External"/><Relationship Id="rId1119" Type="http://schemas.openxmlformats.org/officeDocument/2006/relationships/hyperlink" Target="https://drive.google.com/file/d/1dpEQ4rBlS30QH2gWs6EHEtD2F9M_dYUh/view?usp=sharingPYfe62HDp0Lee3kAQgtZEsRdi1qP/view?usp=sharing" TargetMode="External"/><Relationship Id="rId1120" Type="http://schemas.openxmlformats.org/officeDocument/2006/relationships/hyperlink" Target="https://drive.google.com/file/d/1fup3sz73Z1cTfIYdXF0QR_oDJ9sbSSeK/view?usp=sharing" TargetMode="External"/><Relationship Id="rId1121" Type="http://schemas.openxmlformats.org/officeDocument/2006/relationships/hyperlink" Target="https://drive.google.com/file/d/10O33-isoikgg3uC79DN4PGSwnUAxkZQ4/view?usp=sharing" TargetMode="External"/><Relationship Id="rId1122" Type="http://schemas.openxmlformats.org/officeDocument/2006/relationships/hyperlink" Target="https://drive.google.com/file/d/1h1_7RgX0j6ntQwVHRpiYRcZtcd8bJS5W/view?usp=sharing" TargetMode="External"/><Relationship Id="rId1123" Type="http://schemas.openxmlformats.org/officeDocument/2006/relationships/hyperlink" Target="https://drive.google.com/file/d/1wSjXVx6Dp9rL1AYonGsI2Gt3xvtnel4B/view?usp=sharing" TargetMode="External"/><Relationship Id="rId1124" Type="http://schemas.openxmlformats.org/officeDocument/2006/relationships/hyperlink" Target="https://drive.google.com/file/d/1AvL05SwuhqMj8x4xf1wQqe-Ipp-W0Rsg/view?usp=sharing" TargetMode="External"/><Relationship Id="rId1125" Type="http://schemas.openxmlformats.org/officeDocument/2006/relationships/hyperlink" Target="https://drive.google.com/file/d/1Yt0VbnAGP9hNsZhLUXB-fxeNg0HnFfmv/view?usp=sharingxocgaXHGyG8TaCrkhx/view?usp=sharing" TargetMode="External"/><Relationship Id="rId1126" Type="http://schemas.openxmlformats.org/officeDocument/2006/relationships/hyperlink" Target="https://drive.google.com/file/d/1Pzv9l4Qf70uPM8OFrvPf4jzDEv7jczaJ/view?usp=sharing" TargetMode="External"/><Relationship Id="rId1127" Type="http://schemas.openxmlformats.org/officeDocument/2006/relationships/hyperlink" Target="https://drive.google.com/file/d/1GlRugSPM17UI9yUjcPaaU931PrPxodq-/view?usp=sharing" TargetMode="External"/><Relationship Id="rId1128" Type="http://schemas.openxmlformats.org/officeDocument/2006/relationships/hyperlink" Target="https://drive.google.com/file/d/1k9DoGFx33bLu5T6RPdn2BUQSkxfzy5pQ/view?usp=sharing" TargetMode="External"/><Relationship Id="rId1129" Type="http://schemas.openxmlformats.org/officeDocument/2006/relationships/hyperlink" Target="https://drive.google.com/file/d/1sJmScD9RK-FZ5MSSV8ji0wrFZqyvdK1D/view?usp=sharing3GVo_7U0eUqFB5s9muyIdzpff/view?usp=sharing" TargetMode="External"/><Relationship Id="rId1130" Type="http://schemas.openxmlformats.org/officeDocument/2006/relationships/hyperlink" Target="https://drive.google.com/file/d/1kJI_7i6jDrJSWtyb4LWF3NHIvEjVaPXw/view?usp=sharing" TargetMode="External"/><Relationship Id="rId1131" Type="http://schemas.openxmlformats.org/officeDocument/2006/relationships/hyperlink" Target="https://drive.google.com/file/d/1_lat545oe_t1fqnA-i8rhOeAWWqKp-Eu/view?usp=sharingb7r4OMAKF1jwzuRFt2/view?usp=sharing" TargetMode="External"/><Relationship Id="rId1132" Type="http://schemas.openxmlformats.org/officeDocument/2006/relationships/hyperlink" Target="https://drive.google.com/file/d/1H-4a0cujwA8dq1R22YcR0lUn1iMiBmRQ/view?usp=sharing" TargetMode="External"/><Relationship Id="rId1133" Type="http://schemas.openxmlformats.org/officeDocument/2006/relationships/hyperlink" Target="https://drive.google.com/file/d/1Y0rc85K3OCS5VdnqTYEQV4t-vmIj_b0A/view?usp=sharingDo8sDf1kFBKl4PgyBbKS/view?usp=sharing" TargetMode="External"/><Relationship Id="rId1134" Type="http://schemas.openxmlformats.org/officeDocument/2006/relationships/hyperlink" Target="https://drive.google.com/file/d/141HaGQfTwx3MmYgNCM3XDbqf8XetBcdU/view?usp=sharing" TargetMode="External"/><Relationship Id="rId1135" Type="http://schemas.openxmlformats.org/officeDocument/2006/relationships/hyperlink" Target="https://drive.google.com/file/d/1kn08-EMA_rPt2J-VH8iVM25Fd-RLSRta/view?usp=sharingH8daNl63V4PB0jRh9ALZ4w5FtfF/view?usp=sharing" TargetMode="External"/><Relationship Id="rId1136" Type="http://schemas.openxmlformats.org/officeDocument/2006/relationships/hyperlink" Target="https://drive.google.com/file/d/1xwJwkBnzrl9X_Y5Bb8ONmM43Pv57YJyB/view?usp=sharing" TargetMode="External"/><Relationship Id="rId1137" Type="http://schemas.openxmlformats.org/officeDocument/2006/relationships/hyperlink" Target="https://drive.google.com/file/d/1mjjoGdsuErsVwW4xtDgztGkqB4928AlL/view?usp=sharingy_OjATWUFOcxUUn_elMKMg1Cd/view?usp=sharing" TargetMode="External"/><Relationship Id="rId1138" Type="http://schemas.openxmlformats.org/officeDocument/2006/relationships/hyperlink" Target="https://drive.google.com/file/d/1GW7s2zqz9SNgTCRuNVHTeldEIRjjb7vN/view?usp=sharing" TargetMode="External"/><Relationship Id="rId1139" Type="http://schemas.openxmlformats.org/officeDocument/2006/relationships/hyperlink" Target="https://drive.google.com/file/d/10dcj9usEyUYNFQ_43j7Icl4xkP13It4d/view?usp=share_link" TargetMode="External"/><Relationship Id="rId1140" Type="http://schemas.openxmlformats.org/officeDocument/2006/relationships/hyperlink" Target="https://drive.google.com/file/d/11UatPOy6C2iJPOAcfuBMbsq0waCNcPap/view?usp=share_link" TargetMode="External"/><Relationship Id="rId1141" Type="http://schemas.openxmlformats.org/officeDocument/2006/relationships/hyperlink" Target="https://drive.google.com/file/d/1ZGouUfbFopbrgMHX0tRZAjFCa31iUDCo/view?usp=sharingWOlvKdzE-SaNMxSjGRTmjuB06kd/view?usp=sharing" TargetMode="External"/><Relationship Id="rId1142" Type="http://schemas.openxmlformats.org/officeDocument/2006/relationships/hyperlink" Target="https://drive.google.com/file/d/11DD6qQBjlkxs102f1QRO96iPHhsRYdje/view?usp=sharingu3RQCNJtsh7z47SromxU3CgR6we/view?usp=sharing" TargetMode="External"/><Relationship Id="rId1143" Type="http://schemas.openxmlformats.org/officeDocument/2006/relationships/hyperlink" Target="https://drive.google.com/file/d/1Kx5gDNDn_Z7h3Q5-TogSxskCRzhn6lJQ/view?usp=sharingzj04kbsNZfh7KQwZkAQqgiCndi3V/view?usp=sharing" TargetMode="External"/><Relationship Id="rId1144" Type="http://schemas.openxmlformats.org/officeDocument/2006/relationships/hyperlink" Target="https://drive.google.com/file/d/1nRYD2ojHD5W9XCCj9SrXSpoSfHtRqNRv/view?usp=sharingtdaspMQA9G956BdOQBI5wA5hEl05X/view?usp=sharing" TargetMode="External"/><Relationship Id="rId1145" Type="http://schemas.openxmlformats.org/officeDocument/2006/relationships/hyperlink" Target="https://drive.google.com/file/d/1AuFF1yJmWd9pEtuh-Cqo-cxnv5K5jxIr/view?usp=sharing" TargetMode="External"/><Relationship Id="rId1146" Type="http://schemas.openxmlformats.org/officeDocument/2006/relationships/hyperlink" Target="https://drive.google.com/file/d/18jk0E4zlD8tT7p5nfmVa0xVa7x48jHV6/view?usp=sharing" TargetMode="External"/><Relationship Id="rId1147" Type="http://schemas.openxmlformats.org/officeDocument/2006/relationships/hyperlink" Target="https://drive.google.com/file/d/1XkKDtm88QqQEqB8LjDStJDTZH8yPn3Ki/view?usp=sharinggnP6Kte1j7u8EKOtGGjqQAbJ3-W/view?usp=sharing" TargetMode="External"/><Relationship Id="rId1148" Type="http://schemas.openxmlformats.org/officeDocument/2006/relationships/hyperlink" Target="https://drive.google.com/file/d/18ff1OtIi7QCSfe3PzRKl4iwCjhM-kqqU/view?usp=sharing1Hq2Vkp08qVhUrC_hq3RWG3co5/view?usp=sharing" TargetMode="External"/><Relationship Id="rId1149" Type="http://schemas.openxmlformats.org/officeDocument/2006/relationships/hyperlink" Target="https://drive.google.com/file/d/1fXOWSSmg6LiSC8ykvcm3taUKsp-ttzMT/view?usp=sharingNJJTQqBiqt6A5wWzfMCwXYkYsnr/view?usp=sharing" TargetMode="External"/><Relationship Id="rId1150" Type="http://schemas.openxmlformats.org/officeDocument/2006/relationships/hyperlink" Target="https://drive.google.com/file/d/1C8gkd9kEEA3tIirrjD9zbzewTiQc7L4c/view?usp=sharing" TargetMode="External"/><Relationship Id="rId1151" Type="http://schemas.openxmlformats.org/officeDocument/2006/relationships/hyperlink" Target="https://drive.google.com/file/d/1A38CGvxZwfLgWaXhW3Xo6MPM9iFBJTUm/view?usp=sharing" TargetMode="External"/><Relationship Id="rId1152" Type="http://schemas.openxmlformats.org/officeDocument/2006/relationships/hyperlink" Target="https://drive.google.com/file/d/1AwcVmpHBd4qVz55B9Ud47_koNZflTXhW/view?usp=sharing" TargetMode="External"/><Relationship Id="rId1153" Type="http://schemas.openxmlformats.org/officeDocument/2006/relationships/hyperlink" Target="https://drive.google.com/file/d/1AGTVHTSzolTQYdmggGSwG2vQL_54rqNB/view?usp=sharingm-LXSRKlUb1oUoTXBF4NRDlT_wkO/view?usp=sharing" TargetMode="External"/><Relationship Id="rId1154" Type="http://schemas.openxmlformats.org/officeDocument/2006/relationships/hyperlink" Target="https://drive.google.com/file/d/15i78lnjuX2K2aVLsL0AXBrjHPnLiYEVE/view?usp=sharingEE5yscM64-2pvz6fvDPnH35DLnsw_/view?usp=sharing" TargetMode="External"/><Relationship Id="rId1155" Type="http://schemas.openxmlformats.org/officeDocument/2006/relationships/hyperlink" Target="https://drive.google.com/file/d/1h3k6ayA0RbzfctSaSqAjv0IGGxlJ7Ak7/view?usp=sharingDNmEeM_gRue4SB-lGd0JZOF1HCw_cl/view?usp=sharing" TargetMode="External"/><Relationship Id="rId1156" Type="http://schemas.openxmlformats.org/officeDocument/2006/relationships/hyperlink" Target="https://drive.google.com/file/d/19ImOAVn8cLv6NCQw5Qk-Srjbm37lNkAi/view?usp=sharing1PeDbozJBJBKj_xa3QBpi4860ya1nI/view?usp=sharing" TargetMode="External"/><Relationship Id="rId1157" Type="http://schemas.openxmlformats.org/officeDocument/2006/relationships/hyperlink" Target="https://drive.google.com/file/d/1PNt3sjvZKRZg1JlTM1Ieht9myt5aImqV/view?usp=sharingymq6NzCONm8X-vvBkuci3hvSmSvR8C/view?usp=sharing" TargetMode="External"/><Relationship Id="rId1158" Type="http://schemas.openxmlformats.org/officeDocument/2006/relationships/hyperlink" Target="https://drive.google.com/file/d/1Ieoe9FW1P3Hrx18UAjwL9kegTQyifQgQ/view?usp=sharing" TargetMode="External"/><Relationship Id="rId1159" Type="http://schemas.openxmlformats.org/officeDocument/2006/relationships/hyperlink" Target="https://drive.google.com/file/d/1tBlWmSYbEKG5VWj6qVHkesoKxbrDHB2j/view?usp=sharingm8qX2a1XNiztIVKUIWg4212Ql3vwj/view?usp=sharing" TargetMode="External"/><Relationship Id="rId1160" Type="http://schemas.openxmlformats.org/officeDocument/2006/relationships/hyperlink" Target="https://drive.google.com/file/d/1Lu3tdXKgmdr0OrYKKfT9aUvDql5zw2kO/view?usp=sharing" TargetMode="External"/><Relationship Id="rId1161" Type="http://schemas.openxmlformats.org/officeDocument/2006/relationships/hyperlink" Target="https://drive.google.com/file/d/12DEbmDfa73s3Rcq59ffAEJ7tFeRkziRg/view?usp=sharingpnzxAnUfsBnfJ3rZHtlfUV7uVMt/view?usp=sharing" TargetMode="External"/><Relationship Id="rId1162" Type="http://schemas.openxmlformats.org/officeDocument/2006/relationships/hyperlink" Target="https://drive.google.com/file/d/1KzDFaLD1jaIJTD878numvLI3N4DyIDmT/view?usp=sharing" TargetMode="External"/><Relationship Id="rId1163" Type="http://schemas.openxmlformats.org/officeDocument/2006/relationships/hyperlink" Target="https://drive.google.com/file/d/1mGV61A_vN3wYW6Ae77aHdWOhoR6OFKv3/view?usp=sharingqOkgdCj1xwOJh1iSExiquDHeLe/view?usp=sharing" TargetMode="External"/><Relationship Id="rId1164" Type="http://schemas.openxmlformats.org/officeDocument/2006/relationships/hyperlink" Target="https://drive.google.com/file/d/1I_R7QgwnY_QTzumizv4a_BRUDBIsfy78/view?usp=sharing7BUWv4dN4cEkrPFzJcP7pnpL90_bf/view?usp=sharing" TargetMode="External"/><Relationship Id="rId1165" Type="http://schemas.openxmlformats.org/officeDocument/2006/relationships/hyperlink" Target="https://drive.google.com/file/d/1nu5w7s85bTga4ZaQQ7N-Bx6Np-w351wo/view?usp=sharingCivL__Wc47egeOrTf1dy2eg7hSbn/view?usp=sharing" TargetMode="External"/><Relationship Id="rId1166" Type="http://schemas.openxmlformats.org/officeDocument/2006/relationships/hyperlink" Target="https://drive.google.com/file/d/1eb2gVZV_3lZ71U7xXK0s0KxAu6QXvdaw/view?usp=sharingVRqY7cn9y_gGoE-_DEEaJcRTtZGKc/view?usp=sharing" TargetMode="External"/><Relationship Id="rId1167" Type="http://schemas.openxmlformats.org/officeDocument/2006/relationships/hyperlink" Target="https://drive.google.com/file/d/1wAyowyVwaC8DbxsW8_lFJll0akZ6uc1R/view?usp=sharingo_X0quH3oRUrfpHfga9dIT4WOc/view?usp=sharing" TargetMode="External"/><Relationship Id="rId1168" Type="http://schemas.openxmlformats.org/officeDocument/2006/relationships/hyperlink" Target="https://drive.google.com/file/d/19gG5jYieZBZNZn3kOEe4RPJZ8snWm_Eo/view?usp=sharingrb95tQhLxRbZV-lskr7lfv1Xd6vO2/view?usp=sharing" TargetMode="External"/><Relationship Id="rId1169" Type="http://schemas.openxmlformats.org/officeDocument/2006/relationships/hyperlink" Target="https://drive.google.com/file/d/11tzMpFqDKmVEU82Fganhm4LOdSxd9GDP/view?usp=sharing" TargetMode="External"/><Relationship Id="rId1170" Type="http://schemas.openxmlformats.org/officeDocument/2006/relationships/hyperlink" Target="https://drive.google.com/file/d/1qdWCTnh_B6gpvskW8Vi_-gKhm5gPNIXO/view?usp=sharing" TargetMode="External"/><Relationship Id="rId1171" Type="http://schemas.openxmlformats.org/officeDocument/2006/relationships/hyperlink" Target="https://drive.google.com/file/d/1NOUGD561S1FzDN4EKytTEQpNEE7MWiau/view?usp=sharing7X-1MFfFLK7pt6CbY4ID4cpYn-Ue7/view?usp=sharing" TargetMode="External"/><Relationship Id="rId1172" Type="http://schemas.openxmlformats.org/officeDocument/2006/relationships/hyperlink" Target="https://drive.google.com/file/d/1FQMJpozmkle5NI0DOEH0_WRIErLj9Je5/view?usp=sharing4dsHaxYWy7StCABlpl8T_P6_zNecX/view?usp=sharing" TargetMode="External"/><Relationship Id="rId1173" Type="http://schemas.openxmlformats.org/officeDocument/2006/relationships/hyperlink" Target="https://drive.google.com/file/d/1VsAMiGgp9__r9tOrudPzDTSjtjOENtYz/view?usp=sharing2ugrrvXRNsil8NMMaFjHg4M7Qsh/view?usp=sharing" TargetMode="External"/><Relationship Id="rId1174" Type="http://schemas.openxmlformats.org/officeDocument/2006/relationships/hyperlink" Target="https://drive.google.com/file/d/1vfHSsTytP1d79Rwd-DXT9nnGx1ayV1-t/view?usp=sharingc8LO8giKXJaxCZlVyx6IQOR6wF68u4/view?usp=sharing" TargetMode="External"/><Relationship Id="rId1175" Type="http://schemas.openxmlformats.org/officeDocument/2006/relationships/hyperlink" Target="https://drive.google.com/file/d/1q3sisWGIKAa7D7Y9hcuqDUJLfhb6ykRW/view?usp=sharingVZmt61pMMyS-yPABCKEKaxMUpm9HU/view?usp=sharing" TargetMode="External"/><Relationship Id="rId1176" Type="http://schemas.openxmlformats.org/officeDocument/2006/relationships/hyperlink" Target="https://drive.google.com/file/d/1ZBk5XaoF9f0qzKx5WhrxUsb4d1gn7Fku/view?usp=sharingS2p2FBOfjkEHa1VSWHAaaylOwZjOx/view?usp=sharing" TargetMode="External"/><Relationship Id="rId1177" Type="http://schemas.openxmlformats.org/officeDocument/2006/relationships/hyperlink" Target="https://drive.google.com/file/d/1oraAP0WNajzO-6Rink2LMrQdyPnNKHYj/view?usp=sharing0QuP9SpoRhZsuH8s2fw7XBvrR5/view?usp=sharing" TargetMode="External"/><Relationship Id="rId1178" Type="http://schemas.openxmlformats.org/officeDocument/2006/relationships/hyperlink" Target="https://drive.google.com/file/d/13d_uTPUNoM5bhpt0VPt5ca-8HmC79r4z/view?usp=sharing" TargetMode="External"/><Relationship Id="rId1179" Type="http://schemas.openxmlformats.org/officeDocument/2006/relationships/hyperlink" Target="https://drive.google.com/file/d/1c0SSuh_qHBqHspEniRpoqHIYkRdFFk2W/view?usp=sharing" TargetMode="External"/><Relationship Id="rId1180" Type="http://schemas.openxmlformats.org/officeDocument/2006/relationships/hyperlink" Target="https://drive.google.com/file/d/1OhIkcd4GtBDKSOIHMd2VV6BUbE7-QwDy/view?usp=sharing" TargetMode="External"/><Relationship Id="rId1181" Type="http://schemas.openxmlformats.org/officeDocument/2006/relationships/hyperlink" Target="https://drive.google.com/file/d/1t_qksD3JxmCNCxq1wwBMIe-MimEEKrpH/view?usp=sharing4Bk8o1lxFi1DkdcNMIgpzMvuazO/view?usp=sharing" TargetMode="External"/><Relationship Id="rId1182" Type="http://schemas.openxmlformats.org/officeDocument/2006/relationships/hyperlink" Target="https://drive.google.com/file/d/1Js3uHpXel5VELiVUErxbFiIOo33seXHj/view?usp=sharing" TargetMode="External"/><Relationship Id="rId1183" Type="http://schemas.openxmlformats.org/officeDocument/2006/relationships/hyperlink" Target="https://drive.google.com/file/d/1OKMd1wJXs8KhpGTbNI4xHZJSSVp8c21q/view?usp=sharing" TargetMode="External"/><Relationship Id="rId1184" Type="http://schemas.openxmlformats.org/officeDocument/2006/relationships/hyperlink" Target="https://drive.google.com/file/d/14jnpe84BkTjpY0otHhO2ZNf1w7_GTOFk/view?usp=sharing" TargetMode="External"/><Relationship Id="rId1185" Type="http://schemas.openxmlformats.org/officeDocument/2006/relationships/hyperlink" Target="https://drive.google.com/file/d/1BLH-YzGCyYRJHfsPq3pWLL8Eyd1HLBGT/view?usp=sharingJ7BNFeswHITTBMu5EOYorFtxFwMD/view?usp=sharing" TargetMode="External"/><Relationship Id="rId1186" Type="http://schemas.openxmlformats.org/officeDocument/2006/relationships/hyperlink" Target="https://drive.google.com/file/d/1N_8Akd4IbTUXEpPj2pA0ukzlhi6Hp-pF/view?usp=sharingaBJICwsFsQ5yXWNA1rgB8NOvOoNwF/view?usp=sharing" TargetMode="External"/><Relationship Id="rId1187" Type="http://schemas.openxmlformats.org/officeDocument/2006/relationships/hyperlink" Target="https://drive.google.com/file/d/1s8McvGGmMWWSGB4UsA-0Nw1XXgM9akgX/view?usp=sharing" TargetMode="External"/><Relationship Id="rId1188" Type="http://schemas.openxmlformats.org/officeDocument/2006/relationships/hyperlink" Target="https://drive.google.com/file/d/1Gu3l5Nnblq6LdZSDeHMj8GLJagg6dj5a/view?usp=sharing" TargetMode="External"/><Relationship Id="rId1189" Type="http://schemas.openxmlformats.org/officeDocument/2006/relationships/hyperlink" Target="https://drive.google.com/file/d/1YCEj37CxuA4dzeyIZ-NhMtw0Zeo7l4ye/view?usp=sharingwWCvGltRcXzzd3Ma1bzAT6mWUefJJ/view?usp=sharing" TargetMode="External"/><Relationship Id="rId1190" Type="http://schemas.openxmlformats.org/officeDocument/2006/relationships/hyperlink" Target="https://drive.google.com/file/d/1_o2VMt8ziLEWHkrkae_hq-sBnXfrBoZu/view?usp=sharingmrE3v9cL1T0RxicO05lYzybI4-Dob/view?usp=sharing" TargetMode="External"/><Relationship Id="rId1191" Type="http://schemas.openxmlformats.org/officeDocument/2006/relationships/hyperlink" Target="https://drive.google.com/file/d/1ilBim4EX61w4ZGzWoiHfZPK12y875h1b/view?usp=sharing" TargetMode="External"/><Relationship Id="rId1192" Type="http://schemas.openxmlformats.org/officeDocument/2006/relationships/hyperlink" Target="https://drive.google.com/file/d/1m7JSP6BLcm4qG4CKoO_6gWS4pGvGbtP4/view?usp=sharing" TargetMode="External"/><Relationship Id="rId1193" Type="http://schemas.openxmlformats.org/officeDocument/2006/relationships/hyperlink" Target="https://drive.google.com/file/d/1UHSQaK9ovAX2mshfCn3Ee5_h5A60FXv4/view?usp=sharing" TargetMode="External"/><Relationship Id="rId1194" Type="http://schemas.openxmlformats.org/officeDocument/2006/relationships/hyperlink" Target="https://drive.google.com/file/d/1S8My5oDBn3my_9FT41o3zBq1t9fpy3A2/view?usp=sharing0eQTqMHkq_UKXG-JDFrSOHCkGMu03E/view?usp=sharing" TargetMode="External"/><Relationship Id="rId1195" Type="http://schemas.openxmlformats.org/officeDocument/2006/relationships/hyperlink" Target="https://drive.google.com/file/d/1WxoEOBtxUVO9g5vfSztEfy2PxE_mLrNm/view?usp=sharing" TargetMode="External"/><Relationship Id="rId1196" Type="http://schemas.openxmlformats.org/officeDocument/2006/relationships/hyperlink" Target="https://drive.google.com/file/d/16ls3H14GHggZeAdtD1jVENsuXj1535vW/view?usp=sharing" TargetMode="External"/><Relationship Id="rId1197" Type="http://schemas.openxmlformats.org/officeDocument/2006/relationships/hyperlink" Target="https://drive.google.com/file/d/1s11JWaeOM4-5B6I3eyKfMjksXvs9_rSo/view?usp=sharing" TargetMode="External"/><Relationship Id="rId1198" Type="http://schemas.openxmlformats.org/officeDocument/2006/relationships/hyperlink" Target="https://drive.google.com/file/d/14ZtHKiEXdQnojxjCVV5Yu9qOKad-p8MA/view?usp=sharing" TargetMode="External"/><Relationship Id="rId1199" Type="http://schemas.openxmlformats.org/officeDocument/2006/relationships/hyperlink" Target="https://drive.google.com/file/d/1qW2Bjf-5i-ok0Y9jWti_LfCWd6sDwFVr/view?usp=sharing" TargetMode="External"/><Relationship Id="rId1200" Type="http://schemas.openxmlformats.org/officeDocument/2006/relationships/hyperlink" Target="https://drive.google.com/file/d/1MlNVBcT2JJSRjuWOdILovyQ6XGL8YleS/view?usp=sharing" TargetMode="External"/><Relationship Id="rId1201" Type="http://schemas.openxmlformats.org/officeDocument/2006/relationships/hyperlink" Target="https://drive.google.com/file/d/1sQhBaUQ1Juuv9NgeiEXdR3Hl5xayS5N8/view?usp=sharingej-DB357b0D9JkKiKIMj8lN-f8b/view?usp=sharing" TargetMode="External"/><Relationship Id="rId1202" Type="http://schemas.openxmlformats.org/officeDocument/2006/relationships/hyperlink" Target="https://drive.google.com/file/d/1edAorBywmJFdT8IiSzqX-tQs0EvNcjiK/view?usp=sharingWc4wqyIK9xGqKYFB3D7XJzPA3gpOxM/view?usp=sharing" TargetMode="External"/><Relationship Id="rId1203" Type="http://schemas.openxmlformats.org/officeDocument/2006/relationships/hyperlink" Target="https://drive.google.com/file/d/1HOzeQm32sUXopmdAVqIuFIXc6d8NaJHr/view?usp=sharing" TargetMode="External"/><Relationship Id="rId1204" Type="http://schemas.openxmlformats.org/officeDocument/2006/relationships/hyperlink" Target="https://drive.google.com/file/d/1AwIE1bn0PUsNaj7j6wh1HixHw_1v890h/view?usp=sharing" TargetMode="External"/><Relationship Id="rId1205" Type="http://schemas.openxmlformats.org/officeDocument/2006/relationships/hyperlink" Target="https://drive.google.com/file/d/1f3NaaYierYEiWnLKarKHjkiiTEdYaSfI/view?usp=sharing" TargetMode="External"/><Relationship Id="rId1206" Type="http://schemas.openxmlformats.org/officeDocument/2006/relationships/hyperlink" Target="https://drive.google.com/file/d/1Rtlj3MQZLSnFnkroBNrB9ctKCw0yGLyu/view?usp=sharing" TargetMode="External"/><Relationship Id="rId1207" Type="http://schemas.openxmlformats.org/officeDocument/2006/relationships/hyperlink" Target="https://drive.google.com/file/d/1_4bQWLag1OiHdD7ZUtCfVMxeApnwmMt2/view?usp=sharinguU2ZWn0q_FJvFGiC7P37CcWCIqhos/view?usp=sharing" TargetMode="External"/><Relationship Id="rId1208" Type="http://schemas.openxmlformats.org/officeDocument/2006/relationships/hyperlink" Target="https://drive.google.com/file/d/1I8xh6f_mVFBhw9r-7Py8W2qkY0Wi60zJ/view?usp=sharingdEBHBY5cWOSodshfbfvZTGbvzYLHa/view?usp=sharing" TargetMode="External"/><Relationship Id="rId1209" Type="http://schemas.openxmlformats.org/officeDocument/2006/relationships/hyperlink" Target="https://drive.google.com/file/d/1Hrd_9DF_tO8_Dbq_xHybo97UQqZVtdnJ/view?usp=sharingS5v0weuxx3Cp5a1xjxfDgExZWYg1Xm/view?usp=sharing" TargetMode="External"/><Relationship Id="rId1210" Type="http://schemas.openxmlformats.org/officeDocument/2006/relationships/hyperlink" Target="https://drive.google.com/file/d/1NdGu1WXE0Ui2iR-ZLqgKn41RrI6f0Llq/view?usp=sharingxtogCbidHKEOo0B1Vg_cv1Ra6INDj/view?usp=sharing" TargetMode="External"/><Relationship Id="rId1211" Type="http://schemas.openxmlformats.org/officeDocument/2006/relationships/hyperlink" Target="https://drive.google.com/file/d/1p3oRixDGtrHAtwBpVc4M64IxkiyaH68W/view?usp=sharingY9UbSB83PzX9cHZ8S98IVEOZoz/view?usp=sharing" TargetMode="External"/><Relationship Id="rId1212" Type="http://schemas.openxmlformats.org/officeDocument/2006/relationships/hyperlink" Target="https://drive.google.com/file/d/1tpD5CkY9UbSB83PzX9cHZ8S98IVEOZoz/view?usp=sharing" TargetMode="External"/><Relationship Id="rId1213" Type="http://schemas.openxmlformats.org/officeDocument/2006/relationships/hyperlink" Target="https://drive.google.com/file/d/1tVIQrx9OYxpTwgx8CFO4uVWZ0isgLjdZ/view?usp=sharing" TargetMode="External"/><Relationship Id="rId1214" Type="http://schemas.openxmlformats.org/officeDocument/2006/relationships/hyperlink" Target="https://drive.google.com/file/d/1orNMYnERHdJXdjaAIcjoOW-3VH4x1f1A/view?usp=sharing" TargetMode="External"/><Relationship Id="rId1215" Type="http://schemas.openxmlformats.org/officeDocument/2006/relationships/hyperlink" Target="https://drive.google.com/file/d/1PgplBVShnwUly6HaIOOwTwIfr415ofWB/view?usp=sharing" TargetMode="External"/><Relationship Id="rId1216" Type="http://schemas.openxmlformats.org/officeDocument/2006/relationships/hyperlink" Target="https://drive.google.com/file/d/1iELG0f7xDQwhGIeealiukokHPV1puKlb/view?usp=sharing" TargetMode="External"/><Relationship Id="rId1217" Type="http://schemas.openxmlformats.org/officeDocument/2006/relationships/hyperlink" Target="https://drive.google.com/file/d/1y7Dla8oFNHkQalj1SIHkzdVHVsMXqfWx/view?usp=sharingYY7D1gOhbw5NFvCkwDEWlbMPals2D/view?usp=sharing" TargetMode="External"/><Relationship Id="rId1218" Type="http://schemas.openxmlformats.org/officeDocument/2006/relationships/hyperlink" Target="https://drive.google.com/file/d/1RFR-4nGViomTQQbbGQ79BEo_dR1EQ8k1/view?usp=sharingUnkJrGUrbEoYsWUD02t4ntdiULoz6D/view?usp=sharing" TargetMode="External"/><Relationship Id="rId1219" Type="http://schemas.openxmlformats.org/officeDocument/2006/relationships/hyperlink" Target="https://drive.google.com/file/d/1uPntXkCQVG5wiizhsnskVTA0cL_5Swlt/view?usp=sharing" TargetMode="External"/><Relationship Id="rId1220" Type="http://schemas.openxmlformats.org/officeDocument/2006/relationships/hyperlink" Target="https://drive.google.com/file/d/1XjnM7yZgCqCls5o5R6ABHbN_0quNnlAE/view?usp=sharing" TargetMode="External"/><Relationship Id="rId1221" Type="http://schemas.openxmlformats.org/officeDocument/2006/relationships/hyperlink" Target="https://drive.google.com/file/d/1G0OCMQfNf9bk4XWOkPCsOeJwSbOXTt_x/view?usp=sharing" TargetMode="External"/><Relationship Id="rId1222" Type="http://schemas.openxmlformats.org/officeDocument/2006/relationships/hyperlink" Target="https://drive.google.com/file/d/1FfTy0Af7Ffl2UNiGv46mgFGrErGGLvrp/view?usp=sharing" TargetMode="External"/><Relationship Id="rId1223" Type="http://schemas.openxmlformats.org/officeDocument/2006/relationships/hyperlink" Target="https://drive.google.com/file/d/1YYuJmOADG4p20xkKaMPMY00C10eNUXXr/view?usp=sharing" TargetMode="External"/><Relationship Id="rId1224" Type="http://schemas.openxmlformats.org/officeDocument/2006/relationships/hyperlink" Target="https://drive.google.com/file/d/1mGPLSre4S6YebO_NEKARVKVqhcbopwqu/view?usp=sharing" TargetMode="External"/><Relationship Id="rId1225" Type="http://schemas.openxmlformats.org/officeDocument/2006/relationships/hyperlink" Target="https://drive.google.com/file/d/1Z69m01BDOZf0ZC7_vCVcZyhs9H7HvQpD/view?usp=sharing" TargetMode="External"/><Relationship Id="rId1226" Type="http://schemas.openxmlformats.org/officeDocument/2006/relationships/hyperlink" Target="https://drive.google.com/file/d/1Bw7Hv242I6IjqStKMbk-KZkd0bfKOmSx/view?usp=sharing" TargetMode="External"/><Relationship Id="rId1227" Type="http://schemas.openxmlformats.org/officeDocument/2006/relationships/hyperlink" Target="https://drive.google.com/file/d/1ofs0xdn8pV-f_TolWGaUmHyxZuzHN2u3/view?usp=sharing" TargetMode="External"/><Relationship Id="rId1228" Type="http://schemas.openxmlformats.org/officeDocument/2006/relationships/hyperlink" Target="https://drive.google.com/file/d/1KcWqZP4oSduN20JYYmolkSuotBr52SLl/view?usp=sharing" TargetMode="External"/><Relationship Id="rId1229" Type="http://schemas.openxmlformats.org/officeDocument/2006/relationships/hyperlink" Target="https://drive.google.com/file/d/1QUL68QkpflDoexhQ2ik6ABMSbUW2BCMa/view?usp=sharing" TargetMode="External"/><Relationship Id="rId1230" Type="http://schemas.openxmlformats.org/officeDocument/2006/relationships/hyperlink" Target="https://drive.google.com/file/d/1sAflcUzDfr6Z4Ei0tFOX0p-WIAolLcy7/view?usp=sharing" TargetMode="External"/><Relationship Id="rId1231" Type="http://schemas.openxmlformats.org/officeDocument/2006/relationships/hyperlink" Target="https://drive.google.com/file/d/1aVtayKVEbarSJ9spRcxWekznPQSyC1ha/view?usp=sharing" TargetMode="External"/><Relationship Id="rId1232" Type="http://schemas.openxmlformats.org/officeDocument/2006/relationships/hyperlink" Target="https://drive.google.com/file/d/10w7DC0mcJuIhAWmoFqEI3l2F3Kasceah/view?usp=sharing" TargetMode="External"/><Relationship Id="rId1233" Type="http://schemas.openxmlformats.org/officeDocument/2006/relationships/hyperlink" Target="https://drive.google.com/file/d/15HQnEtAnsdzUb4OGylo5TKkMZyFqpt37/view?usp=sharing" TargetMode="External"/><Relationship Id="rId1234" Type="http://schemas.openxmlformats.org/officeDocument/2006/relationships/hyperlink" Target="https://drive.google.com/file/d/15A0eO1FnuxF8w81dqtH6mNesXaCZQ6Ve/view?usp=sharing" TargetMode="External"/><Relationship Id="rId1235" Type="http://schemas.openxmlformats.org/officeDocument/2006/relationships/hyperlink" Target="https://drive.google.com/file/d/17R2RixBfWTilF2ymtYxWdy0nrcDYvpCq/view?usp=sharing" TargetMode="External"/><Relationship Id="rId1236" Type="http://schemas.openxmlformats.org/officeDocument/2006/relationships/hyperlink" Target="https://drive.google.com/file/d/1cmTpdGqqfBzAOJGwrLkLmasgomv29aas/view?usp=sharing" TargetMode="External"/><Relationship Id="rId1237" Type="http://schemas.openxmlformats.org/officeDocument/2006/relationships/hyperlink" Target="https://drive.google.com/file/d/1yuZKhGAANVE_rh3zRaP-Qhzkv9IUqLP3/view?usp=sharing" TargetMode="External"/><Relationship Id="rId1238" Type="http://schemas.openxmlformats.org/officeDocument/2006/relationships/hyperlink" Target="https://drive.google.com/file/d/1oOz0AzfgQx9teEOWA-VWrNf7_nT8g-xZ/view?usp=sharing" TargetMode="External"/><Relationship Id="rId1239" Type="http://schemas.openxmlformats.org/officeDocument/2006/relationships/hyperlink" Target="https://drive.google.com/file/d/1q_n_0kNh3r-6atRPcfLwMCnmb7dQU79l/view?usp=sharing" TargetMode="External"/><Relationship Id="rId1240" Type="http://schemas.openxmlformats.org/officeDocument/2006/relationships/hyperlink" Target="https://drive.google.com/file/d/1ZEfoZ_a6YycEtz1Ztmr9RmP0oIdwOnHz/view?usp=sharing" TargetMode="External"/><Relationship Id="rId1241" Type="http://schemas.openxmlformats.org/officeDocument/2006/relationships/hyperlink" Target="https://drive.google.com/file/d/1sWzpGW5ls_Ua5rcs376D_abNS0iOZmPF/view?usp=sharing" TargetMode="External"/><Relationship Id="rId1242" Type="http://schemas.openxmlformats.org/officeDocument/2006/relationships/hyperlink" Target="https://drive.google.com/file/d/1SqgGmgNo3g5Qw0eEGgL-DhaSqLlNfela/view?usp=sharing" TargetMode="External"/><Relationship Id="rId1243" Type="http://schemas.openxmlformats.org/officeDocument/2006/relationships/hyperlink" Target="https://drive.google.com/file/d/16VaCmJJhgQRjy4tW14xr0MyvtpUQlUPo/view?usp=sharing" TargetMode="External"/><Relationship Id="rId1244" Type="http://schemas.openxmlformats.org/officeDocument/2006/relationships/hyperlink" Target="https://drive.google.com/file/d/1VRKZc5wj6MVwm8EJu5ZYMtnXzX50OAA6/view?usp=sharing" TargetMode="External"/><Relationship Id="rId1245" Type="http://schemas.openxmlformats.org/officeDocument/2006/relationships/hyperlink" Target="https://drive.google.com/file/d/1hyG7VwQSzKanr1Jp0cFnI0dCNDRjQWcJ/view?usp=sharing" TargetMode="External"/><Relationship Id="rId1246" Type="http://schemas.openxmlformats.org/officeDocument/2006/relationships/hyperlink" Target="https://drive.google.com/file/d/1ziQCOb03lPmR3XQB6OSBWatIO856LIJM/view?usp=sharing" TargetMode="External"/><Relationship Id="rId1247" Type="http://schemas.openxmlformats.org/officeDocument/2006/relationships/hyperlink" Target="https://drive.google.com/file/d/13JFpBstaE4BfOYFwMggDPH4loS-08Sm9/view?usp=sharing" TargetMode="External"/><Relationship Id="rId1248" Type="http://schemas.openxmlformats.org/officeDocument/2006/relationships/hyperlink" Target="https://drive.google.com/file/d/1t78PhTt7e3YvXzOo2_cO3Uxsd-5OPp81/view?usp=sharing" TargetMode="External"/><Relationship Id="rId1249" Type="http://schemas.openxmlformats.org/officeDocument/2006/relationships/hyperlink" Target="https://drive.google.com/file/d/1nySbZxlEjMxWBMAGa_2piCqiX7lpwgcF/view?usp=sharing" TargetMode="External"/><Relationship Id="rId1250" Type="http://schemas.openxmlformats.org/officeDocument/2006/relationships/hyperlink" Target="https://drive.google.com/file/d/1hC8tHts_C1m9WynOmao254wT-87f4jnS/view?usp=sharing" TargetMode="External"/><Relationship Id="rId1251" Type="http://schemas.openxmlformats.org/officeDocument/2006/relationships/hyperlink" Target="https://drive.google.com/file/d/1wUnmjqCcZ6MzYfr6uozOcHKVNkg7FAZ3/view?usp=sharing" TargetMode="External"/><Relationship Id="rId1252" Type="http://schemas.openxmlformats.org/officeDocument/2006/relationships/hyperlink" Target="https://drive.google.com/file/d/1G92ocGHvIyLwP2iYrhWOcWj6o1I0VAUz/view?usp=sharing" TargetMode="External"/><Relationship Id="rId1253" Type="http://schemas.openxmlformats.org/officeDocument/2006/relationships/hyperlink" Target="https://drive.google.com/file/d/1XFDjV3hI1TF6a0jcvbx1Gv5pNAsfRKWR/view?usp=sharing" TargetMode="External"/><Relationship Id="rId1254" Type="http://schemas.openxmlformats.org/officeDocument/2006/relationships/hyperlink" Target="https://drive.google.com/file/d/1TnMCH4lEeo0C44elJDUJC6J2TrmLptq9/view?usp=sharing" TargetMode="External"/><Relationship Id="rId1255" Type="http://schemas.openxmlformats.org/officeDocument/2006/relationships/hyperlink" Target="https://drive.google.com/file/d/1mDjmFKts3Zk2-SYDez4bmGNXizM7h7Om/view?usp=sharing" TargetMode="External"/><Relationship Id="rId1256" Type="http://schemas.openxmlformats.org/officeDocument/2006/relationships/hyperlink" Target="https://drive.google.com/file/d/1z34UGpcJqCQJj5z0aFQ0_44afL6cwdZ4/view?usp=sharing" TargetMode="External"/><Relationship Id="rId1257" Type="http://schemas.openxmlformats.org/officeDocument/2006/relationships/hyperlink" Target="https://drive.google.com/file/d/1yFEBVf3twD-w6m5el6YhZrhpQ6Biyd9v/view?usp=sharing" TargetMode="External"/><Relationship Id="rId1258" Type="http://schemas.openxmlformats.org/officeDocument/2006/relationships/hyperlink" Target="https://drive.google.com/file/d/1Pxk1eW2uMEKaST7B-TL57EXmQprMc17c/view?usp=sharing" TargetMode="External"/><Relationship Id="rId1259" Type="http://schemas.openxmlformats.org/officeDocument/2006/relationships/hyperlink" Target="https://drive.google.com/file/d/1cOfR1jA5Zn47Zrms1qfPqQ4ENATSh6PD/view?usp=sharing" TargetMode="External"/><Relationship Id="rId1260" Type="http://schemas.openxmlformats.org/officeDocument/2006/relationships/hyperlink" Target="https://drive.google.com/file/d/1o3D9G41CrVglZC1VhVAGR6Me9rwe-39j/view?usp=sharing" TargetMode="External"/><Relationship Id="rId1261" Type="http://schemas.openxmlformats.org/officeDocument/2006/relationships/hyperlink" Target="https://drive.google.com/file/d/1Gpr5sdIAa3Y4bRqdxOILFTtpjFgRrNz5/view?usp=sharing" TargetMode="External"/><Relationship Id="rId1262" Type="http://schemas.openxmlformats.org/officeDocument/2006/relationships/hyperlink" Target="https://drive.google.com/file/d/1yWDaoIraYT_xPJfzqfO9NKgQ1kgsF6Ep/view?usp=sharing" TargetMode="External"/><Relationship Id="rId1263" Type="http://schemas.openxmlformats.org/officeDocument/2006/relationships/hyperlink" Target="https://drive.google.com/file/d/1EqYBiREMwTiZxk1hwd_q5jbhyYO4kRFG/view?usp=sharing" TargetMode="External"/><Relationship Id="rId1264" Type="http://schemas.openxmlformats.org/officeDocument/2006/relationships/hyperlink" Target="https://drive.google.com/file/d/1Z7TNCl-vCTxRgUNzJQmja0fcrEl5V8dU/view?usp=sharing" TargetMode="External"/><Relationship Id="rId1265" Type="http://schemas.openxmlformats.org/officeDocument/2006/relationships/hyperlink" Target="https://drive.google.com/file/d/1ePxr7wLy7426zvrYFwVYV0drWmMKHcN8/view?usp=sharing1gv-Z5ARl9k7GB-Q_HiUX-Qcjzv/view?usp=sharingqO1gv-Z5ARl9k7GB-Q_HiUX-Qcjzv/view?usp=sharing" TargetMode="External"/><Relationship Id="rId1266" Type="http://schemas.openxmlformats.org/officeDocument/2006/relationships/hyperlink" Target="https://drive.google.com/file/d/1wToteE7IPhVU-Nfr4MHtjelho5_DfVTI/view?usp=sharingD4AYL2i9eACTHeAW57_zokRxSA3hn/view?usp=sharing" TargetMode="External"/><Relationship Id="rId1267" Type="http://schemas.openxmlformats.org/officeDocument/2006/relationships/hyperlink" Target="https://drive.google.com/file/d/1pWOBFu6NP9SYHljQ3IDYZbTGTlRbqiox/view?usp=sharing_5n8VfLbH97pcmY_Va_i_m5xWu0EDh/view?usp=sharing" TargetMode="External"/><Relationship Id="rId1268" Type="http://schemas.openxmlformats.org/officeDocument/2006/relationships/hyperlink" Target="https://drive.google.com/file/d/1W3rrNQh4V86uYVbm4LzFtJJLoly-voF3/view?usp=sharinggX6_iTmZRfcPfgYvjfl_zLouABgu-/view?usp=sharing" TargetMode="External"/><Relationship Id="rId1269" Type="http://schemas.openxmlformats.org/officeDocument/2006/relationships/hyperlink" Target="https://drive.google.com/file/d/1Kk1lizMDEFA87_-0hPBdkUjD1ZZKreVz/view?usp=sharing" TargetMode="External"/><Relationship Id="rId1270" Type="http://schemas.openxmlformats.org/officeDocument/2006/relationships/hyperlink" Target="https://drive.google.com/file/d/1sUYRwyjQSWWU4NgyLFqpPy1PsMowratA/view?usp=sharing" TargetMode="External"/><Relationship Id="rId1271" Type="http://schemas.openxmlformats.org/officeDocument/2006/relationships/hyperlink" Target="https://drive.google.com/file/d/1hP3zJa12HaPqWrXaduVOT90MJqHeNRUG/view?usp=sharing" TargetMode="External"/><Relationship Id="rId1272" Type="http://schemas.openxmlformats.org/officeDocument/2006/relationships/hyperlink" Target="https://drive.google.com/file/d/1iQXIyvTZTsTGVabOdeCsOgFVym__WAal/view?usp=sharing" TargetMode="External"/><Relationship Id="rId1273" Type="http://schemas.openxmlformats.org/officeDocument/2006/relationships/hyperlink" Target="https://drive.google.com/file/d/1F8ODoFO9yv-uuohSdlJf6WvnuVqBjIl4/view?usp=sharing" TargetMode="External"/><Relationship Id="rId1274" Type="http://schemas.openxmlformats.org/officeDocument/2006/relationships/hyperlink" Target="https://drive.google.com/file/d/1ZNMPhS5gkrq2hVdm0R-6WRbAS7gyTuyI/view?usp=sharing" TargetMode="External"/><Relationship Id="rId1275" Type="http://schemas.openxmlformats.org/officeDocument/2006/relationships/hyperlink" Target="https://drive.google.com/file/d/1mLACxvdXgtcQQdIWIxNJhIWdpGrxCL6t/view?usp=sharing" TargetMode="External"/><Relationship Id="rId1276" Type="http://schemas.openxmlformats.org/officeDocument/2006/relationships/hyperlink" Target="https://drive.google.com/file/d/1RN1GNdBp5VEsC3GJPseNVrZ2JWysnGp2/view?usp=sharing" TargetMode="External"/><Relationship Id="rId1277" Type="http://schemas.openxmlformats.org/officeDocument/2006/relationships/hyperlink" Target="https://drive.google.com/file/d/192PX_1VJden96uD2xmUx4gUrtrSEDuW4/view?usp=sharing_E4J2AcPsqb34ptzWweUGUWnBm/view?usp=sharing" TargetMode="External"/><Relationship Id="rId1278" Type="http://schemas.openxmlformats.org/officeDocument/2006/relationships/hyperlink" Target="https://drive.google.com/file/d/1nbzjkTBsp3v_QnEoI_F8dQnHrqy6e0cP/view?usp=sharingp964_BAiyZKlo2hQZ9GVYfvnmHNis/view?usp=sharing" TargetMode="External"/><Relationship Id="rId1279" Type="http://schemas.openxmlformats.org/officeDocument/2006/relationships/hyperlink" Target="https://drive.google.com/file/d/18Rrzss9SdJe_wdv2C4W66TjeGXgvkm3T/view?usp=sharingLWc5Ol2eW_CP_41mKFcGvDa0bt3/view?usp=sharing" TargetMode="External"/><Relationship Id="rId1280" Type="http://schemas.openxmlformats.org/officeDocument/2006/relationships/hyperlink" Target="https://drive.google.com/file/d/1v-f29q-nzXNYTEKwr-XLfuN-pbhNBCta/view?usp=sharing" TargetMode="External"/><Relationship Id="rId1281" Type="http://schemas.openxmlformats.org/officeDocument/2006/relationships/hyperlink" Target="https://drive.google.com/file/d/1SRFigU9_OmEWI5_JYazhjaDQI6eoVczJ/view?usp=sharing" TargetMode="External"/><Relationship Id="rId1282" Type="http://schemas.openxmlformats.org/officeDocument/2006/relationships/hyperlink" Target="https://drive.google.com/file/d/1b_sPMLDG3sUflHo_jqWD_T2gAtXj7Tkc/view?usp=sharing" TargetMode="External"/><Relationship Id="rId1283" Type="http://schemas.openxmlformats.org/officeDocument/2006/relationships/hyperlink" Target="https://drive.google.com/file/d/1XJBRoyGI3gOl9nV__y_cPYW70IsE1mMy/view?usp=sharinguaKB1YEtYLBpUuUOH1sUH2F2CUhS/view?usp=sharing" TargetMode="External"/><Relationship Id="rId1284" Type="http://schemas.openxmlformats.org/officeDocument/2006/relationships/hyperlink" Target="https://drive.google.com/file/d/1aHQ9pY4lD34RP5nEmynhIFrtYq36AhOJ/view?usp=sharingzgRzc5uviWdD_SyrVp3ZIu_jJUpbv/view?usp=sharing" TargetMode="External"/><Relationship Id="rId1285" Type="http://schemas.openxmlformats.org/officeDocument/2006/relationships/hyperlink" Target="https://drive.google.com/file/d/1mrUv50_ZvE3Y4q3AkiwnszpObi3XlLdZ/view?usp=sharing" TargetMode="External"/><Relationship Id="rId1286" Type="http://schemas.openxmlformats.org/officeDocument/2006/relationships/hyperlink" Target="https://drive.google.com/file/d/1w7GXyUqjR_aMbiE4G7ME4XT5zHzQ2azT/view?usp=sharing" TargetMode="External"/><Relationship Id="rId1287" Type="http://schemas.openxmlformats.org/officeDocument/2006/relationships/hyperlink" Target="https://drive.google.com/file/d/18n1Zack4rJprIaRBlzahfuuV_gNBiQzf/view?usp=sharingOBHEy95EOCROMkcxtdbZvD-4IKP/view?usp=sharing" TargetMode="External"/><Relationship Id="rId1288" Type="http://schemas.openxmlformats.org/officeDocument/2006/relationships/hyperlink" Target="https://drive.google.com/file/d/1cOBYpkoEtjZshNU9DaRDEQqvQLUlJsgz/view?usp=sharingjVVsnm3lr4-HffVppDwKaciCotfCTn/view?usp=sharing" TargetMode="External"/><Relationship Id="rId1289" Type="http://schemas.openxmlformats.org/officeDocument/2006/relationships/hyperlink" Target="https://drive.google.com/file/d/1uvXAsAb5ULjRhz8my83Av_f1SHGW_2d8/view?usp=sharingK0I2gV5ERjrq1kRjt-iJOiQwK_Mz/view?usp=sharing" TargetMode="External"/><Relationship Id="rId1290" Type="http://schemas.openxmlformats.org/officeDocument/2006/relationships/hyperlink" Target="https://drive.google.com/file/d/1E9XFK11pLkq6-Phqfq7Kp8ie0MU0aB2j/view?usp=sharing" TargetMode="External"/><Relationship Id="rId1291" Type="http://schemas.openxmlformats.org/officeDocument/2006/relationships/hyperlink" Target="https://drive.google.com/file/d/1ZFGSciIU-pG9eYOyE-cyayq-yfBI1_2L/view?usp=sharing" TargetMode="External"/><Relationship Id="rId1292" Type="http://schemas.openxmlformats.org/officeDocument/2006/relationships/hyperlink" Target="https://drive.google.com/file/d/1LkEbEQVwuzEKk1wRMWrFnwK2cMyX9B8l/view?usp=sharing" TargetMode="External"/><Relationship Id="rId1293" Type="http://schemas.openxmlformats.org/officeDocument/2006/relationships/hyperlink" Target="https://drive.google.com/file/d/1dDZKpJ5dPXaSYhXo8PRMCzTOyFdmJWgE/view?usp=sharing" TargetMode="External"/><Relationship Id="rId1294" Type="http://schemas.openxmlformats.org/officeDocument/2006/relationships/hyperlink" Target="https://drive.google.com/file/d/1N6WYPyy5FjSLLALX6XolWl2xD9xMUqf1/view?usp=sharing" TargetMode="External"/><Relationship Id="rId1295" Type="http://schemas.openxmlformats.org/officeDocument/2006/relationships/hyperlink" Target="https://drive.google.com/file/d/1mrsbkz9acjyecl8ylstMeViZwwdLBI2J/view?usp=sharing8_27IbmKu44BGg0Vi4BRIjpo8K7L3/view?usp=sharing" TargetMode="External"/><Relationship Id="rId1296" Type="http://schemas.openxmlformats.org/officeDocument/2006/relationships/hyperlink" Target="https://drive.google.com/file/d/1lhYpdi83p-n5oUnGI3loqam9uK_iF3bn/view?usp=sharingOhsLPm-_B4Fz2pyJLPOKF6NGyYvPq/view?usp=sharing" TargetMode="External"/><Relationship Id="rId1297" Type="http://schemas.openxmlformats.org/officeDocument/2006/relationships/hyperlink" Target="https://drive.google.com/file/d/1CixughM-ngOGW6Sbq47BpAltLu8ChiiN/view?usp=sharing" TargetMode="External"/><Relationship Id="rId1298" Type="http://schemas.openxmlformats.org/officeDocument/2006/relationships/hyperlink" Target="https://drive.google.com/file/d/1Uu59l1ZRc2IUn4rHN3Kd29i5iuVYe7wR/view?usp=sharingxJUcZfXVpkHMieidpws5tbUGGGH0f/view?usp=sharing" TargetMode="External"/><Relationship Id="rId1299" Type="http://schemas.openxmlformats.org/officeDocument/2006/relationships/hyperlink" Target="https://drive.google.com/file/d/1Zna0y1ku_efhUKP5ez7RlksOKSq_MFMI/view?usp=sharing" TargetMode="External"/><Relationship Id="rId1300" Type="http://schemas.openxmlformats.org/officeDocument/2006/relationships/hyperlink" Target="https://drive.google.com/file/d/16TQfAcAi3_0fZDMVu3mXF4HhmeLPrwB3/view?usp=sharingrRCLdG209FvMmMcSJ1a9-ctXxtX4A/view?usp=sharing" TargetMode="External"/><Relationship Id="rId1301" Type="http://schemas.openxmlformats.org/officeDocument/2006/relationships/hyperlink" Target="https://drive.google.com/file/d/13sTaObUz7WTB1bGJbiqDXNMUv8sqTcLn/view?usp=sharingmOZsmYbNcsNPIbtZrV5zwy6UZoDW/view?usp=sharing" TargetMode="External"/><Relationship Id="rId1302" Type="http://schemas.openxmlformats.org/officeDocument/2006/relationships/hyperlink" Target="https://drive.google.com/file/d/1giywSoLKJ7gHEr6HMyrdAmk-op84bPjt/view?usp=sharing" TargetMode="External"/><Relationship Id="rId1303" Type="http://schemas.openxmlformats.org/officeDocument/2006/relationships/hyperlink" Target="https://drive.google.com/file/d/1l0M3SAOoMgCyYV1GIyAHK5Lx-xhr4yLX/view?usp=sharingwRH1H69G2gYM-C5pMMy8WbjhHqa/view?usp=sharing" TargetMode="External"/><Relationship Id="rId1304" Type="http://schemas.openxmlformats.org/officeDocument/2006/relationships/hyperlink" Target="https://drive.google.com/file/d/1QnyTNG56vsCLL-Gn8w3EK_EVyoYv-a6w/view?usp=sharingc8y5K2u0-4XLXqmEZ9cZ9CGh-oN7Uf/view?usp=sharing" TargetMode="External"/><Relationship Id="rId1305" Type="http://schemas.openxmlformats.org/officeDocument/2006/relationships/hyperlink" Target="https://drive.google.com/file/d/15kzftEprMQEZPlZtIeNgWGMB6keLbXHS/view?usp=sharing" TargetMode="External"/><Relationship Id="rId1306" Type="http://schemas.openxmlformats.org/officeDocument/2006/relationships/hyperlink" Target="https://drive.google.com/file/d/1g3CnvIRnBz3-oW39bmMffEY4QdLEp2yQ/view?usp=sharing0o_KgL7VoMAh9x8wgWBy0H8Wx1-ZV/view?usp=sharing" TargetMode="External"/><Relationship Id="rId1307" Type="http://schemas.openxmlformats.org/officeDocument/2006/relationships/hyperlink" Target="https://drive.google.com/file/d/1XIMpjWvKr96i0l69AAw2jW7-FUxaxsxL/view?usp=sharing" TargetMode="External"/><Relationship Id="rId1308" Type="http://schemas.openxmlformats.org/officeDocument/2006/relationships/hyperlink" Target="https://drive.google.com/file/d/1AsQZ-xpJVK3Q0DWngZCi9wV_XJiQhJmy/view?usp=sharing" TargetMode="External"/><Relationship Id="rId1309" Type="http://schemas.openxmlformats.org/officeDocument/2006/relationships/hyperlink" Target="https://drive.google.com/file/d/1z3nx7l2rpkRmsrK9Y6updhbpjlk-aNc5/view?usp=share_link" TargetMode="External"/><Relationship Id="rId1310" Type="http://schemas.openxmlformats.org/officeDocument/2006/relationships/hyperlink" Target="https://drive.google.com/file/d/16bZcXOL3uDLh2dQuwIhCcRaYvaOMaBT9/view?usp=share_link" TargetMode="External"/><Relationship Id="rId1311" Type="http://schemas.openxmlformats.org/officeDocument/2006/relationships/hyperlink" Target="https://drive.google.com/file/d/12uXv4ZfckEU7ZarI3hDaHQtHOF939VEc/view?usp=share_link" TargetMode="External"/><Relationship Id="rId1312" Type="http://schemas.openxmlformats.org/officeDocument/2006/relationships/hyperlink" Target="https://drive.google.com/file/d/1elyEHqG341mNkMTs0BXxSRRTWjFAJcFG/view?usp=share_link" TargetMode="External"/><Relationship Id="rId1313" Type="http://schemas.openxmlformats.org/officeDocument/2006/relationships/hyperlink" Target="https://drive.google.com/file/d/1r2tNdS20m1UcrQmM8kT8uCgYwrSnP2-o/view?usp=share_link" TargetMode="External"/><Relationship Id="rId1314" Type="http://schemas.openxmlformats.org/officeDocument/2006/relationships/hyperlink" Target="https://drive.google.com/file/d/1DcexNb_-zZtA0cIsHDTDYqoiyleRpeX8/view?usp=share_link" TargetMode="External"/><Relationship Id="rId1315" Type="http://schemas.openxmlformats.org/officeDocument/2006/relationships/hyperlink" Target="https://drive.google.com/file/d/1Rl5Zl_q1xGYAdjyiJUsMEcEgJAwZ3d-n/view?usp=share_link" TargetMode="External"/><Relationship Id="rId1316" Type="http://schemas.openxmlformats.org/officeDocument/2006/relationships/hyperlink" Target="https://drive.google.com/file/d/1MC7L8NHw_a_IhyzwI-U-p6xO_wyNkUvp/view?usp=share_link" TargetMode="External"/><Relationship Id="rId1317" Type="http://schemas.openxmlformats.org/officeDocument/2006/relationships/hyperlink" Target="https://drive.google.com/file/d/1yY332fpg5LQ03pvEGldQk7RGO2tHXy9g/view?usp=share_link" TargetMode="External"/><Relationship Id="rId1318" Type="http://schemas.openxmlformats.org/officeDocument/2006/relationships/hyperlink" Target="https://drive.google.com/file/d/1uc4r-KspQJ_pXInvBlQx6smenc_DBlT_/view?usp=share_link" TargetMode="External"/><Relationship Id="rId1319" Type="http://schemas.openxmlformats.org/officeDocument/2006/relationships/hyperlink" Target="https://drive.google.com/file/d/10osZ4aUYCg00Bjh2CNrcrhRJcju5Q83K/view?usp=share_link" TargetMode="External"/><Relationship Id="rId1320" Type="http://schemas.openxmlformats.org/officeDocument/2006/relationships/hyperlink" Target="https://drive.google.com/file/d/1Op-Uar8VdDPDmdw3YaPv9MqOFSYgr6JA/view?usp=share_link" TargetMode="External"/><Relationship Id="rId1321" Type="http://schemas.openxmlformats.org/officeDocument/2006/relationships/hyperlink" Target="https://drive.google.com/file/d/1fux2Ng84NSNsUo-9L-PaLml7ipu9gvxw/view?usp=share_link" TargetMode="External"/><Relationship Id="rId1322" Type="http://schemas.openxmlformats.org/officeDocument/2006/relationships/hyperlink" Target="https://drive.google.com/file/d/1v8Dm1lxcLmKN5rZ78EhJTvrW845zcwfb/view?usp=share_link" TargetMode="External"/><Relationship Id="rId1323" Type="http://schemas.openxmlformats.org/officeDocument/2006/relationships/hyperlink" Target="https://drive.google.com/file/d/1a_S_klu42DG6ROvqlZMABa835CcnyKfq/view?usp=share_link" TargetMode="External"/><Relationship Id="rId1324" Type="http://schemas.openxmlformats.org/officeDocument/2006/relationships/hyperlink" Target="https://drive.google.com/file/d/1LaifGTzi8mNG7qT-lXPH8bOzlDNw0n8p/view?usp=share_link" TargetMode="External"/><Relationship Id="rId1325" Type="http://schemas.openxmlformats.org/officeDocument/2006/relationships/hyperlink" Target="https://drive.google.com/file/d/1STPjMstjAIDhBbGSYjAkYorhGiiFh0OF/view?usp=share_link" TargetMode="External"/><Relationship Id="rId1326" Type="http://schemas.openxmlformats.org/officeDocument/2006/relationships/hyperlink" Target="https://drive.google.com/file/d/1QCwR-ftsVnvFAauV0iIuKVaYaS-i3hIZ/view?usp=share_link" TargetMode="External"/><Relationship Id="rId1327" Type="http://schemas.openxmlformats.org/officeDocument/2006/relationships/hyperlink" Target="https://drive.google.com/file/d/1audW6VJHluhqAadrEm9LJ0k34Rj8F2Uk/view?usp=share_link" TargetMode="External"/><Relationship Id="rId1328" Type="http://schemas.openxmlformats.org/officeDocument/2006/relationships/hyperlink" Target="https://drive.google.com/file/d/1WsDldJ-qf1Q2HRl7nztURSd1o4ojvk2M/view?usp=share_link" TargetMode="External"/><Relationship Id="rId1329" Type="http://schemas.openxmlformats.org/officeDocument/2006/relationships/hyperlink" Target="https://drive.google.com/file/d/1sUeV3q7o93yCe1_KHQFuEHFgro4cqSaW/view?usp=share_link" TargetMode="External"/><Relationship Id="rId1330" Type="http://schemas.openxmlformats.org/officeDocument/2006/relationships/hyperlink" Target="https://drive.google.com/file/d/1zyzfHxCuNmZSLawWjmTD8Xk1pDG4xBc4/view?usp=share_link" TargetMode="External"/><Relationship Id="rId1331" Type="http://schemas.openxmlformats.org/officeDocument/2006/relationships/hyperlink" Target="https://drive.google.com/file/d/1BPiIUi2OkzMd_rraeq6QgmrXAddNnLPn/view?usp=share_link" TargetMode="External"/><Relationship Id="rId1332" Type="http://schemas.openxmlformats.org/officeDocument/2006/relationships/hyperlink" Target="https://drive.google.com/file/d/1YBtyTXs6OJCdXfIBrFvKtnLDgdyxh79l/view?usp=share_link" TargetMode="External"/><Relationship Id="rId1333" Type="http://schemas.openxmlformats.org/officeDocument/2006/relationships/hyperlink" Target="https://drive.google.com/file/d/16YuLfnnOgcLq_908IyFJQvQ5SJPAm7kE/view?usp=share_link" TargetMode="External"/><Relationship Id="rId1334" Type="http://schemas.openxmlformats.org/officeDocument/2006/relationships/hyperlink" Target="https://drive.google.com/file/d/1t6NT_BC0deUsSwxsUPuTqz6PvPqmuUJv/view?usp=share_link" TargetMode="External"/><Relationship Id="rId1335" Type="http://schemas.openxmlformats.org/officeDocument/2006/relationships/hyperlink" Target="https://drive.google.com/file/d/1-r6ztgnD3YXGkkdbgY-u0a1qLbt_BOMy/view?usp=share_link" TargetMode="External"/><Relationship Id="rId1336" Type="http://schemas.openxmlformats.org/officeDocument/2006/relationships/hyperlink" Target="https://drive.google.com/file/d/1cx16GYcan5wgskU76Li9LUFYW_cZz1zS/view?usp=share_link" TargetMode="External"/><Relationship Id="rId1337" Type="http://schemas.openxmlformats.org/officeDocument/2006/relationships/hyperlink" Target="https://drive.google.com/file/d/1LYRLw5oXBagTXvPw5ZxoFJLWKPpcBPyD/view?usp=share_link" TargetMode="External"/><Relationship Id="rId1338" Type="http://schemas.openxmlformats.org/officeDocument/2006/relationships/hyperlink" Target="https://drive.google.com/file/d/1PHuX-S-Y09cUVT9BrOy5EJjW3FY4Wv8k/view?usp=share_link" TargetMode="External"/><Relationship Id="rId1339" Type="http://schemas.openxmlformats.org/officeDocument/2006/relationships/hyperlink" Target="https://drive.google.com/file/d/1wC8tui5oONRX4JdfG37YZYbSQ-6LJPd5/view?usp=share_link" TargetMode="External"/><Relationship Id="rId1340" Type="http://schemas.openxmlformats.org/officeDocument/2006/relationships/hyperlink" Target="https://drive.google.com/file/d/1vBmnIaPLgaldK89JCf36iN9s79FOSIzU/view?usp=share_link" TargetMode="External"/><Relationship Id="rId1341" Type="http://schemas.openxmlformats.org/officeDocument/2006/relationships/hyperlink" Target="https://drive.google.com/file/d/1JY49wR5-39SnEbnvjfcqhyUN2cvskDsB/view?usp=share_link" TargetMode="External"/><Relationship Id="rId1342" Type="http://schemas.openxmlformats.org/officeDocument/2006/relationships/hyperlink" Target="https://drive.google.com/file/d/1-GR_cH-EThBpEFelnAAlXsAYVs4Q7jGv/view?usp=share_link" TargetMode="External"/><Relationship Id="rId1343" Type="http://schemas.openxmlformats.org/officeDocument/2006/relationships/hyperlink" Target="https://drive.google.com/file/d/1ebwdmcGCRy1KDj4hLo0D5im8gfm1ZyUw/view?usp=share_link" TargetMode="External"/><Relationship Id="rId1344" Type="http://schemas.openxmlformats.org/officeDocument/2006/relationships/hyperlink" Target="https://drive.google.com/file/d/1RbHW9g05dxRYyXGrk--Y2NthPo1kLDJ6/view?usp=share_link" TargetMode="External"/><Relationship Id="rId1345" Type="http://schemas.openxmlformats.org/officeDocument/2006/relationships/hyperlink" Target="https://drive.google.com/file/d/13LhT1PH-BXBbm88KPAWRATPxy9u5h9yN/view?usp=share_link" TargetMode="External"/><Relationship Id="rId1346" Type="http://schemas.openxmlformats.org/officeDocument/2006/relationships/hyperlink" Target="https://drive.google.com/file/d/1ki9G9zf6wZkJjQB3FY4urkLE5ykO5a87/view?usp=share_link" TargetMode="External"/><Relationship Id="rId1347" Type="http://schemas.openxmlformats.org/officeDocument/2006/relationships/hyperlink" Target="https://drive.google.com/file/d/1PEnX2cFifzww5wd4xnY5V13YkJXqiev2/view?usp=share_link" TargetMode="External"/><Relationship Id="rId1348" Type="http://schemas.openxmlformats.org/officeDocument/2006/relationships/hyperlink" Target="https://drive.google.com/file/d/1_1ok5mydARP_RLjz1ZBaZEXq3y5DWQxM/view?usp=share_link" TargetMode="External"/><Relationship Id="rId1349" Type="http://schemas.openxmlformats.org/officeDocument/2006/relationships/hyperlink" Target="https://drive.google.com/file/d/1ojVd2DGVWhSXkCEScegLJfPx4a7PxiZt/view?usp=share_link" TargetMode="External"/><Relationship Id="rId1350" Type="http://schemas.openxmlformats.org/officeDocument/2006/relationships/hyperlink" Target="https://drive.google.com/file/d/15_UeHo01YHLR3HS9B7FJmXY_W9QmeXaZ/view?usp=share_link" TargetMode="External"/><Relationship Id="rId1351" Type="http://schemas.openxmlformats.org/officeDocument/2006/relationships/hyperlink" Target="https://drive.google.com/file/d/1__bzz-zas0tX2r78ppdT6NxVMYpMuyo4/view?usp=share_link" TargetMode="External"/><Relationship Id="rId1352" Type="http://schemas.openxmlformats.org/officeDocument/2006/relationships/hyperlink" Target="https://drive.google.com/file/d/1CH0A6_6jfy8lfpzvI3P7GvCSrF2QY-ba/view?usp=share_link" TargetMode="External"/><Relationship Id="rId1353" Type="http://schemas.openxmlformats.org/officeDocument/2006/relationships/hyperlink" Target="https://drive.google.com/file/d/1zNl_mmN7mGUlsgqzvrQx-bKyNMjGR7_x/view?usp=share_link" TargetMode="External"/><Relationship Id="rId1354" Type="http://schemas.openxmlformats.org/officeDocument/2006/relationships/hyperlink" Target="https://drive.google.com/file/d/1FKLOGh6bsdzo3BSc-h9bM92Dq4HyTTXW/view?usp=share_link" TargetMode="External"/><Relationship Id="rId1355" Type="http://schemas.openxmlformats.org/officeDocument/2006/relationships/drawing" Target="../drawings/drawing2.xml"/><Relationship Id="rId1356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hyperlink" Target="https://drive.google.com/file/d/1LYT306C3oQ6Kb1xcq34wt0gD3SawBfS7/view?usp=sharing" TargetMode="External"/><Relationship Id="rId3" Type="http://schemas.openxmlformats.org/officeDocument/2006/relationships/hyperlink" Target="https://drive.google.com/file/d/1PybNOmbRRv1OYLgIVCaQINbEnRFRDG7h/view?usp=sharing" TargetMode="External"/><Relationship Id="rId4" Type="http://schemas.openxmlformats.org/officeDocument/2006/relationships/hyperlink" Target="https://drive.google.com/file/d/1iJBau-PBdh5BV0foQGWBcSkDHyboPGwj/view?usp=sharing" TargetMode="External"/><Relationship Id="rId5" Type="http://schemas.openxmlformats.org/officeDocument/2006/relationships/hyperlink" Target="https://drive.google.com/file/d/1zxC9-INS_wGUjvMuJYuRLpYbY9kmUFXX/view?usp=sharing" TargetMode="External"/><Relationship Id="rId6" Type="http://schemas.openxmlformats.org/officeDocument/2006/relationships/hyperlink" Target="https://drive.google.com/file/d/1KPboo5nQvgKNqFmCOI0AuJTBQU1IvRFw/view?usp=sharing" TargetMode="External"/><Relationship Id="rId7" Type="http://schemas.openxmlformats.org/officeDocument/2006/relationships/hyperlink" Target="https://drive.google.com/file/d/1-BAuLK2g9xI8zCqWJrDiPdSz2XAsgYph/view?usp=sharing" TargetMode="External"/><Relationship Id="rId8" Type="http://schemas.openxmlformats.org/officeDocument/2006/relationships/hyperlink" Target="https://drive.google.com/file/d/1OGf15aKhoq-0nv0ly5gu0_vup5eUdCdS/view?usp=sharing" TargetMode="External"/><Relationship Id="rId9" Type="http://schemas.openxmlformats.org/officeDocument/2006/relationships/hyperlink" Target="https://drive.google.com/file/d/1xOW4c9YadaoLXqz0SkzpDXaCYaL2fms6/view?usp=sharing" TargetMode="External"/><Relationship Id="rId10" Type="http://schemas.openxmlformats.org/officeDocument/2006/relationships/hyperlink" Target="https://drive.google.com/file/d/1xxrMoP5gN6WCVQk43TZUJMaj4KaMdZWn/view?usp=sharing" TargetMode="External"/><Relationship Id="rId11" Type="http://schemas.openxmlformats.org/officeDocument/2006/relationships/hyperlink" Target="https://drive.google.com/file/d/1r-I69xzjxF_DO3X8nKBrLf1XWQlcbc3b/view?usp=sharing" TargetMode="External"/><Relationship Id="rId12" Type="http://schemas.openxmlformats.org/officeDocument/2006/relationships/hyperlink" Target="https://drive.google.com/file/d/1UlZAHhEu_FpDYGgqYBI15BK_Y-hHP26C/view?usp=sharing" TargetMode="External"/><Relationship Id="rId13" Type="http://schemas.openxmlformats.org/officeDocument/2006/relationships/hyperlink" Target="https://drive.google.com/file/d/1XKRH3xBxi8B6p7JzbhX3gjEKHu-kr1IG/view?usp=share_link" TargetMode="External"/><Relationship Id="rId14" Type="http://schemas.openxmlformats.org/officeDocument/2006/relationships/hyperlink" Target="https://drive.google.com/file/d/1-K5_W4rD5_YmRZj4nAe6HZCGxYssVfKA/view?usp=sharing" TargetMode="External"/><Relationship Id="rId15" Type="http://schemas.openxmlformats.org/officeDocument/2006/relationships/hyperlink" Target="https://drive.google.com/file/d/1ccGl7N1CSsa54yHMXb7OF305cg7dr-03/view?usp=sharing" TargetMode="External"/><Relationship Id="rId16" Type="http://schemas.openxmlformats.org/officeDocument/2006/relationships/hyperlink" Target="https://drive.google.com/file/d/1hUB0RL8qQFYzDBF8ywYs1fjd4c8ai_fE/view?usp=sharing" TargetMode="External"/><Relationship Id="rId17" Type="http://schemas.openxmlformats.org/officeDocument/2006/relationships/hyperlink" Target="https://drive.google.com/file/d/1UvU1PJHFhJheashrcjhBHmr-bz-CMcDD/view?usp=sharing" TargetMode="External"/><Relationship Id="rId18" Type="http://schemas.openxmlformats.org/officeDocument/2006/relationships/hyperlink" Target="https://drive.google.com/file/d/1iRItsluPDbmyulDvI8tjLwJYvc0NqU5S/view?usp=sharing" TargetMode="External"/><Relationship Id="rId19" Type="http://schemas.openxmlformats.org/officeDocument/2006/relationships/hyperlink" Target="https://drive.google.com/file/d/145x3AeJ0-SXAMuvesKueKmcuFEX95lds/view?usp=sharing" TargetMode="External"/><Relationship Id="rId20" Type="http://schemas.openxmlformats.org/officeDocument/2006/relationships/hyperlink" Target="https://drive.google.com/file/d/1hns2v2CzmeYz_wC-yVkTfeI5v0x35fXl/view?usp=sharing" TargetMode="External"/><Relationship Id="rId21" Type="http://schemas.openxmlformats.org/officeDocument/2006/relationships/hyperlink" Target="https://drive.google.com/file/d/1MivMXA4r8x3sCgZG1xRf92tq3phIiWGs/view?usp=sharing" TargetMode="External"/><Relationship Id="rId22" Type="http://schemas.openxmlformats.org/officeDocument/2006/relationships/hyperlink" Target="https://drive.google.com/file/d/1M2SgJNUrpAdBQ3T6eQ1oeXr7WIZiNFkW/view?usp=sharing" TargetMode="External"/><Relationship Id="rId23" Type="http://schemas.openxmlformats.org/officeDocument/2006/relationships/hyperlink" Target="https://drive.google.com/file/d/11XdG3Q1APLNuVqqvNpPuXeLI7oSR3TVV/view?usp=sharing" TargetMode="External"/><Relationship Id="rId24" Type="http://schemas.openxmlformats.org/officeDocument/2006/relationships/hyperlink" Target="https://drive.google.com/file/d/1stkgk7TdUkcpQCxP-TbEOQuqn3Cos7SK/view?usp=sharing" TargetMode="External"/><Relationship Id="rId25" Type="http://schemas.openxmlformats.org/officeDocument/2006/relationships/hyperlink" Target="https://drive.google.com/file/d/1-nnqdIkhmJ3V-Dyos_7Ab4MHSFiynPj5/view?usp=sharing" TargetMode="External"/><Relationship Id="rId26" Type="http://schemas.openxmlformats.org/officeDocument/2006/relationships/hyperlink" Target="https://drive.google.com/file/d/1zKeSYTM_dd4hwY47fXdkdbUCyeKLZ1dz/view?usp=sharing" TargetMode="External"/><Relationship Id="rId27" Type="http://schemas.openxmlformats.org/officeDocument/2006/relationships/hyperlink" Target="https://drive.google.com/file/d/1IUNZ3hrkmkTElZA_oz5E7T40UkLAdRmg/view?usp=sharing" TargetMode="External"/><Relationship Id="rId28" Type="http://schemas.openxmlformats.org/officeDocument/2006/relationships/hyperlink" Target="https://drive.google.com/file/d/1YC-nHL7FWba2WY61vcyJyd5mJ9JMvUhl/view?usp=sharing" TargetMode="External"/><Relationship Id="rId29" Type="http://schemas.openxmlformats.org/officeDocument/2006/relationships/hyperlink" Target="https://drive.google.com/file/d/1y_8nYcH3EgMVBqO5XAqyKvB1-Xulq73F/view?usp=sharing" TargetMode="External"/><Relationship Id="rId30" Type="http://schemas.openxmlformats.org/officeDocument/2006/relationships/hyperlink" Target="https://drive.google.com/file/d/1EstSW112Tre_AwMS2h9w4hDXsfECxQ7T/view?usp=sharing" TargetMode="External"/><Relationship Id="rId31" Type="http://schemas.openxmlformats.org/officeDocument/2006/relationships/hyperlink" Target="https://drive.google.com/file/d/1TU49c-Ye-MLlG6CFDw1BQt7fAFjnNKe_/view?usp=share_link" TargetMode="External"/><Relationship Id="rId32" Type="http://schemas.openxmlformats.org/officeDocument/2006/relationships/hyperlink" Target="https://drive.google.com/file/d/1hI__h6HuZn0KnH4cIJuqzAaDzd8xDiuK/view?usp=sharing" TargetMode="External"/><Relationship Id="rId33" Type="http://schemas.openxmlformats.org/officeDocument/2006/relationships/hyperlink" Target="https://drive.google.com/file/d/1RAxEtucxgeHWzQQQ8X-T_JogX_agYlX9/view?usp=sharing" TargetMode="External"/><Relationship Id="rId34" Type="http://schemas.openxmlformats.org/officeDocument/2006/relationships/hyperlink" Target="https://drive.google.com/file/d/1hZOzvVIV0XaDz4dtvZI1spzOhvRxv5bh/view?usp=sharing" TargetMode="External"/><Relationship Id="rId35" Type="http://schemas.openxmlformats.org/officeDocument/2006/relationships/hyperlink" Target="https://drive.google.com/file/d/1xLP--aRLoMHF6cTOLbU76zkH1b9F-Roz/view?usp=sharing" TargetMode="External"/><Relationship Id="rId36" Type="http://schemas.openxmlformats.org/officeDocument/2006/relationships/hyperlink" Target="https://drive.google.com/file/d/1jxC5cYhIfvFxBn6d2wecFjJpzB-zdM5r/view?usp=sharing" TargetMode="External"/><Relationship Id="rId37" Type="http://schemas.openxmlformats.org/officeDocument/2006/relationships/hyperlink" Target="https://drive.google.com/file/d/1zzOjyBjl0wBA8tG82nrT9v_6ifLK2Els/view?usp=sharing" TargetMode="External"/><Relationship Id="rId38" Type="http://schemas.openxmlformats.org/officeDocument/2006/relationships/hyperlink" Target="https://drive.google.com/file/d/1O8lnBsxdfrGbJv8rs56OzpBqsFOgaOjA/view?usp=sharing" TargetMode="External"/><Relationship Id="rId39" Type="http://schemas.openxmlformats.org/officeDocument/2006/relationships/hyperlink" Target="https://drive.google.com/file/d/1xP3eOEfslkiPumLKh7aFOJwvFomt8Vdr/view?usp=sharing" TargetMode="External"/><Relationship Id="rId40" Type="http://schemas.openxmlformats.org/officeDocument/2006/relationships/hyperlink" Target="https://drive.google.com/file/d/1f1amPDArwCYeYdoyU6xPNM1DdF5agYK6/view?usp=sharing" TargetMode="External"/><Relationship Id="rId41" Type="http://schemas.openxmlformats.org/officeDocument/2006/relationships/hyperlink" Target="https://drive.google.com/file/d/1F1ux74MS1W6VYlavxbZGH-3Q9cyj7HeG/view?usp=sharing" TargetMode="External"/><Relationship Id="rId42" Type="http://schemas.openxmlformats.org/officeDocument/2006/relationships/hyperlink" Target="https://drive.google.com/file/d/1Em7yCFINQlR67-X4XVq1hgO02MqH_qI3/view?usp=sharing" TargetMode="External"/><Relationship Id="rId43" Type="http://schemas.openxmlformats.org/officeDocument/2006/relationships/hyperlink" Target="https://drive.google.com/file/d/1p2i-wyUjQBIgZYeVh59zCP_EP2_6ZW4P/view?usp=sharing" TargetMode="External"/><Relationship Id="rId44" Type="http://schemas.openxmlformats.org/officeDocument/2006/relationships/hyperlink" Target="https://drive.google.com/file/d/1IE8Kwlrq_607b-s-yECNz_GEWnyfyQGL/view?usp=sharing" TargetMode="External"/><Relationship Id="rId45" Type="http://schemas.openxmlformats.org/officeDocument/2006/relationships/hyperlink" Target="https://drive.google.com/file/d/1rJPH6uq66I5TmUWFwgBxY1dqpqobdZpa/view?usp=sharing" TargetMode="External"/><Relationship Id="rId46" Type="http://schemas.openxmlformats.org/officeDocument/2006/relationships/hyperlink" Target="https://drive.google.com/file/d/1qknZI6WbY7iG9arck-2u-JcRxnTBhmAF/view?usp=sharing" TargetMode="External"/><Relationship Id="rId47" Type="http://schemas.openxmlformats.org/officeDocument/2006/relationships/hyperlink" Target="https://drive.google.com/file/d/1V4IPB06Lka-gcf--gwlqrF_s7YaiJc-n/view?usp=sharing" TargetMode="External"/><Relationship Id="rId48" Type="http://schemas.openxmlformats.org/officeDocument/2006/relationships/hyperlink" Target="https://drive.google.com/file/d/19Or1y4KqlGhDARb5wtCBGcwJ7V-_qaOy/view?usp=sharing" TargetMode="External"/><Relationship Id="rId49" Type="http://schemas.openxmlformats.org/officeDocument/2006/relationships/hyperlink" Target="https://drive.google.com/file/d/1ESWgQnJMOwGZrszZg0xeMI1zlYhZ1wKO/view?usp=share_link" TargetMode="External"/><Relationship Id="rId50" Type="http://schemas.openxmlformats.org/officeDocument/2006/relationships/hyperlink" Target="https://drive.google.com/file/d/1hB1rD0VNtMQaAZ2mxrx5DPOPtZiGrNxG/view?usp=sharing" TargetMode="External"/><Relationship Id="rId51" Type="http://schemas.openxmlformats.org/officeDocument/2006/relationships/hyperlink" Target="https://drive.google.com/file/d/1J3-eLc6fBMAbkye7HrGtyJunGjqwVvzr/view?usp=sharing" TargetMode="External"/><Relationship Id="rId52" Type="http://schemas.openxmlformats.org/officeDocument/2006/relationships/hyperlink" Target="https://drive.google.com/file/d/1NYqnUkpBLinAKC9p0R9jRisPt5UfxY7W/view?usp=sharing" TargetMode="External"/><Relationship Id="rId53" Type="http://schemas.openxmlformats.org/officeDocument/2006/relationships/hyperlink" Target="https://drive.google.com/file/d/1wifMJeCE5P4D5B3kWm4Zilkk4CBtg-T5/view?usp=sharing" TargetMode="External"/><Relationship Id="rId54" Type="http://schemas.openxmlformats.org/officeDocument/2006/relationships/hyperlink" Target="https://drive.google.com/file/d/15GGh6gvdjuI_tWOnIpSgp1CzmIatMkxr/view?usp=sharing" TargetMode="External"/><Relationship Id="rId55" Type="http://schemas.openxmlformats.org/officeDocument/2006/relationships/hyperlink" Target="https://drive.google.com/file/d/1La2u3UqOG20eF9cvkSFcECPQzEyqKgQp/view?usp=sharing" TargetMode="External"/><Relationship Id="rId56" Type="http://schemas.openxmlformats.org/officeDocument/2006/relationships/hyperlink" Target="https://drive.google.com/file/d/1RDUkegiNNzN0_X6EZtQhTQrkKQ5dn6d4/view?usp=sharing" TargetMode="External"/><Relationship Id="rId57" Type="http://schemas.openxmlformats.org/officeDocument/2006/relationships/hyperlink" Target="https://drive.google.com/file/d/1Ole3M0Lk85R6Ec1UdBWQlv1yZCW1JVe7/view?usp=sharing" TargetMode="External"/><Relationship Id="rId58" Type="http://schemas.openxmlformats.org/officeDocument/2006/relationships/hyperlink" Target="https://drive.google.com/file/d/1aIcpyKJVI_rOAHARaVCZVwhDAphE3X3q/view?usp=sharing" TargetMode="External"/><Relationship Id="rId59" Type="http://schemas.openxmlformats.org/officeDocument/2006/relationships/hyperlink" Target="https://drive.google.com/file/d/1Hqxq57iq3xGPHo9J6vI9dXJKzjQDlSg3/view?usp=sharing" TargetMode="External"/><Relationship Id="rId60" Type="http://schemas.openxmlformats.org/officeDocument/2006/relationships/hyperlink" Target="https://drive.google.com/file/d/1f3duItjtFDuNOc-CmCtANl1UhdBDIzoP/view?usp=sharing" TargetMode="External"/><Relationship Id="rId61" Type="http://schemas.openxmlformats.org/officeDocument/2006/relationships/hyperlink" Target="https://drive.google.com/file/d/1H-Zlo_e7aFhS54XVjdLxzGnjQOv_OxgA/view?usp=sharing" TargetMode="External"/><Relationship Id="rId62" Type="http://schemas.openxmlformats.org/officeDocument/2006/relationships/hyperlink" Target="https://drive.google.com/file/d/1bJS-Pr8BjXjaluuUzJ5MfsHYeXhnG1ip/view?usp=sharing" TargetMode="External"/><Relationship Id="rId63" Type="http://schemas.openxmlformats.org/officeDocument/2006/relationships/hyperlink" Target="https://drive.google.com/file/d/1xw0emm-FlMgSeURfElJ2rHYxQlWzSFrD/view?usp=sharing" TargetMode="External"/><Relationship Id="rId64" Type="http://schemas.openxmlformats.org/officeDocument/2006/relationships/hyperlink" Target="https://drive.google.com/file/d/1a0EHLQx5EDuGKtPfOpt80F3N4HllZap6/view?usp=sharing" TargetMode="External"/><Relationship Id="rId65" Type="http://schemas.openxmlformats.org/officeDocument/2006/relationships/hyperlink" Target="https://drive.google.com/file/d/1Bs4nXzSgKTUfTXy58N11uDc1Nw7JJ006/view?usp=sharing" TargetMode="External"/><Relationship Id="rId66" Type="http://schemas.openxmlformats.org/officeDocument/2006/relationships/hyperlink" Target="https://drive.google.com/file/d/1Na3z9xWU6tzFBSu_4FD1xIyBya4rZHGL/view?usp=share_link" TargetMode="External"/><Relationship Id="rId67" Type="http://schemas.openxmlformats.org/officeDocument/2006/relationships/hyperlink" Target="https://drive.google.com/file/d/1zz0z9u6UlrY0WPWjGetRQjvgmAMbvSAY/view?usp=sharing" TargetMode="External"/><Relationship Id="rId68" Type="http://schemas.openxmlformats.org/officeDocument/2006/relationships/hyperlink" Target="https://drive.google.com/file/d/1jdRjv0Q0MLfjNEuUK2JR6GVPYWzp6FRc/view?usp=sharing" TargetMode="External"/><Relationship Id="rId69" Type="http://schemas.openxmlformats.org/officeDocument/2006/relationships/hyperlink" Target="https://drive.google.com/file/d/1fL4SE3AwIU3jcyL2DasCjRXl1psjZlxQ/view?usp=sharing" TargetMode="External"/><Relationship Id="rId70" Type="http://schemas.openxmlformats.org/officeDocument/2006/relationships/hyperlink" Target="https://drive.google.com/file/d/1IvWfVyIx9ETj_dIrUDStEC2I_CVLFIWk/view?usp=sharing" TargetMode="External"/><Relationship Id="rId71" Type="http://schemas.openxmlformats.org/officeDocument/2006/relationships/hyperlink" Target="https://drive.google.com/file/d/1QdBUU9Uf8auDySF10xZEgLujuu57wcMF/view?usp=sharing" TargetMode="External"/><Relationship Id="rId72" Type="http://schemas.openxmlformats.org/officeDocument/2006/relationships/hyperlink" Target="https://drive.google.com/file/d/1OoJZFFjl7w4iYUH_tTg8UtdF0qMCvtqj/view?usp=share_link" TargetMode="External"/><Relationship Id="rId73" Type="http://schemas.openxmlformats.org/officeDocument/2006/relationships/hyperlink" Target="https://drive.google.com/file/d/1EJvAUp2wUsazyZoZ5xelmUF6PbWW6dIR/view?usp=sharing" TargetMode="External"/><Relationship Id="rId74" Type="http://schemas.openxmlformats.org/officeDocument/2006/relationships/hyperlink" Target="https://drive.google.com/file/d/1ULRpmd6VSue0JhHOCGBHOv61drrnJ2xF/view?usp=sharing" TargetMode="External"/><Relationship Id="rId75" Type="http://schemas.openxmlformats.org/officeDocument/2006/relationships/hyperlink" Target="https://drive.google.com/file/d/1Pf-4bTW1US0TOU6xenKiOf814vPG-fg9/view?usp=share_link" TargetMode="External"/><Relationship Id="rId76" Type="http://schemas.openxmlformats.org/officeDocument/2006/relationships/hyperlink" Target="https://drive.google.com/file/d/1gIXw5GJfE5qnH8PY54VhX8cYLZ__V6v8/view?usp=sharing" TargetMode="External"/><Relationship Id="rId77" Type="http://schemas.openxmlformats.org/officeDocument/2006/relationships/hyperlink" Target="https://drive.google.com/file/d/1xh-Plw8Jl2DYj3seQ5Q66Wjf32xQIHDz/view?usp=sharing" TargetMode="External"/><Relationship Id="rId78" Type="http://schemas.openxmlformats.org/officeDocument/2006/relationships/hyperlink" Target="https://drive.google.com/file/d/1Qh1usay09Dm0boxlRWZH_o1B09z3Tc1C/view?usp=sharing" TargetMode="External"/><Relationship Id="rId79" Type="http://schemas.openxmlformats.org/officeDocument/2006/relationships/hyperlink" Target="https://drive.google.com/file/d/1gpFyG6cYVVVvkq5d00YlvfiRMP2PqesM/view?usp=sharing" TargetMode="External"/><Relationship Id="rId80" Type="http://schemas.openxmlformats.org/officeDocument/2006/relationships/hyperlink" Target="https://drive.google.com/file/d/1Ogj2VSjOrwkwOlfa9A5Oq6XyOAJ3f03B/view?usp=sharing" TargetMode="External"/><Relationship Id="rId81" Type="http://schemas.openxmlformats.org/officeDocument/2006/relationships/hyperlink" Target="https://drive.google.com/file/d/197KMoFFC03ZDGSDBQ5oBwPukBkGkWIY1/view?usp=sharing" TargetMode="External"/><Relationship Id="rId82" Type="http://schemas.openxmlformats.org/officeDocument/2006/relationships/hyperlink" Target="https://drive.google.com/file/d/1dIyXiWw4q6exHOE6YZmN89Kuyh-SmlSs/view?usp=sharing" TargetMode="External"/><Relationship Id="rId83" Type="http://schemas.openxmlformats.org/officeDocument/2006/relationships/hyperlink" Target="https://drive.google.com/file/d/14N_h9Pa-DzeMdftWnaGJat4y9WXGUdtn/view?usp=sharing" TargetMode="External"/><Relationship Id="rId84" Type="http://schemas.openxmlformats.org/officeDocument/2006/relationships/hyperlink" Target="https://drive.google.com/file/d/1PZCqvK-YTrzJwhkz2xjsH20HVWUig73D/view?usp=sharing" TargetMode="External"/><Relationship Id="rId85" Type="http://schemas.openxmlformats.org/officeDocument/2006/relationships/hyperlink" Target="https://drive.google.com/file/d/1dz7FB7V3YjaI5Bj7_2upkdKDS4n7dov4/view?usp=sharing" TargetMode="External"/><Relationship Id="rId86" Type="http://schemas.openxmlformats.org/officeDocument/2006/relationships/hyperlink" Target="https://drive.google.com/file/d/18Hgtgn9AuJrgYVnIOHI1GzEyBRPdXcg8/view?usp=sharing" TargetMode="External"/><Relationship Id="rId87" Type="http://schemas.openxmlformats.org/officeDocument/2006/relationships/hyperlink" Target="https://drive.google.com/file/d/1rlVojmnjX0Xchbs3BpORaFhCYbnocQdP/view?usp=sharing" TargetMode="External"/><Relationship Id="rId88" Type="http://schemas.openxmlformats.org/officeDocument/2006/relationships/hyperlink" Target="https://drive.google.com/file/d/1wZeuGU1zN5m7VQ_EsXbSsBavrTbItTMP/view?usp=sharing" TargetMode="External"/><Relationship Id="rId89" Type="http://schemas.openxmlformats.org/officeDocument/2006/relationships/hyperlink" Target="https://drive.google.com/file/d/1nUKWERySWYqhaquo2puqmEaUQKJ80hVR/view?usp=sharing" TargetMode="External"/><Relationship Id="rId90" Type="http://schemas.openxmlformats.org/officeDocument/2006/relationships/hyperlink" Target="https://drive.google.com/file/d/15XkQpeeG4M4jU2cgDZo-33uTJapM7Rg6/view?usp=sharing" TargetMode="External"/><Relationship Id="rId91" Type="http://schemas.openxmlformats.org/officeDocument/2006/relationships/hyperlink" Target="https://drive.google.com/file/d/1GC7FaZwmlG-Gjlofzg2dTE-jMRM6XvXG/view?usp=sharing" TargetMode="External"/><Relationship Id="rId92" Type="http://schemas.openxmlformats.org/officeDocument/2006/relationships/hyperlink" Target="https://drive.google.com/file/d/1iI3GGlOFOsn8mfqR-PK0IOcybt-ixQMe/view?usp=sharing" TargetMode="External"/><Relationship Id="rId93" Type="http://schemas.openxmlformats.org/officeDocument/2006/relationships/hyperlink" Target="https://drive.google.com/file/d/1hUaGVwOZVLBFsS_3zhISwvi84gW7-N3k/view?usp=share_link" TargetMode="External"/><Relationship Id="rId94" Type="http://schemas.openxmlformats.org/officeDocument/2006/relationships/hyperlink" Target="https://drive.google.com/file/d/1koLo9iBdS-4FLqmnQOH9TJdCbCgsb97Y/view?usp=sharing" TargetMode="External"/><Relationship Id="rId95" Type="http://schemas.openxmlformats.org/officeDocument/2006/relationships/hyperlink" Target="https://drive.google.com/file/d/1YbHVmy6KO4m27GyRS1tBtRMsjGsWTmNu/view?usp=sharing" TargetMode="External"/><Relationship Id="rId96" Type="http://schemas.openxmlformats.org/officeDocument/2006/relationships/hyperlink" Target="https://drive.google.com/file/d/1jPlmHhZW9z8pCo2XmZqmFHjpJ5h0_iEf/view?usp=sharing" TargetMode="External"/><Relationship Id="rId97" Type="http://schemas.openxmlformats.org/officeDocument/2006/relationships/hyperlink" Target="https://drive.google.com/file/d/1FrtHMimfUtHlZ3WaKHw7Jd_Z0glFcT5c/view?usp=sharing" TargetMode="External"/><Relationship Id="rId98" Type="http://schemas.openxmlformats.org/officeDocument/2006/relationships/hyperlink" Target="https://drive.google.com/file/d/1VGyda_Xhq35PIuhTeuE69DzfjJ_c_BWZ/view?usp=sharing" TargetMode="External"/><Relationship Id="rId99" Type="http://schemas.openxmlformats.org/officeDocument/2006/relationships/hyperlink" Target="https://drive.google.com/file/d/1WGP0lJ5W5Wovv3aPZKAdKdEQMLpLB6Eo/view?usp=sharing" TargetMode="External"/><Relationship Id="rId100" Type="http://schemas.openxmlformats.org/officeDocument/2006/relationships/hyperlink" Target="https://drive.google.com/file/d/1h5vJ2jzwTUnyBMs_-Ne21DzLKAmGJAO0/view?usp=sharing" TargetMode="External"/><Relationship Id="rId101" Type="http://schemas.openxmlformats.org/officeDocument/2006/relationships/hyperlink" Target="https://drive.google.com/file/d/1va3NFgtP8U-T5bzROEFW1w-7kraGMZZY/view?usp=sharing" TargetMode="External"/><Relationship Id="rId102" Type="http://schemas.openxmlformats.org/officeDocument/2006/relationships/hyperlink" Target="https://drive.google.com/file/d/1BtoCGCFAUM9SWipF49y2NSrnToFnFLq5/view?usp=sharing" TargetMode="External"/><Relationship Id="rId103" Type="http://schemas.openxmlformats.org/officeDocument/2006/relationships/hyperlink" Target="https://drive.google.com/file/d/105NXsfcssBOKv7IlI-T0LEQYC25oGIPA/view?usp=share_link" TargetMode="External"/><Relationship Id="rId104" Type="http://schemas.openxmlformats.org/officeDocument/2006/relationships/hyperlink" Target="https://drive.google.com/file/d/1If7JyhO3gVByopEXywam5a4CBvW2yWzH/view?usp=sharing" TargetMode="External"/><Relationship Id="rId105" Type="http://schemas.openxmlformats.org/officeDocument/2006/relationships/hyperlink" Target="https://drive.google.com/file/d/1XXKPzt3_v8FtjrTGBspJdhblvwueGIg9/view?usp=sharing" TargetMode="External"/><Relationship Id="rId106" Type="http://schemas.openxmlformats.org/officeDocument/2006/relationships/hyperlink" Target="https://drive.google.com/file/d/1zx--WEQSHl1h651D8zt_Ccr-pyyrzBPA/view?usp=sharing" TargetMode="External"/><Relationship Id="rId107" Type="http://schemas.openxmlformats.org/officeDocument/2006/relationships/hyperlink" Target="https://drive.google.com/file/d/1Q0BKxyM1T-ENaXyQ4Je0XnAGsSi77eEl/view?usp=sharing" TargetMode="External"/><Relationship Id="rId108" Type="http://schemas.openxmlformats.org/officeDocument/2006/relationships/hyperlink" Target="https://drive.google.com/file/d/1G3NyjiCRimD19agh9W73LdF0eOPHW1-U/view?usp=sharing" TargetMode="External"/><Relationship Id="rId109" Type="http://schemas.openxmlformats.org/officeDocument/2006/relationships/hyperlink" Target="https://drive.google.com/file/d/1YAXmdc9s_1O1twpQMypiWakbd6A38fvu/view?usp=sharing" TargetMode="External"/><Relationship Id="rId110" Type="http://schemas.openxmlformats.org/officeDocument/2006/relationships/hyperlink" Target="https://drive.google.com/file/d/19hXNcFEe2O9n27nNPEq9mwPmIU3Hnb9M/view?usp=sharing" TargetMode="External"/><Relationship Id="rId111" Type="http://schemas.openxmlformats.org/officeDocument/2006/relationships/hyperlink" Target="https://drive.google.com/file/d/1BpgmmmfM0JdrGCEkrPaog8JH3vHEdgEo/view?usp=sharing" TargetMode="External"/><Relationship Id="rId112" Type="http://schemas.openxmlformats.org/officeDocument/2006/relationships/hyperlink" Target="https://drive.google.com/file/d/1Xzqawu3jcsaG-TBrcLcoKs_fW9AzYUcp/view?usp=sharing" TargetMode="External"/><Relationship Id="rId113" Type="http://schemas.openxmlformats.org/officeDocument/2006/relationships/hyperlink" Target="https://drive.google.com/file/d/1ECuXBxLpk69jj20s8eV_FMs0hdRcidtv/view?usp=sharing" TargetMode="External"/><Relationship Id="rId114" Type="http://schemas.openxmlformats.org/officeDocument/2006/relationships/hyperlink" Target="https://drive.google.com/file/d/1emU7kZmo_6-e8pmbayCU0TcdU5krWJ2u/view?usp=sharing" TargetMode="External"/><Relationship Id="rId115" Type="http://schemas.openxmlformats.org/officeDocument/2006/relationships/hyperlink" Target="https://drive.google.com/file/d/111oF79sjw83n2w3emh2O7aPHe_Y59-Ya/view?usp=sharing" TargetMode="External"/><Relationship Id="rId116" Type="http://schemas.openxmlformats.org/officeDocument/2006/relationships/hyperlink" Target="https://drive.google.com/file/d/1BAl5j22r9jDZS366AQsgQnqqdxMpdhHX/view?usp=sharing" TargetMode="External"/><Relationship Id="rId117" Type="http://schemas.openxmlformats.org/officeDocument/2006/relationships/hyperlink" Target="https://drive.google.com/file/d/1L-_qtjOTaVSJRiaxkPHX3vSm8OG1vAZ_/view?usp=sharing" TargetMode="External"/><Relationship Id="rId118" Type="http://schemas.openxmlformats.org/officeDocument/2006/relationships/hyperlink" Target="https://drive.google.com/file/d/1oNTqQqbKDyx7NefhAqNGLEd-_xdSaVfn/view?usp=sharing" TargetMode="External"/><Relationship Id="rId119" Type="http://schemas.openxmlformats.org/officeDocument/2006/relationships/hyperlink" Target="https://drive.google.com/file/d/1obKVPbIPKbY7KNC5Jx9R2WMqdmnIoan_/view?usp=sharing" TargetMode="External"/><Relationship Id="rId120" Type="http://schemas.openxmlformats.org/officeDocument/2006/relationships/hyperlink" Target="https://drive.google.com/file/d/11QwtY4NhH-eajPB5zJhwJsqJdB9fQIA-/view?usp=sharing" TargetMode="External"/><Relationship Id="rId121" Type="http://schemas.openxmlformats.org/officeDocument/2006/relationships/hyperlink" Target="https://drive.google.com/file/d/1_cktjXUs-zdDBMufzI9uEYxvx3-R3H2C/view?usp=sharing" TargetMode="External"/><Relationship Id="rId122" Type="http://schemas.openxmlformats.org/officeDocument/2006/relationships/hyperlink" Target="https://drive.google.com/file/d/1ZgY3XTadBKA70YtuIJp9brQ3VdCZ5QOG/view?usp=sharing" TargetMode="External"/><Relationship Id="rId123" Type="http://schemas.openxmlformats.org/officeDocument/2006/relationships/hyperlink" Target="https://drive.google.com/file/d/1unUuvDapVUb-Y-LOitfdN-g4-SBK5wed/view?usp=sharing" TargetMode="External"/><Relationship Id="rId124" Type="http://schemas.openxmlformats.org/officeDocument/2006/relationships/hyperlink" Target="https://drive.google.com/file/d/1BHBjjtoeCxctoUPDnUuXCecs6nzFpjJJ/view?usp=sharing" TargetMode="External"/><Relationship Id="rId125" Type="http://schemas.openxmlformats.org/officeDocument/2006/relationships/hyperlink" Target="https://drive.google.com/file/d/14oWFrWp8tskTlbx1YHJe6wyVyDejKQ2u/view?usp=sharing" TargetMode="External"/><Relationship Id="rId126" Type="http://schemas.openxmlformats.org/officeDocument/2006/relationships/hyperlink" Target="https://drive.google.com/file/d/1H4k4xuYHL_qqWhOQudDastW6lgNKHD2O/view?usp=sharing" TargetMode="External"/><Relationship Id="rId127" Type="http://schemas.openxmlformats.org/officeDocument/2006/relationships/hyperlink" Target="https://drive.google.com/file/d/1b7lk_7FbV-jUHPXMVrQGtR-pIomd0ifK/view?usp=share_link" TargetMode="External"/><Relationship Id="rId128" Type="http://schemas.openxmlformats.org/officeDocument/2006/relationships/hyperlink" Target="https://drive.google.com/file/d/1RKHqHI-K1kinAvUdC8ZY5f94AbyrclZp/view?usp=share_link" TargetMode="External"/><Relationship Id="rId129" Type="http://schemas.openxmlformats.org/officeDocument/2006/relationships/hyperlink" Target="https://drive.google.com/file/d/16xNmLS0EU_YBB2g8azBePB4nZB9iWe46/view?usp=share_link" TargetMode="External"/><Relationship Id="rId130" Type="http://schemas.openxmlformats.org/officeDocument/2006/relationships/hyperlink" Target="https://drive.google.com/file/d/15hP389wfvX9Rz2guumSFTTvOYRZC3B0v/view?usp=sharing" TargetMode="External"/><Relationship Id="rId131" Type="http://schemas.openxmlformats.org/officeDocument/2006/relationships/hyperlink" Target="https://drive.google.com/file/d/1UNyVDTUTTPHGah5Qw-pgDMOX0pbTJBb0/view?usp=sharing" TargetMode="External"/><Relationship Id="rId132" Type="http://schemas.openxmlformats.org/officeDocument/2006/relationships/hyperlink" Target="https://drive.google.com/file/d/1d0YnekyLJ48rj2y68vH1CKmKEkUIebQe/view?usp=share_link" TargetMode="External"/><Relationship Id="rId133" Type="http://schemas.openxmlformats.org/officeDocument/2006/relationships/hyperlink" Target="https://drive.google.com/file/d/1V-66DlNj11wz8O1NjJYhEdVLH4bzY9oO/view?usp=sharing" TargetMode="External"/><Relationship Id="rId134" Type="http://schemas.openxmlformats.org/officeDocument/2006/relationships/hyperlink" Target="https://drive.google.com/file/d/1q83XdndTFoyhx3H0M31DjnBGBjh3Vd9W/view?usp=sharing" TargetMode="External"/><Relationship Id="rId135" Type="http://schemas.openxmlformats.org/officeDocument/2006/relationships/hyperlink" Target="https://drive.google.com/file/d/1g983zKo7V1WIOz5_BtFFdlBdyMVaGnse/view?usp=sharing" TargetMode="External"/><Relationship Id="rId136" Type="http://schemas.openxmlformats.org/officeDocument/2006/relationships/hyperlink" Target="https://drive.google.com/file/d/1d0YnekyLJ48rj2y68vH1CKmKEkUIebQe/view?usp=share_link" TargetMode="External"/><Relationship Id="rId137" Type="http://schemas.openxmlformats.org/officeDocument/2006/relationships/hyperlink" Target="https://drive.google.com/file/d/1V-66DlNj11wz8O1NjJYhEdVLH4bzY9oO/view?usp=sharing" TargetMode="External"/><Relationship Id="rId138" Type="http://schemas.openxmlformats.org/officeDocument/2006/relationships/hyperlink" Target="https://drive.google.com/file/d/1cBhF45oJ0EOq70m8jvcM5sAJOaKYAymS/view?usp=sharing" TargetMode="External"/><Relationship Id="rId139" Type="http://schemas.openxmlformats.org/officeDocument/2006/relationships/hyperlink" Target="https://drive.google.com/file/d/1O62EfxBJOuCHHPnDI_j2EAnu3OPWjDUj/view?usp=sharing" TargetMode="External"/><Relationship Id="rId140" Type="http://schemas.openxmlformats.org/officeDocument/2006/relationships/hyperlink" Target="https://drive.google.com/file/d/1d0YnekyLJ48rj2y68vH1CKmKEkUIebQe/view?usp=share_link" TargetMode="External"/><Relationship Id="rId141" Type="http://schemas.openxmlformats.org/officeDocument/2006/relationships/hyperlink" Target="https://drive.google.com/file/d/1reeCz27a2q1IAwCMpBGyefe4Eqdmhsb_/view?usp=sharing" TargetMode="External"/><Relationship Id="rId142" Type="http://schemas.openxmlformats.org/officeDocument/2006/relationships/hyperlink" Target="https://drive.google.com/file/d/12dBfQzE0UBvGDG-WruUajIbeqdKH3qqi/view?usp=sharing" TargetMode="External"/><Relationship Id="rId143" Type="http://schemas.openxmlformats.org/officeDocument/2006/relationships/hyperlink" Target="https://drive.google.com/file/d/1Cu6jHn9U6BGbCokfBoLwk4WXpUQ8k7bN/view?usp=sharing" TargetMode="External"/><Relationship Id="rId144" Type="http://schemas.openxmlformats.org/officeDocument/2006/relationships/hyperlink" Target="https://drive.google.com/file/d/1d0YnekyLJ48rj2y68vH1CKmKEkUIebQe/view?usp=share_link" TargetMode="External"/><Relationship Id="rId145" Type="http://schemas.openxmlformats.org/officeDocument/2006/relationships/hyperlink" Target="https://drive.google.com/file/d/1QNwN5oD-Vqd69YCc5NJdonczrcEB-Agx/view?usp=sharing" TargetMode="External"/><Relationship Id="rId146" Type="http://schemas.openxmlformats.org/officeDocument/2006/relationships/hyperlink" Target="https://drive.google.com/file/d/1Y5dMdlydSxsRyypO2GKuDTbZRZXZEfmM/view?usp=sharing" TargetMode="External"/><Relationship Id="rId147" Type="http://schemas.openxmlformats.org/officeDocument/2006/relationships/hyperlink" Target="https://drive.google.com/file/d/1Vp9zypHvCOLtVhE6hsE4J3n1xpf-pUus/view?usp=sharing" TargetMode="External"/><Relationship Id="rId148" Type="http://schemas.openxmlformats.org/officeDocument/2006/relationships/hyperlink" Target="https://drive.google.com/file/d/1d0YnekyLJ48rj2y68vH1CKmKEkUIebQe/view?usp=share_link" TargetMode="External"/><Relationship Id="rId149" Type="http://schemas.openxmlformats.org/officeDocument/2006/relationships/hyperlink" Target="https://drive.google.com/file/d/1p9hdFHqfa1raxtBgW8MCR5OWSZdMTf69/view?usp=sharing" TargetMode="External"/><Relationship Id="rId150" Type="http://schemas.openxmlformats.org/officeDocument/2006/relationships/hyperlink" Target="https://drive.google.com/file/d/1IwS5ZLqIVb9rzO-f0UTDvhQUO-DH7ykW/view?usp=sharing" TargetMode="External"/><Relationship Id="rId151" Type="http://schemas.openxmlformats.org/officeDocument/2006/relationships/hyperlink" Target="https://drive.google.com/file/d/1-K8avZ3yZ1RJtESdGiMhGB0n8nGxh15r/view?usp=sharing" TargetMode="External"/><Relationship Id="rId152" Type="http://schemas.openxmlformats.org/officeDocument/2006/relationships/hyperlink" Target="https://drive.google.com/file/d/1d0YnekyLJ48rj2y68vH1CKmKEkUIebQe/view?usp=share_link" TargetMode="External"/><Relationship Id="rId153" Type="http://schemas.openxmlformats.org/officeDocument/2006/relationships/hyperlink" Target="https://drive.google.com/file/d/1p9hdFHqfa1raxtBgW8MCR5OWSZdMTf69/view?usp=sharing" TargetMode="External"/><Relationship Id="rId154" Type="http://schemas.openxmlformats.org/officeDocument/2006/relationships/hyperlink" Target="https://drive.google.com/file/d/1kggeM8an5vCP4VdCHEWPduht12xtDLO0/view?usp=sharing" TargetMode="External"/><Relationship Id="rId155" Type="http://schemas.openxmlformats.org/officeDocument/2006/relationships/hyperlink" Target="https://drive.google.com/file/d/1_7JppHfd0c-mu_3KSozpGuzVhqf6aWDS/view?usp=sharing" TargetMode="External"/><Relationship Id="rId156" Type="http://schemas.openxmlformats.org/officeDocument/2006/relationships/hyperlink" Target="https://drive.google.com/file/d/1HZqJD6PrZ_vDHe33dUU2OAiPvhidRLgy/view?usp=share_link" TargetMode="External"/><Relationship Id="rId157" Type="http://schemas.openxmlformats.org/officeDocument/2006/relationships/hyperlink" Target="https://drive.google.com/file/d/1jzRlQHaDuzyuVtX0ZxNarYIEL4hbYHNT/view?usp=sharing" TargetMode="External"/><Relationship Id="rId158" Type="http://schemas.openxmlformats.org/officeDocument/2006/relationships/hyperlink" Target="https://drive.google.com/file/d/1aqx_QPEyfDBNlu6BKQMdh4NiwMU_r38-/view?usp=sharing" TargetMode="External"/><Relationship Id="rId159" Type="http://schemas.openxmlformats.org/officeDocument/2006/relationships/hyperlink" Target="https://drive.google.com/file/d/18WPH03oF_AcyngJKA0zHQ3VipaIXBrqZ/view?usp=share_link" TargetMode="External"/><Relationship Id="rId160" Type="http://schemas.openxmlformats.org/officeDocument/2006/relationships/hyperlink" Target="https://drive.google.com/file/d/1uh3qkgE20qkze3CITH4DrU6hbfLAVw7N/view?usp=share_link" TargetMode="External"/><Relationship Id="rId161" Type="http://schemas.openxmlformats.org/officeDocument/2006/relationships/hyperlink" Target="https://drive.google.com/file/d/1A6RnqJo74iatO3Zx00lCH_VWaPq97c9H/view?usp=sharing" TargetMode="External"/><Relationship Id="rId162" Type="http://schemas.openxmlformats.org/officeDocument/2006/relationships/hyperlink" Target="https://drive.google.com/file/d/1w4qiWg2ivvTGXjpkLtPoZdQxA00NQx-j/view?usp=sharing" TargetMode="External"/><Relationship Id="rId163" Type="http://schemas.openxmlformats.org/officeDocument/2006/relationships/hyperlink" Target="https://drive.google.com/file/d/1pf_feU1SLq5YkC099IKboMrrHmA_3i6F/view?usp=share_link" TargetMode="External"/><Relationship Id="rId164" Type="http://schemas.openxmlformats.org/officeDocument/2006/relationships/hyperlink" Target="https://drive.google.com/file/d/1melaUzGrBF694K8I4dLjrxddm1Ec0EmV/view?usp=sharing" TargetMode="External"/><Relationship Id="rId165" Type="http://schemas.openxmlformats.org/officeDocument/2006/relationships/hyperlink" Target="https://drive.google.com/file/d/1Pydt4U1edFNns5MT6gwcma4r8U3aEGFg/view?usp=sharing" TargetMode="External"/><Relationship Id="rId166" Type="http://schemas.openxmlformats.org/officeDocument/2006/relationships/hyperlink" Target="https://drive.google.com/file/d/1a8wn91pJUkubFrcleK0hfHp1u_EJNFiV/view?usp=sharing" TargetMode="External"/><Relationship Id="rId167" Type="http://schemas.openxmlformats.org/officeDocument/2006/relationships/hyperlink" Target="https://drive.google.com/file/d/1Om9_ZUZ5wg-IWP2xuZxgMeVxqArhSmBQ/view?usp=share_link" TargetMode="External"/><Relationship Id="rId168" Type="http://schemas.openxmlformats.org/officeDocument/2006/relationships/hyperlink" Target="https://drive.google.com/file/d/1r7KAQS5YHBz5aYpRvb-bRCO6H6Zue4TT/view?usp=sharing" TargetMode="External"/><Relationship Id="rId169" Type="http://schemas.openxmlformats.org/officeDocument/2006/relationships/hyperlink" Target="https://drive.google.com/file/d/1HRYFr2KQFELMfSDkDs6ellKEJXE7qNjR/view?usp=sharing" TargetMode="External"/><Relationship Id="rId170" Type="http://schemas.openxmlformats.org/officeDocument/2006/relationships/hyperlink" Target="https://drive.google.com/file/d/1PD_vC_Bi0w1ZFtfQqexNCIh35gTrb78h/view?usp=sharing" TargetMode="External"/><Relationship Id="rId171" Type="http://schemas.openxmlformats.org/officeDocument/2006/relationships/hyperlink" Target="https://drive.google.com/file/d/1loq4Ax8moVG7zVpyQGwdvh4w80AChC_j/view?usp=share_link" TargetMode="External"/><Relationship Id="rId172" Type="http://schemas.openxmlformats.org/officeDocument/2006/relationships/hyperlink" Target="https://drive.google.com/file/d/1VKVhWx24UAL0krDUu3WcwpBeFuwEwbDX/view?usp=sharing" TargetMode="External"/><Relationship Id="rId173" Type="http://schemas.openxmlformats.org/officeDocument/2006/relationships/hyperlink" Target="https://drive.google.com/file/d/1kMGmQhcf4z2XlD_bpuD8ldI-asXchSYK/view?usp=sharing" TargetMode="External"/><Relationship Id="rId174" Type="http://schemas.openxmlformats.org/officeDocument/2006/relationships/hyperlink" Target="https://drive.google.com/file/d/1zQbuQkAFcmj81FpYVjPAeXc7k5SbW0Mc/view?usp=sharing" TargetMode="External"/><Relationship Id="rId175" Type="http://schemas.openxmlformats.org/officeDocument/2006/relationships/hyperlink" Target="https://drive.google.com/file/d/1jumgkrgTtaIw7kMMFxsSmYe94RF1Hrte/view?usp=sharing" TargetMode="External"/><Relationship Id="rId176" Type="http://schemas.openxmlformats.org/officeDocument/2006/relationships/hyperlink" Target="https://drive.google.com/file/d/1Ix5mv9J69YyEpeDXhUVBf3-7UmBUrIjh/view?usp=sharing" TargetMode="External"/><Relationship Id="rId177" Type="http://schemas.openxmlformats.org/officeDocument/2006/relationships/hyperlink" Target="https://drive.google.com/file/d/1QWKkS9rPySccU5Diusuko6LkEGpQFqZ7/view?usp=sharing" TargetMode="External"/><Relationship Id="rId178" Type="http://schemas.openxmlformats.org/officeDocument/2006/relationships/hyperlink" Target="https://drive.google.com/file/d/1XPgJEYjWmCczPNmQ7rVXdCanDRhZIvwy/view?usp=share_link" TargetMode="External"/><Relationship Id="rId179" Type="http://schemas.openxmlformats.org/officeDocument/2006/relationships/hyperlink" Target="https://drive.google.com/file/d/1Bh2RVmAWTsFQ0p27HeEAYtrmo3wunRM4/view?usp=sharing" TargetMode="External"/><Relationship Id="rId180" Type="http://schemas.openxmlformats.org/officeDocument/2006/relationships/hyperlink" Target="https://drive.google.com/file/d/1tyYTF3KVcdZS22xvzYZ542O3NKhQgnMf/view?usp=sharing" TargetMode="External"/><Relationship Id="rId181" Type="http://schemas.openxmlformats.org/officeDocument/2006/relationships/hyperlink" Target="https://drive.google.com/file/d/1oUlBm5a45GMJ29JythBZNehUe9A-tu8d/view?usp=share_link" TargetMode="External"/><Relationship Id="rId182" Type="http://schemas.openxmlformats.org/officeDocument/2006/relationships/hyperlink" Target="https://drive.google.com/file/d/1k_fPmyqDhsr-aloAOUV_RmUPflKczcJE/view?usp=sharing" TargetMode="External"/><Relationship Id="rId183" Type="http://schemas.openxmlformats.org/officeDocument/2006/relationships/hyperlink" Target="https://drive.google.com/file/d/1obY_I9-z7BJ6jzNSzmPdyMuhEY_9XtlQ/view?usp=sharing" TargetMode="External"/><Relationship Id="rId184" Type="http://schemas.openxmlformats.org/officeDocument/2006/relationships/hyperlink" Target="https://drive.google.com/file/d/1QEWoyqfEmGf_P4C6FZIJEla4iE0C3_lA/view?usp=sharing" TargetMode="External"/><Relationship Id="rId185" Type="http://schemas.openxmlformats.org/officeDocument/2006/relationships/hyperlink" Target="https://drive.google.com/file/d/1E4saWnNyKG5V_L2AhvO-CQ5hTQmjPUM8/view?usp=share_link" TargetMode="External"/><Relationship Id="rId186" Type="http://schemas.openxmlformats.org/officeDocument/2006/relationships/hyperlink" Target="https://drive.google.com/file/d/1u1R3FlEms7oJv5xUv3EQL9On3VjlGWXj/view?usp=sharing" TargetMode="External"/><Relationship Id="rId187" Type="http://schemas.openxmlformats.org/officeDocument/2006/relationships/hyperlink" Target="https://drive.google.com/file/d/1kgHFh1upYi-TKi0djHdS8BAXXoqvNs1p/view?usp=sharing" TargetMode="External"/><Relationship Id="rId188" Type="http://schemas.openxmlformats.org/officeDocument/2006/relationships/hyperlink" Target="https://drive.google.com/file/d/1drKXuffam-35l1f89eKoDRMj3fELPYwy/view?usp=sharing" TargetMode="External"/><Relationship Id="rId189" Type="http://schemas.openxmlformats.org/officeDocument/2006/relationships/hyperlink" Target="https://drive.google.com/file/d/1E4saWnNyKG5V_L2AhvO-CQ5hTQmjPUM8/view?usp=share_link" TargetMode="External"/><Relationship Id="rId190" Type="http://schemas.openxmlformats.org/officeDocument/2006/relationships/hyperlink" Target="https://drive.google.com/file/d/1ALUYM47BCEgTCxJOKrayN_uITw7LJdlY/view?usp=sharing" TargetMode="External"/><Relationship Id="rId191" Type="http://schemas.openxmlformats.org/officeDocument/2006/relationships/hyperlink" Target="https://drive.google.com/file/d/1zJjKZO6Ees37VxPZ0qeg6gK1O4FcxOdG/view?usp=sharing" TargetMode="External"/><Relationship Id="rId192" Type="http://schemas.openxmlformats.org/officeDocument/2006/relationships/hyperlink" Target="https://drive.google.com/file/d/1b2Op92qf3BZWWQTPVX1seW8MdTCpO6gV/view?usp=sharing" TargetMode="External"/><Relationship Id="rId193" Type="http://schemas.openxmlformats.org/officeDocument/2006/relationships/hyperlink" Target="https://drive.google.com/file/d/1E4saWnNyKG5V_L2AhvO-CQ5hTQmjPUM8/view?usp=share_link" TargetMode="External"/><Relationship Id="rId194" Type="http://schemas.openxmlformats.org/officeDocument/2006/relationships/hyperlink" Target="https://drive.google.com/file/d/1u1R3FlEms7oJv5xUv3EQL9On3VjlGWXj/view?usp=sharing" TargetMode="External"/><Relationship Id="rId195" Type="http://schemas.openxmlformats.org/officeDocument/2006/relationships/hyperlink" Target="https://drive.google.com/file/d/1XbpZUaTfjVhGyAiwrmPkYVAXe6Lv50kg/view?usp=sharing" TargetMode="External"/><Relationship Id="rId196" Type="http://schemas.openxmlformats.org/officeDocument/2006/relationships/hyperlink" Target="https://drive.google.com/file/d/1UZARKw9MpszvIPT0_-oaj6rSMhVJAy6d/view?usp=sharing" TargetMode="External"/><Relationship Id="rId197" Type="http://schemas.openxmlformats.org/officeDocument/2006/relationships/hyperlink" Target="https://drive.google.com/file/d/1wbnCQRP5rgGqJn5bZcUl_-y7XPo4Yx6n/view?usp=sharing" TargetMode="External"/><Relationship Id="rId198" Type="http://schemas.openxmlformats.org/officeDocument/2006/relationships/hyperlink" Target="https://drive.google.com/file/d/1dl6pk-Kj-FnYWMbkbrqfXJpapHgzh1fx/view?usp=sharing" TargetMode="External"/><Relationship Id="rId199" Type="http://schemas.openxmlformats.org/officeDocument/2006/relationships/hyperlink" Target="https://drive.google.com/file/d/1nJOcM2ClzbE5x17CzOwa85Me4oFHdlED/view?usp=sharing" TargetMode="External"/><Relationship Id="rId200" Type="http://schemas.openxmlformats.org/officeDocument/2006/relationships/hyperlink" Target="https://drive.google.com/file/d/1f4NcctnunaGBUJmOQc2n7v1Z7gGvh29a/view?usp=share_link" TargetMode="External"/><Relationship Id="rId201" Type="http://schemas.openxmlformats.org/officeDocument/2006/relationships/hyperlink" Target="https://drive.google.com/file/d/19hBKCfDQF6dwkeOV1bLt5i1Hz3pFtoKz/view?usp=sharing" TargetMode="External"/><Relationship Id="rId202" Type="http://schemas.openxmlformats.org/officeDocument/2006/relationships/hyperlink" Target="https://drive.google.com/file/d/1Nw309W_vCwtK9ooxlyPeUp2fUep-0DtV/view?usp=sharing" TargetMode="External"/><Relationship Id="rId203" Type="http://schemas.openxmlformats.org/officeDocument/2006/relationships/hyperlink" Target="https://drive.google.com/file/d/1NQJ6X2lJ7x7zNTiTH3f4lu0BlAxufthz/view?usp=sharing" TargetMode="External"/><Relationship Id="rId204" Type="http://schemas.openxmlformats.org/officeDocument/2006/relationships/hyperlink" Target="https://drive.google.com/file/d/1f0lm4CT_PnVTTOXKOuNOzDVjXf5uFagr/view?usp=share_link" TargetMode="External"/><Relationship Id="rId205" Type="http://schemas.openxmlformats.org/officeDocument/2006/relationships/hyperlink" Target="https://drive.google.com/file/d/1YDcEs8SVOhgQAuk9qpEq7zY-4uFl-LUO/view?usp=sharing" TargetMode="External"/><Relationship Id="rId206" Type="http://schemas.openxmlformats.org/officeDocument/2006/relationships/hyperlink" Target="https://drive.google.com/file/d/1HaQdLYARgD7DaHW138T5dgxsMOBe3J2a/view?usp=sharing" TargetMode="External"/><Relationship Id="rId207" Type="http://schemas.openxmlformats.org/officeDocument/2006/relationships/hyperlink" Target="https://drive.google.com/file/d/1YAkQ-7hd53Ij21AdlKXFhvrt8EVbw8mL/view?usp=sharing" TargetMode="External"/><Relationship Id="rId208" Type="http://schemas.openxmlformats.org/officeDocument/2006/relationships/hyperlink" Target="https://drive.google.com/file/d/1f0lm4CT_PnVTTOXKOuNOzDVjXf5uFagr/view?usp=share_link" TargetMode="External"/><Relationship Id="rId209" Type="http://schemas.openxmlformats.org/officeDocument/2006/relationships/hyperlink" Target="https://drive.google.com/file/d/1-XzXkJxe8k3MOXGep3W2J_1FCSZDiRBQ/view?usp=sharing" TargetMode="External"/><Relationship Id="rId210" Type="http://schemas.openxmlformats.org/officeDocument/2006/relationships/hyperlink" Target="https://drive.google.com/file/d/1QBVYRStbbsc0kx466lJoABSyV3AxJhlq/view?usp=sharing" TargetMode="External"/><Relationship Id="rId211" Type="http://schemas.openxmlformats.org/officeDocument/2006/relationships/hyperlink" Target="https://drive.google.com/file/d/1MKiVFeVEo6ecAvKNVgS37k9_hVXkeqAZ/view?usp=sharing" TargetMode="External"/><Relationship Id="rId212" Type="http://schemas.openxmlformats.org/officeDocument/2006/relationships/hyperlink" Target="https://drive.google.com/file/d/1f0lm4CT_PnVTTOXKOuNOzDVjXf5uFagr/view?usp=share_link" TargetMode="External"/><Relationship Id="rId213" Type="http://schemas.openxmlformats.org/officeDocument/2006/relationships/hyperlink" Target="https://drive.google.com/file/d/1-XzXkJxe8k3MOXGep3W2J_1FCSZDiRBQ/view?usp=sharing" TargetMode="External"/><Relationship Id="rId214" Type="http://schemas.openxmlformats.org/officeDocument/2006/relationships/hyperlink" Target="https://drive.google.com/file/d/1wB193tYVmAlmUKNwDHHzFZMyck3A6J_6/view?usp=sharing" TargetMode="External"/><Relationship Id="rId215" Type="http://schemas.openxmlformats.org/officeDocument/2006/relationships/hyperlink" Target="https://drive.google.com/file/d/1SMbovx3wdjlrgJsiuf7uySc6J-U6-FeL/view?usp=sharing" TargetMode="External"/><Relationship Id="rId216" Type="http://schemas.openxmlformats.org/officeDocument/2006/relationships/hyperlink" Target="https://drive.google.com/file/d/1ApktOM9VyeTMjVeS6SLu5nHLlR6M06H2/view?usp=share_link" TargetMode="External"/><Relationship Id="rId217" Type="http://schemas.openxmlformats.org/officeDocument/2006/relationships/hyperlink" Target="https://drive.google.com/file/d/1H0LkZhcSxfuub4TB03Hv7FRZDipluK71/view?usp=sharing" TargetMode="External"/><Relationship Id="rId218" Type="http://schemas.openxmlformats.org/officeDocument/2006/relationships/hyperlink" Target="https://drive.google.com/file/d/1_GW8bLgJksb3n7Agdl_4WGSa4ev3R91E/view?usp=sharing" TargetMode="External"/><Relationship Id="rId219" Type="http://schemas.openxmlformats.org/officeDocument/2006/relationships/hyperlink" Target="https://drive.google.com/file/d/1OeSgidM3Y3uRshX11mqKzGMD_FAY50GY/view?usp=sharing" TargetMode="External"/><Relationship Id="rId220" Type="http://schemas.openxmlformats.org/officeDocument/2006/relationships/hyperlink" Target="https://drive.google.com/file/d/1ApktOM9VyeTMjVeS6SLu5nHLlR6M06H2/view?usp=share_link" TargetMode="External"/><Relationship Id="rId221" Type="http://schemas.openxmlformats.org/officeDocument/2006/relationships/hyperlink" Target="https://drive.google.com/file/d/1IbcwgmtRqbjTxLWWXCWhHfMjJz3IGO3x/view?usp=sharing" TargetMode="External"/><Relationship Id="rId222" Type="http://schemas.openxmlformats.org/officeDocument/2006/relationships/hyperlink" Target="https://drive.google.com/file/d/1E4pezy0xUPDD1fSXOISiFi9jgHNbvrms/view?usp=sharing" TargetMode="External"/><Relationship Id="rId223" Type="http://schemas.openxmlformats.org/officeDocument/2006/relationships/hyperlink" Target="https://drive.google.com/file/d/1PQoLbILIWKEEci8SWHl9uOuegZIy9uz6/view?usp=sharing" TargetMode="External"/><Relationship Id="rId224" Type="http://schemas.openxmlformats.org/officeDocument/2006/relationships/hyperlink" Target="https://drive.google.com/file/d/1ApktOM9VyeTMjVeS6SLu5nHLlR6M06H2/view?usp=share_link" TargetMode="External"/><Relationship Id="rId225" Type="http://schemas.openxmlformats.org/officeDocument/2006/relationships/hyperlink" Target="https://drive.google.com/file/d/1IbcwgmtRqbjTxLWWXCWhHfMjJz3IGO3x/view?usp=sharing" TargetMode="External"/><Relationship Id="rId226" Type="http://schemas.openxmlformats.org/officeDocument/2006/relationships/hyperlink" Target="https://drive.google.com/file/d/1kuP1dm3Rs6OdlxczumYqQi_C4eBnmmGA/view?usp=sharing" TargetMode="External"/><Relationship Id="rId227" Type="http://schemas.openxmlformats.org/officeDocument/2006/relationships/hyperlink" Target="https://drive.google.com/file/d/1B_nA-DPWbfOn7o408Y9S_ftMLG0Eez8w/view?usp=sharing" TargetMode="External"/><Relationship Id="rId228" Type="http://schemas.openxmlformats.org/officeDocument/2006/relationships/hyperlink" Target="https://drive.google.com/file/d/1BJsVU5xoqJEzkLsCyv3lnFXCFb2bXzi5/view?usp=share_link" TargetMode="External"/><Relationship Id="rId229" Type="http://schemas.openxmlformats.org/officeDocument/2006/relationships/hyperlink" Target="https://drive.google.com/file/d/1IszNH8ZADsRnzpTrzlevyz-_LZbO4kcl/view?usp=sharing" TargetMode="External"/><Relationship Id="rId230" Type="http://schemas.openxmlformats.org/officeDocument/2006/relationships/hyperlink" Target="https://drive.google.com/file/d/1Jwh4KHI3VXPzJ7sPTjdTqoge20iSdDwn/view?usp=sharing" TargetMode="External"/><Relationship Id="rId231" Type="http://schemas.openxmlformats.org/officeDocument/2006/relationships/hyperlink" Target="https://drive.google.com/file/d/1ChSU1yLRQ7G3K1YU2SFI1wHM7KXnuF3-/view?usp=sharing" TargetMode="External"/><Relationship Id="rId232" Type="http://schemas.openxmlformats.org/officeDocument/2006/relationships/hyperlink" Target="https://drive.google.com/file/d/1q8VwvT21zR_J77BqTSjOMFshb76419Kw/view?usp=sharing" TargetMode="External"/><Relationship Id="rId233" Type="http://schemas.openxmlformats.org/officeDocument/2006/relationships/hyperlink" Target="https://drive.google.com/file/d/1TiRhpECYLPZKtUqPpfzsTP4Eng99y9ay/view?usp=sharing" TargetMode="External"/><Relationship Id="rId234" Type="http://schemas.openxmlformats.org/officeDocument/2006/relationships/hyperlink" Target="https://drive.google.com/file/d/1fx5Wfg9SBloLbsxApqxzTU8zaRrMCt9p/view?usp=sharing" TargetMode="External"/><Relationship Id="rId235" Type="http://schemas.openxmlformats.org/officeDocument/2006/relationships/hyperlink" Target="https://drive.google.com/file/d/1q8VwvT21zR_J77BqTSjOMFshb76419Kw/view?usp=sharing" TargetMode="External"/><Relationship Id="rId236" Type="http://schemas.openxmlformats.org/officeDocument/2006/relationships/hyperlink" Target="https://drive.google.com/file/d/1V5lw-RTsJuTTUkf3ZsQ6t1y81Ai_UcFb/view?usp=sharing" TargetMode="External"/><Relationship Id="rId237" Type="http://schemas.openxmlformats.org/officeDocument/2006/relationships/hyperlink" Target="https://drive.google.com/file/d/1nCeH5AnkFwkuJeJr8dJo0pqmtLpwuaNK/view?usp=sharing" TargetMode="External"/><Relationship Id="rId238" Type="http://schemas.openxmlformats.org/officeDocument/2006/relationships/hyperlink" Target="https://drive.google.com/file/d/12e3eQ9p_DQOo-DUlQDhEpz6bFPEP5brQ/view?usp=share_link" TargetMode="External"/><Relationship Id="rId239" Type="http://schemas.openxmlformats.org/officeDocument/2006/relationships/hyperlink" Target="https://drive.google.com/file/d/1FEV1lcIGqdhTho50moCBbRMrC_T0aBmO/view?usp=sharing" TargetMode="External"/><Relationship Id="rId240" Type="http://schemas.openxmlformats.org/officeDocument/2006/relationships/hyperlink" Target="https://drive.google.com/file/d/1p4BBn_wEEmJTPYkGAndZS_qJm0cWUxuM/view?usp=sharing" TargetMode="External"/><Relationship Id="rId241" Type="http://schemas.openxmlformats.org/officeDocument/2006/relationships/hyperlink" Target="https://drive.google.com/file/d/1r6vDSBvhkgXKg5godCXqbuxVF0i3XyxO/view?usp=share_link" TargetMode="External"/><Relationship Id="rId242" Type="http://schemas.openxmlformats.org/officeDocument/2006/relationships/hyperlink" Target="https://drive.google.com/file/d/17T-AraNwwlecFfGXDa9nkdamfNToy4ew/view?usp=sharing" TargetMode="External"/><Relationship Id="rId243" Type="http://schemas.openxmlformats.org/officeDocument/2006/relationships/hyperlink" Target="https://drive.google.com/file/d/14kCNQWCEgMEORQCYafcBYJ0aeA9uw4hl/view?usp=sharing" TargetMode="External"/><Relationship Id="rId244" Type="http://schemas.openxmlformats.org/officeDocument/2006/relationships/hyperlink" Target="https://drive.google.com/file/d/1SGvSqY_R_HpVzMlr6SwcbCDu6mqkXOMs/view?usp=sharing" TargetMode="External"/><Relationship Id="rId245" Type="http://schemas.openxmlformats.org/officeDocument/2006/relationships/hyperlink" Target="https://drive.google.com/file/d/1Q9vTDBSEzdoFQmQBq7q5gTuWt7V9NeRn/view?usp=sharing" TargetMode="External"/><Relationship Id="rId246" Type="http://schemas.openxmlformats.org/officeDocument/2006/relationships/hyperlink" Target="https://drive.google.com/file/d/1t08B3t4ZCuaZtbLMAqXDQDTf-9V_sxiG/view?usp=sharing" TargetMode="External"/><Relationship Id="rId247" Type="http://schemas.openxmlformats.org/officeDocument/2006/relationships/hyperlink" Target="https://drive.google.com/file/d/1r7uk12JLEppzKk10mnyfU9gtkAWoJxvy/view?usp=share_link" TargetMode="External"/><Relationship Id="rId248" Type="http://schemas.openxmlformats.org/officeDocument/2006/relationships/hyperlink" Target="https://drive.google.com/file/d/1dV6sHpLLjPgUGMdPYqEZjuY5rWI2FUSh/view?usp=sharing" TargetMode="External"/><Relationship Id="rId249" Type="http://schemas.openxmlformats.org/officeDocument/2006/relationships/hyperlink" Target="https://drive.google.com/file/d/1s0S8RAyHNyBANoehp8Sb6Bb_qZ7YO5TH/view?usp=sharing" TargetMode="External"/><Relationship Id="rId250" Type="http://schemas.openxmlformats.org/officeDocument/2006/relationships/hyperlink" Target="https://drive.google.com/file/d/1BSxY-QJEfc5eKFb56Ik7r1LAjBYbQVok/view?usp=sharing" TargetMode="External"/><Relationship Id="rId251" Type="http://schemas.openxmlformats.org/officeDocument/2006/relationships/hyperlink" Target="https://drive.google.com/file/d/1ZGld5Wf-gVIWGA-F_cCtxhuhx79ScPaE/view?usp=sharing" TargetMode="External"/><Relationship Id="rId252" Type="http://schemas.openxmlformats.org/officeDocument/2006/relationships/hyperlink" Target="https://drive.google.com/file/d/1jZNgtOS98SrPHoU1Wuw-5xB0LsLJbDpH/view?usp=sharing" TargetMode="External"/><Relationship Id="rId253" Type="http://schemas.openxmlformats.org/officeDocument/2006/relationships/hyperlink" Target="https://drive.google.com/file/d/1UP_-YdqDaUX0uDhgnZgU7oKhfUNHdIQH/view?usp=sharing" TargetMode="External"/><Relationship Id="rId254" Type="http://schemas.openxmlformats.org/officeDocument/2006/relationships/hyperlink" Target="https://drive.google.com/file/d/1sti_C_bNXHaVenFG-GKn-rzBenJre6qC/view?usp=sharing" TargetMode="External"/><Relationship Id="rId255" Type="http://schemas.openxmlformats.org/officeDocument/2006/relationships/hyperlink" Target="https://drive.google.com/file/d/1CUG3AOhv5vucr3wRB9SSf922R9URPY2g/view?usp=share_link" TargetMode="External"/><Relationship Id="rId256" Type="http://schemas.openxmlformats.org/officeDocument/2006/relationships/hyperlink" Target="https://drive.google.com/file/d/12rJcXZm7wJS2ua2dDfzMcV6xFmDC1AVQ/view?usp=sharing" TargetMode="External"/><Relationship Id="rId257" Type="http://schemas.openxmlformats.org/officeDocument/2006/relationships/hyperlink" Target="https://drive.google.com/file/d/1mA4L351QzXT_epyd190wH9B1c_CR91QK/view?usp=sharing" TargetMode="External"/><Relationship Id="rId258" Type="http://schemas.openxmlformats.org/officeDocument/2006/relationships/hyperlink" Target="https://drive.google.com/file/d/1HMW-A4maJd_ZmgJol-XDwLs08ZsNpOmj/view?usp=share_link" TargetMode="External"/><Relationship Id="rId259" Type="http://schemas.openxmlformats.org/officeDocument/2006/relationships/hyperlink" Target="https://drive.google.com/file/d/1r83iT_HWyzWYaBD76PRKoSOUfzHJkmgV/view?usp=sharing" TargetMode="External"/><Relationship Id="rId260" Type="http://schemas.openxmlformats.org/officeDocument/2006/relationships/hyperlink" Target="https://drive.google.com/file/d/1pNtlZbALpNh_VOQ26hoVTD1Th9G3F0Rx/view?usp=sharing" TargetMode="External"/><Relationship Id="rId261" Type="http://schemas.openxmlformats.org/officeDocument/2006/relationships/hyperlink" Target="https://drive.google.com/file/d/1fWnXHeIuEKPtxAOmhNfVMEb5bpQKlr2o/view?usp=share_link" TargetMode="External"/><Relationship Id="rId262" Type="http://schemas.openxmlformats.org/officeDocument/2006/relationships/hyperlink" Target="https://drive.google.com/file/d/1IbA3-O6Nfh0TluUz46nZQqjwrOfnYh8X/view?usp=sharing" TargetMode="External"/><Relationship Id="rId263" Type="http://schemas.openxmlformats.org/officeDocument/2006/relationships/hyperlink" Target="https://drive.google.com/file/d/1GtJVE5e3q3QFRJkm1kTiCAzE_oGHlMvp/view?usp=sharing" TargetMode="External"/><Relationship Id="rId264" Type="http://schemas.openxmlformats.org/officeDocument/2006/relationships/hyperlink" Target="https://drive.google.com/file/d/1APHJCKY3qpRrb2LHQC6WBPm3QHKuY-hA/view?usp=share_link" TargetMode="External"/><Relationship Id="rId265" Type="http://schemas.openxmlformats.org/officeDocument/2006/relationships/hyperlink" Target="https://drive.google.com/file/d/1rTRvJXk5Rl4JV7mKq2noGO5IV_V2JNVn/view?usp=sharing" TargetMode="External"/><Relationship Id="rId266" Type="http://schemas.openxmlformats.org/officeDocument/2006/relationships/hyperlink" Target="https://drive.google.com/file/d/19V55mxJrFGuP1NFgylDYqyptqu4n2lSZ/view?usp=sharing" TargetMode="External"/><Relationship Id="rId267" Type="http://schemas.openxmlformats.org/officeDocument/2006/relationships/hyperlink" Target="https://drive.google.com/file/d/1te1YpH4lL9C5kc59cKBNwWWqeU8uP-WR/view?usp=sharing" TargetMode="External"/><Relationship Id="rId268" Type="http://schemas.openxmlformats.org/officeDocument/2006/relationships/hyperlink" Target="https://drive.google.com/file/d/1rcU7_THsbzgw6oEAaXJ7F_B1Vm2DDNf8/view?usp=sharing" TargetMode="External"/><Relationship Id="rId269" Type="http://schemas.openxmlformats.org/officeDocument/2006/relationships/hyperlink" Target="https://drive.google.com/file/d/1T_5LZtPuAn0PpLopYnb7fW73gUeP_FkO/view?usp=sharing" TargetMode="External"/><Relationship Id="rId270" Type="http://schemas.openxmlformats.org/officeDocument/2006/relationships/hyperlink" Target="https://drive.google.com/file/d/1GshtHYh2OkDuQG8bgBMDeI6q5Zae8oxo/view?usp=share_link" TargetMode="External"/><Relationship Id="rId271" Type="http://schemas.openxmlformats.org/officeDocument/2006/relationships/hyperlink" Target="https://drive.google.com/file/d/1tO8T0utTIvXMsKGwhOFtDHtWdpe0xApp/view?usp=sharing" TargetMode="External"/><Relationship Id="rId272" Type="http://schemas.openxmlformats.org/officeDocument/2006/relationships/hyperlink" Target="https://drive.google.com/file/d/1Zx2GY7yQnkSY00zavgvPMUpZZoFH0eEc/view?usp=sharing" TargetMode="External"/><Relationship Id="rId273" Type="http://schemas.openxmlformats.org/officeDocument/2006/relationships/hyperlink" Target="https://drive.google.com/file/d/1efbEpG_l0122YQlmlG6vvXXCfGBghQLL/view?usp=sharing" TargetMode="External"/><Relationship Id="rId274" Type="http://schemas.openxmlformats.org/officeDocument/2006/relationships/hyperlink" Target="https://drive.google.com/file/d/1F62IKjLgYBnQ11EkF-cXxlQjam0KvNBv/view?usp=sharing" TargetMode="External"/><Relationship Id="rId275" Type="http://schemas.openxmlformats.org/officeDocument/2006/relationships/hyperlink" Target="https://drive.google.com/file/d/1gismqEaPJHaPBkUDgjOpYkTH-mk3JBAy/view?usp=sharing" TargetMode="External"/><Relationship Id="rId276" Type="http://schemas.openxmlformats.org/officeDocument/2006/relationships/hyperlink" Target="https://drive.google.com/file/d/1GyV9_9jqF5Xaa7ZpE93ZeS2BL9t3vqQf/view?usp=sharing" TargetMode="External"/><Relationship Id="rId277" Type="http://schemas.openxmlformats.org/officeDocument/2006/relationships/hyperlink" Target="https://drive.google.com/file/d/1Ioo9sdBpKBL102WsZJsuvedg3Kdwv2NZ/view?usp=sharing" TargetMode="External"/><Relationship Id="rId278" Type="http://schemas.openxmlformats.org/officeDocument/2006/relationships/hyperlink" Target="https://drive.google.com/file/d/1O8n4azIFf-gU6zLZJnGGMD6F_VzqldRw/view?usp=share_link" TargetMode="External"/><Relationship Id="rId279" Type="http://schemas.openxmlformats.org/officeDocument/2006/relationships/hyperlink" Target="https://drive.google.com/file/d/1aFBi4VYPVntuHpJdP1ftxxrNbcQoDLeR/view?usp=sharing" TargetMode="External"/><Relationship Id="rId280" Type="http://schemas.openxmlformats.org/officeDocument/2006/relationships/hyperlink" Target="https://drive.google.com/file/d/1g9_QhSQUXy78Q5A-LHJMrZ_YKpvYM1Sg/view?usp=sharing" TargetMode="External"/><Relationship Id="rId281" Type="http://schemas.openxmlformats.org/officeDocument/2006/relationships/hyperlink" Target="https://drive.google.com/file/d/1D2-t_vmRSh2k5ktOkbDDPMU2Xm0aUgqJ/view?usp=share_link" TargetMode="External"/><Relationship Id="rId282" Type="http://schemas.openxmlformats.org/officeDocument/2006/relationships/hyperlink" Target="https://drive.google.com/file/d/13x1VJ_iHlB4RToHHQKwIdk7HUxMoPg6C/view?usp=sharing" TargetMode="External"/><Relationship Id="rId283" Type="http://schemas.openxmlformats.org/officeDocument/2006/relationships/hyperlink" Target="https://drive.google.com/file/d/1Migql2PJAKzJgv62l2qMy2LuAxjuijED/view?usp=sharing" TargetMode="External"/><Relationship Id="rId284" Type="http://schemas.openxmlformats.org/officeDocument/2006/relationships/hyperlink" Target="https://drive.google.com/file/d/1jeMyMW13B9OcQDJGA0aY0I2bMw8C6M1B/view?usp=share_link" TargetMode="External"/><Relationship Id="rId285" Type="http://schemas.openxmlformats.org/officeDocument/2006/relationships/hyperlink" Target="https://drive.google.com/file/d/1jJl2HkyWdHF7FFQxXMKuNdJPeNaV206L/view?usp=sharing" TargetMode="External"/><Relationship Id="rId286" Type="http://schemas.openxmlformats.org/officeDocument/2006/relationships/hyperlink" Target="https://drive.google.com/file/d/1DDpdeaFzpaJxFIxapcN4v2FmXtuH3a3m/view?usp=sharing" TargetMode="External"/><Relationship Id="rId287" Type="http://schemas.openxmlformats.org/officeDocument/2006/relationships/hyperlink" Target="https://drive.google.com/file/d/1jUkRKl41irip_ZuuRwnHho4YEp_VxAUK/view?usp=share_link" TargetMode="External"/><Relationship Id="rId288" Type="http://schemas.openxmlformats.org/officeDocument/2006/relationships/hyperlink" Target="https://drive.google.com/file/d/1c0baVdvu6UlWpSJIjflNiGe3HVqiqT2w/view?usp=sharing" TargetMode="External"/><Relationship Id="rId289" Type="http://schemas.openxmlformats.org/officeDocument/2006/relationships/hyperlink" Target="https://drive.google.com/file/d/1wWWkIgXi7kZaz6ihBcOGlQC56JU2AOiP/view?usp=sharing" TargetMode="External"/><Relationship Id="rId290" Type="http://schemas.openxmlformats.org/officeDocument/2006/relationships/hyperlink" Target="https://drive.google.com/file/d/1alQI6pp6-Y6e1ojQSkELYzLOe-nx3-Zy/view?usp=share_link" TargetMode="External"/><Relationship Id="rId291" Type="http://schemas.openxmlformats.org/officeDocument/2006/relationships/hyperlink" Target="https://drive.google.com/file/d/17c-d0n10Ys-kk6Ld0k-2bXYU2lgFf2UW/view?usp=sharing" TargetMode="External"/><Relationship Id="rId292" Type="http://schemas.openxmlformats.org/officeDocument/2006/relationships/hyperlink" Target="https://drive.google.com/file/d/1wIAZVfdwwbqjnYolXbTUOuKgltmf2Ylz/view?usp=sharing" TargetMode="External"/><Relationship Id="rId293" Type="http://schemas.openxmlformats.org/officeDocument/2006/relationships/hyperlink" Target="https://drive.google.com/file/d/1pVKHEAvb5Hs8g4ElOxe7qJ1m0ba4j37i/view?usp=share_link" TargetMode="External"/><Relationship Id="rId294" Type="http://schemas.openxmlformats.org/officeDocument/2006/relationships/hyperlink" Target="https://drive.google.com/file/d/1UNUze3g4gGjV6mwyK8SHeesTqGaQzWiA/view?usp=sharing" TargetMode="External"/><Relationship Id="rId295" Type="http://schemas.openxmlformats.org/officeDocument/2006/relationships/hyperlink" Target="https://drive.google.com/file/d/1nuaRz79r53Co-NIXJy1jFkW3jdp7LqYa/view?usp=sharing" TargetMode="External"/><Relationship Id="rId296" Type="http://schemas.openxmlformats.org/officeDocument/2006/relationships/hyperlink" Target="https://drive.google.com/file/d/11zYpXfHRNYrLY1PdWgjTF5IDLJxQdvCb/view?usp=sharing" TargetMode="External"/><Relationship Id="rId297" Type="http://schemas.openxmlformats.org/officeDocument/2006/relationships/hyperlink" Target="https://drive.google.com/file/d/1nZz5Hb_22nHn8TWoehKVuEp6BlT3WAMz/view?usp=sharing" TargetMode="External"/><Relationship Id="rId298" Type="http://schemas.openxmlformats.org/officeDocument/2006/relationships/hyperlink" Target="https://drive.google.com/file/d/1g3NDkAucjqSp5DtvlUFGLF2piqhtU88-/view?usp=sharing" TargetMode="External"/><Relationship Id="rId299" Type="http://schemas.openxmlformats.org/officeDocument/2006/relationships/hyperlink" Target="https://drive.google.com/file/d/1Lp31d829Fh83sbyWhflXISuvoY4r5FAX/view?usp=sharing" TargetMode="External"/><Relationship Id="rId300" Type="http://schemas.openxmlformats.org/officeDocument/2006/relationships/hyperlink" Target="https://drive.google.com/file/d/1MDhJzeASVJ1tGUlOY5qmPwN0lnNfe9Da/view?usp=sharing" TargetMode="External"/><Relationship Id="rId301" Type="http://schemas.openxmlformats.org/officeDocument/2006/relationships/hyperlink" Target="https://drive.google.com/file/d/1zhEmm1imUnrZrJtHpG0HD4qyGHhyIXCG/view?usp=sharing" TargetMode="External"/><Relationship Id="rId302" Type="http://schemas.openxmlformats.org/officeDocument/2006/relationships/hyperlink" Target="https://drive.google.com/file/d/1IJRo43V_1vxB5-6hQVrQuDHC6-gnVTaZ/view?usp=sharing" TargetMode="External"/><Relationship Id="rId303" Type="http://schemas.openxmlformats.org/officeDocument/2006/relationships/hyperlink" Target="https://drive.google.com/file/d/1j_2wAmD1qf1o-1Is3huv1bSpUdw5FLuW/view?usp=sharing" TargetMode="External"/><Relationship Id="rId304" Type="http://schemas.openxmlformats.org/officeDocument/2006/relationships/hyperlink" Target="https://drive.google.com/file/d/1KyEoEb3kVvQ8NRQ-Cx1DI2KZ3e1yC5cV/view?usp=sharing" TargetMode="External"/><Relationship Id="rId305" Type="http://schemas.openxmlformats.org/officeDocument/2006/relationships/hyperlink" Target="https://drive.google.com/file/d/12fvKTJJG8rmZaMVJ07Pcl6vPGC89TW35/view?usp=sharing" TargetMode="External"/><Relationship Id="rId306" Type="http://schemas.openxmlformats.org/officeDocument/2006/relationships/hyperlink" Target="https://drive.google.com/file/d/1UIxf20ZTh8995nWXvK_Ehw_TZLK5Wm7B/view?usp=share_link" TargetMode="External"/><Relationship Id="rId307" Type="http://schemas.openxmlformats.org/officeDocument/2006/relationships/hyperlink" Target="https://drive.google.com/file/d/1a0fNIaSU7Zt_Yb068WdhvkacRy1dTBik/view?usp=sharing" TargetMode="External"/><Relationship Id="rId308" Type="http://schemas.openxmlformats.org/officeDocument/2006/relationships/hyperlink" Target="https://drive.google.com/file/d/1GMgd_26oT5piXR9qtewIMrFKvkzAwSHj/view?usp=sharing" TargetMode="External"/><Relationship Id="rId309" Type="http://schemas.openxmlformats.org/officeDocument/2006/relationships/hyperlink" Target="https://drive.google.com/file/d/1qy56DfaZWC1kGQbkg_FbsCnzf8iQm60a/view?usp=sharing" TargetMode="External"/><Relationship Id="rId310" Type="http://schemas.openxmlformats.org/officeDocument/2006/relationships/hyperlink" Target="https://drive.google.com/file/d/1DopTp7TMFKzNYdXHOSVPLFnRe9AdAacy/view?usp=sharing" TargetMode="External"/><Relationship Id="rId311" Type="http://schemas.openxmlformats.org/officeDocument/2006/relationships/hyperlink" Target="https://drive.google.com/file/d/1SHLw6VlUP0TOdAu8tjlRes-v7xSBr4t5/view?usp=sharing" TargetMode="External"/><Relationship Id="rId312" Type="http://schemas.openxmlformats.org/officeDocument/2006/relationships/hyperlink" Target="https://drive.google.com/file/d/1AazL1hSsUA285WQbyrHZvdWAKnbDbXfl/view?usp=sharing" TargetMode="External"/><Relationship Id="rId313" Type="http://schemas.openxmlformats.org/officeDocument/2006/relationships/hyperlink" Target="https://drive.google.com/file/d/17EpkR2ZD3VQktNbHZPmcn_7RufBV43JU/view?usp=sharing" TargetMode="External"/><Relationship Id="rId314" Type="http://schemas.openxmlformats.org/officeDocument/2006/relationships/hyperlink" Target="https://drive.google.com/file/d/1ILcMbZ9vjP4t_HAR3gRTRWNZuCBYxptW/view?usp=sharing" TargetMode="External"/><Relationship Id="rId315" Type="http://schemas.openxmlformats.org/officeDocument/2006/relationships/hyperlink" Target="https://drive.google.com/file/d/1pAnAQH-CTCAi77mlCPUOkwr4YqehV5J7/view?usp=sharing" TargetMode="External"/><Relationship Id="rId316" Type="http://schemas.openxmlformats.org/officeDocument/2006/relationships/hyperlink" Target="https://drive.google.com/file/d/1RonhE6ettxKgIP08oXmr1ko5_j3X_hud/view?usp=sharing" TargetMode="External"/><Relationship Id="rId317" Type="http://schemas.openxmlformats.org/officeDocument/2006/relationships/hyperlink" Target="https://drive.google.com/file/d/1r3GV_mpwMe3PH2jhWfL4Ff6JJD1qaZW9/view?usp=sharing" TargetMode="External"/><Relationship Id="rId318" Type="http://schemas.openxmlformats.org/officeDocument/2006/relationships/hyperlink" Target="https://drive.google.com/file/d/1Ji0lh0KVAkUA331a1r68uv31hXQpUVB5/view?usp=sharing" TargetMode="External"/><Relationship Id="rId319" Type="http://schemas.openxmlformats.org/officeDocument/2006/relationships/hyperlink" Target="https://drive.google.com/file/d/1WDwx5Sto1KH9lfr9aS6at4x8dX9uysGS/view?usp=sharing" TargetMode="External"/><Relationship Id="rId320" Type="http://schemas.openxmlformats.org/officeDocument/2006/relationships/hyperlink" Target="https://drive.google.com/file/d/1uZjg7PD8ZF8Fcl6kBnYT-BRYPGoJsMsC/view?usp=sharing" TargetMode="External"/><Relationship Id="rId321" Type="http://schemas.openxmlformats.org/officeDocument/2006/relationships/hyperlink" Target="https://drive.google.com/file/d/1cnlIP9WIN7-v3hIh6CSwIjrE85dFs2yT/view?usp=sharing" TargetMode="External"/><Relationship Id="rId322" Type="http://schemas.openxmlformats.org/officeDocument/2006/relationships/hyperlink" Target="https://drive.google.com/file/d/1FvTS7shN38j1S7fzTfh8KXbODdEzeRcI/view?usp=sharing" TargetMode="External"/><Relationship Id="rId323" Type="http://schemas.openxmlformats.org/officeDocument/2006/relationships/hyperlink" Target="https://drive.google.com/file/d/1hmV3ywTyatUaOgNC1BcVHSMlQOQt3aVd/view?usp=sharing" TargetMode="External"/><Relationship Id="rId324" Type="http://schemas.openxmlformats.org/officeDocument/2006/relationships/hyperlink" Target="https://drive.google.com/file/d/1JtRoTMFsIk2vdYq5Of12gemdNulDvgvT/view?usp=sharing" TargetMode="External"/><Relationship Id="rId325" Type="http://schemas.openxmlformats.org/officeDocument/2006/relationships/hyperlink" Target="https://drive.google.com/file/d/1uXM_jBSDMJPT8Ahlazo-rcVHGxhjrEqd/view?usp=sharing" TargetMode="External"/><Relationship Id="rId326" Type="http://schemas.openxmlformats.org/officeDocument/2006/relationships/hyperlink" Target="https://drive.google.com/file/d/1PZze15ujfMl1vySRTP5u8j-8qJY7RX7I/view?usp=share_link" TargetMode="External"/><Relationship Id="rId327" Type="http://schemas.openxmlformats.org/officeDocument/2006/relationships/hyperlink" Target="https://drive.google.com/file/d/1eW70o08PtACAzG5j7HaCKfNveCMbrsbh/view?usp=sharing" TargetMode="External"/><Relationship Id="rId328" Type="http://schemas.openxmlformats.org/officeDocument/2006/relationships/hyperlink" Target="https://drive.google.com/file/d/15Www8wsIbfHXOVGIpQPxfvtazxGbZdeE/view?usp=sharing" TargetMode="External"/><Relationship Id="rId329" Type="http://schemas.openxmlformats.org/officeDocument/2006/relationships/hyperlink" Target="https://drive.google.com/file/d/1VB9-5z9MpxMmwV7QiT75gvyW8WyGeBub/view?usp=share_link" TargetMode="External"/><Relationship Id="rId330" Type="http://schemas.openxmlformats.org/officeDocument/2006/relationships/hyperlink" Target="https://drive.google.com/file/d/1VBFPG1eVnhybxBr7Yq8vkEz0QDfjMG5x/view?usp=sharing" TargetMode="External"/><Relationship Id="rId331" Type="http://schemas.openxmlformats.org/officeDocument/2006/relationships/hyperlink" Target="https://drive.google.com/file/d/14AJTdzBGwIhymHS5skjzufFCo3Cd2W6x/view?usp=sharing" TargetMode="External"/><Relationship Id="rId332" Type="http://schemas.openxmlformats.org/officeDocument/2006/relationships/hyperlink" Target="https://drive.google.com/file/d/1vcVBk9Zbjy8lcyGnACFQePzWTdQ8xQdI/view?usp=share_link" TargetMode="External"/><Relationship Id="rId333" Type="http://schemas.openxmlformats.org/officeDocument/2006/relationships/hyperlink" Target="https://drive.google.com/file/d/14GFpSJq6HMN5RkYlMeNDnNYzuCsB-DEb/view?usp=sharing" TargetMode="External"/><Relationship Id="rId334" Type="http://schemas.openxmlformats.org/officeDocument/2006/relationships/hyperlink" Target="https://drive.google.com/file/d/1TfzQW_XukTryKhDnUeH3e1QY0I7z6RyM/view?usp=sharing" TargetMode="External"/><Relationship Id="rId335" Type="http://schemas.openxmlformats.org/officeDocument/2006/relationships/hyperlink" Target="https://drive.google.com/file/d/1FgzCpo11MNoEbD2dOBUSEHYqSctMaZSi/view?usp=sharing" TargetMode="External"/><Relationship Id="rId336" Type="http://schemas.openxmlformats.org/officeDocument/2006/relationships/hyperlink" Target="https://drive.google.com/file/d/1EQ4LGxVK4xL9NqEtZbuYzisdSSC3u-RW/view?usp=sharing" TargetMode="External"/><Relationship Id="rId337" Type="http://schemas.openxmlformats.org/officeDocument/2006/relationships/hyperlink" Target="https://drive.google.com/file/d/1nB_vJdJxQ6kqLPxWD5bZG3L1ObwsKDov/view?usp=sharing" TargetMode="External"/><Relationship Id="rId338" Type="http://schemas.openxmlformats.org/officeDocument/2006/relationships/hyperlink" Target="https://drive.google.com/file/d/1dEIKmN2cI9EcYYm_npCI22k_5a2BUXSa/view?usp=sharing" TargetMode="External"/><Relationship Id="rId339" Type="http://schemas.openxmlformats.org/officeDocument/2006/relationships/hyperlink" Target="https://drive.google.com/file/d/1n2XYa5aISGbkRFBZxZoP_oY8Fz4ST1jS/view?usp=sharing" TargetMode="External"/><Relationship Id="rId340" Type="http://schemas.openxmlformats.org/officeDocument/2006/relationships/hyperlink" Target="https://drive.google.com/file/d/19K9w_vEdCjUpLpa0dFiTcxitczIVshJn/view?usp=sharing" TargetMode="External"/><Relationship Id="rId341" Type="http://schemas.openxmlformats.org/officeDocument/2006/relationships/hyperlink" Target="https://drive.google.com/file/d/1mjutgKgcrhwIkTdcC4ML1ocr-_xKa8dX/view?usp=sharing" TargetMode="External"/><Relationship Id="rId342" Type="http://schemas.openxmlformats.org/officeDocument/2006/relationships/hyperlink" Target="https://drive.google.com/file/d/1Gnu17sQaZ3D0M1fpPqKhfIx_kyUwi2JE/view?usp=sharing" TargetMode="External"/><Relationship Id="rId343" Type="http://schemas.openxmlformats.org/officeDocument/2006/relationships/hyperlink" Target="https://drive.google.com/file/d/1C8OXdQnsYzWQyD87nkD1omOtxUQiQUL-/view?usp=sharing" TargetMode="External"/><Relationship Id="rId344" Type="http://schemas.openxmlformats.org/officeDocument/2006/relationships/hyperlink" Target="https://drive.google.com/file/d/1ncBu-cB34t2poQW_z6ungczb-3DtyigW/view?usp=sharing" TargetMode="External"/><Relationship Id="rId345" Type="http://schemas.openxmlformats.org/officeDocument/2006/relationships/hyperlink" Target="https://drive.google.com/file/d/1a9I4tRz8d01ZohcK_iPEmkEFo36NSz1n/view?usp=sharing" TargetMode="External"/><Relationship Id="rId346" Type="http://schemas.openxmlformats.org/officeDocument/2006/relationships/hyperlink" Target="https://drive.google.com/file/d/136d7oM1QhwZ632zNgGbJLAuUhueUHMCJ/view?usp=sharing" TargetMode="External"/><Relationship Id="rId347" Type="http://schemas.openxmlformats.org/officeDocument/2006/relationships/hyperlink" Target="https://drive.google.com/file/d/1RrGz60GhY84nQEXlhc5MvOVcwZTGAP5n/view?usp=sharing" TargetMode="External"/><Relationship Id="rId348" Type="http://schemas.openxmlformats.org/officeDocument/2006/relationships/hyperlink" Target="https://drive.google.com/file/d/1Ek0Zg-Pre3MpQpDY7YlS06mOX0qumsOx/view?usp=sharing" TargetMode="External"/><Relationship Id="rId349" Type="http://schemas.openxmlformats.org/officeDocument/2006/relationships/hyperlink" Target="https://drive.google.com/file/d/1zanpVRyWYMBXwZiQ6AnSwCgCmKKTKH6s/view?usp=sharing" TargetMode="External"/><Relationship Id="rId350" Type="http://schemas.openxmlformats.org/officeDocument/2006/relationships/hyperlink" Target="https://drive.google.com/file/d/1sbm_189yCcsnACOqZ03xEjBgr8KmdsHm/view?usp=sharing" TargetMode="External"/><Relationship Id="rId351" Type="http://schemas.openxmlformats.org/officeDocument/2006/relationships/hyperlink" Target="https://drive.google.com/file/d/1xmWtNI3lvE6VboxzFAGtmckO2HEZLKCq/view?usp=sharing" TargetMode="External"/><Relationship Id="rId352" Type="http://schemas.openxmlformats.org/officeDocument/2006/relationships/hyperlink" Target="https://drive.google.com/file/d/1D5A3ydCG72TydWvxMId-vVEjo6i7hs26/view?usp=sharing" TargetMode="External"/><Relationship Id="rId353" Type="http://schemas.openxmlformats.org/officeDocument/2006/relationships/hyperlink" Target="https://drive.google.com/file/d/1C_sy3AuE9KvM9WhP28rOHjtmRmfERuIN/view?usp=sharing" TargetMode="External"/><Relationship Id="rId354" Type="http://schemas.openxmlformats.org/officeDocument/2006/relationships/hyperlink" Target="https://drive.google.com/file/d/1b7FgEqTH3FOd48NznBBlF6w5PUpH8HOc/view?usp=sharing" TargetMode="External"/><Relationship Id="rId355" Type="http://schemas.openxmlformats.org/officeDocument/2006/relationships/hyperlink" Target="https://drive.google.com/file/d/1nrYCCCPtfEWElVxR1Kv1sDSkPm3qCPrL/view?usp=sharing" TargetMode="External"/><Relationship Id="rId356" Type="http://schemas.openxmlformats.org/officeDocument/2006/relationships/hyperlink" Target="https://drive.google.com/file/d/1sprWrozfNldVN6rR4NhulS8LBejNPlpV/view?usp=sharing" TargetMode="External"/><Relationship Id="rId357" Type="http://schemas.openxmlformats.org/officeDocument/2006/relationships/hyperlink" Target="https://drive.google.com/file/d/1NXopBnmfM7OctYCJbmqBCFSRp7uDeZg6/view?usp=sharing" TargetMode="External"/><Relationship Id="rId358" Type="http://schemas.openxmlformats.org/officeDocument/2006/relationships/hyperlink" Target="https://drive.google.com/file/d/15kwqPkSRdP1x8rVwdSpTDQOFiquoy8UV/view?usp=sharing" TargetMode="External"/><Relationship Id="rId359" Type="http://schemas.openxmlformats.org/officeDocument/2006/relationships/hyperlink" Target="https://drive.google.com/file/d/1MzTAh9uGQhQ5qp0TJtoQ8fuc47Xw99yy/view?usp=sharing" TargetMode="External"/><Relationship Id="rId360" Type="http://schemas.openxmlformats.org/officeDocument/2006/relationships/hyperlink" Target="https://drive.google.com/file/d/1jvTDN1RigaZTSyg8izrGy_zwMFFKBJAu/view?usp=sharing" TargetMode="External"/><Relationship Id="rId361" Type="http://schemas.openxmlformats.org/officeDocument/2006/relationships/hyperlink" Target="https://drive.google.com/file/d/13XPrrkiYW7pkYXC2BEWEnxbSPkmsaFgk/view?usp=sharing" TargetMode="External"/><Relationship Id="rId362" Type="http://schemas.openxmlformats.org/officeDocument/2006/relationships/hyperlink" Target="https://drive.google.com/file/d/1gwZYRkr7NpG-mai26Z-uBY1sB1cyeJ1W/view?usp=sharing" TargetMode="External"/><Relationship Id="rId363" Type="http://schemas.openxmlformats.org/officeDocument/2006/relationships/hyperlink" Target="https://drive.google.com/file/d/1m6ABzhH9FcFpIC9tG9X-_nU7p4kGaRcZ/view?usp=sharing" TargetMode="External"/><Relationship Id="rId364" Type="http://schemas.openxmlformats.org/officeDocument/2006/relationships/hyperlink" Target="https://drive.google.com/file/d/1C4Vhb8BmGHwnyI6qcr74L32X9-yTozRc/view?usp=sharing" TargetMode="External"/><Relationship Id="rId365" Type="http://schemas.openxmlformats.org/officeDocument/2006/relationships/hyperlink" Target="https://drive.google.com/file/d/1twPPsXQSMhjo800AO40gmO6cItVAWQNq/view?usp=share_link" TargetMode="External"/><Relationship Id="rId366" Type="http://schemas.openxmlformats.org/officeDocument/2006/relationships/hyperlink" Target="https://drive.google.com/file/d/1rDDImWcNBR7L5GySrYGLatK-TOxT-br4/view?usp=share_link" TargetMode="External"/><Relationship Id="rId367" Type="http://schemas.openxmlformats.org/officeDocument/2006/relationships/hyperlink" Target="https://drive.google.com/file/d/1y7zvKpiRn1OYneSo2xi1WnwtOKew8wEp/view?usp=sharing" TargetMode="External"/><Relationship Id="rId368" Type="http://schemas.openxmlformats.org/officeDocument/2006/relationships/hyperlink" Target="https://drive.google.com/file/d/15CEUvPTg2fG8mco3lMxIr1VMY9jPkmCy/view?usp=sharing" TargetMode="External"/><Relationship Id="rId369" Type="http://schemas.openxmlformats.org/officeDocument/2006/relationships/hyperlink" Target="https://drive.google.com/file/d/1-0DlwSzFpOJ5Hpm3MBOLO-YQ4h7cXfZb/view?usp=sharing" TargetMode="External"/><Relationship Id="rId370" Type="http://schemas.openxmlformats.org/officeDocument/2006/relationships/hyperlink" Target="https://drive.google.com/file/d/1hMigd_dnsNEZlyw_XBP2xZhRzwWoSwpB/view?usp=sharing" TargetMode="External"/><Relationship Id="rId371" Type="http://schemas.openxmlformats.org/officeDocument/2006/relationships/hyperlink" Target="https://drive.google.com/file/d/1vET8_mg1_0OY0eerSBW_vnazToDMWc4D/view?usp=sharing" TargetMode="External"/><Relationship Id="rId372" Type="http://schemas.openxmlformats.org/officeDocument/2006/relationships/hyperlink" Target="https://drive.google.com/file/d/1FBvqCbDewX8jP1lhT00RkT3DmSORdMDv/view?usp=sharing" TargetMode="External"/><Relationship Id="rId373" Type="http://schemas.openxmlformats.org/officeDocument/2006/relationships/hyperlink" Target="https://drive.google.com/file/d/17tX9WRipmCOHJzVkcfYSH-MLlSCbKYVO/view?usp=sharing" TargetMode="External"/><Relationship Id="rId374" Type="http://schemas.openxmlformats.org/officeDocument/2006/relationships/hyperlink" Target="https://drive.google.com/file/d/1WvoPfa7HSxVUaca7UwMAi8HRsBionNVv/view?usp=sharing" TargetMode="External"/><Relationship Id="rId375" Type="http://schemas.openxmlformats.org/officeDocument/2006/relationships/hyperlink" Target="https://drive.google.com/file/d/1ObtJZew50KGy-FRpRSjZZ0cjOKIkFaev/view?usp=share_link" TargetMode="External"/><Relationship Id="rId376" Type="http://schemas.openxmlformats.org/officeDocument/2006/relationships/hyperlink" Target="https://drive.google.com/file/d/1rjxjvCedDF3ewPUbqTBd4o6pcL1LsCEd/view?usp=sharing" TargetMode="External"/><Relationship Id="rId377" Type="http://schemas.openxmlformats.org/officeDocument/2006/relationships/hyperlink" Target="https://drive.google.com/file/d/1ZL_Fi2RF-jKgEHVuhIuJEaPoWgxXvrZ-/view?usp=sharing" TargetMode="External"/><Relationship Id="rId378" Type="http://schemas.openxmlformats.org/officeDocument/2006/relationships/hyperlink" Target="https://drive.google.com/file/d/1EDBYYcDFToCODIJwIURHnOuQKjYu2kli/view?usp=sharing" TargetMode="External"/><Relationship Id="rId379" Type="http://schemas.openxmlformats.org/officeDocument/2006/relationships/hyperlink" Target="https://drive.google.com/file/d/1FV2S-7vzox7ZB8QjmjtlLY-8ASPqBjEW/view?usp=sharing" TargetMode="External"/><Relationship Id="rId380" Type="http://schemas.openxmlformats.org/officeDocument/2006/relationships/hyperlink" Target="https://drive.google.com/file/d/14xuiiyI2uME2JIYfIwSaz1xFZ4-iQsFH/view?usp=sharing" TargetMode="External"/><Relationship Id="rId381" Type="http://schemas.openxmlformats.org/officeDocument/2006/relationships/hyperlink" Target="https://drive.google.com/file/d/1C54ayfHfp-GqXGZ4L7P8qVvJFW22WSEj/view?usp=sharing" TargetMode="External"/><Relationship Id="rId382" Type="http://schemas.openxmlformats.org/officeDocument/2006/relationships/hyperlink" Target="https://drive.google.com/file/d/1YSzNBxENQWJdc4GIOI4dqsVODCQ4l88_/view?usp=sharing" TargetMode="External"/><Relationship Id="rId383" Type="http://schemas.openxmlformats.org/officeDocument/2006/relationships/hyperlink" Target="https://drive.google.com/file/d/1wSwgP403z-fijVmmOp0uWi1Y0lJs4v-D/view?usp=sharing" TargetMode="External"/><Relationship Id="rId384" Type="http://schemas.openxmlformats.org/officeDocument/2006/relationships/hyperlink" Target="https://drive.google.com/file/d/12uBkAyVLsqVdCEjJOL7YcJNvBNw99dFU/view?usp=sharing" TargetMode="External"/><Relationship Id="rId385" Type="http://schemas.openxmlformats.org/officeDocument/2006/relationships/hyperlink" Target="https://drive.google.com/file/d/1ouSFSEN0wvLqj-LOcWku9Oc6ODqjBvBV/view?usp=share_link" TargetMode="External"/><Relationship Id="rId386" Type="http://schemas.openxmlformats.org/officeDocument/2006/relationships/hyperlink" Target="https://drive.google.com/file/d/1LZu7nxgT2dOnnAzi3kCVxZGBdIuuOJXJ/view?usp=share_link" TargetMode="External"/><Relationship Id="rId387" Type="http://schemas.openxmlformats.org/officeDocument/2006/relationships/hyperlink" Target="https://drive.google.com/file/d/1eWrs9cF80cfE1wPb9Ie7no1xNg0b6_Xz/view?usp=share_link" TargetMode="External"/><Relationship Id="rId388" Type="http://schemas.openxmlformats.org/officeDocument/2006/relationships/hyperlink" Target="https://drive.google.com/file/d/1bXyV0v_6CtUInWSJZh38bwrTW8wTMbP4/view?usp=share_link" TargetMode="External"/><Relationship Id="rId389" Type="http://schemas.openxmlformats.org/officeDocument/2006/relationships/hyperlink" Target="https://drive.google.com/file/d/1tqDPcgdvMsg_5G5P4bP-lr1RODl6iY7R/view?usp=share_link" TargetMode="External"/><Relationship Id="rId390" Type="http://schemas.openxmlformats.org/officeDocument/2006/relationships/hyperlink" Target="https://drive.google.com/file/d/1XW1NHyuQe26lw7enGFIATf_6C2_cy1tP/view?usp=share_link" TargetMode="External"/><Relationship Id="rId391" Type="http://schemas.openxmlformats.org/officeDocument/2006/relationships/hyperlink" Target="https://drive.google.com/file/d/1yWLEFX7X9fyWS8wXgyaYOmV534Q4eGve/view?usp=sharing" TargetMode="External"/><Relationship Id="rId392" Type="http://schemas.openxmlformats.org/officeDocument/2006/relationships/hyperlink" Target="https://drive.google.com/file/d/1sV-8o1reVE-X2TAv4AArqiFIo9ezXxCo/view?usp=sharing" TargetMode="External"/><Relationship Id="rId393" Type="http://schemas.openxmlformats.org/officeDocument/2006/relationships/hyperlink" Target="https://drive.google.com/file/d/1dF-0PmDnF5GV8XcTpyMHSd0gEyUlMJtC/view?usp=sharing" TargetMode="External"/><Relationship Id="rId394" Type="http://schemas.openxmlformats.org/officeDocument/2006/relationships/hyperlink" Target="https://drive.google.com/file/d/16MgE9c29VZHcjYP5uAZKOBNJYpYfdlcS/view?usp=sharing" TargetMode="External"/><Relationship Id="rId395" Type="http://schemas.openxmlformats.org/officeDocument/2006/relationships/hyperlink" Target="https://drive.google.com/file/d/1MrqNpTtSbsOp9R5UuO1rYgF0yWVpti2y/view?usp=sharing" TargetMode="External"/><Relationship Id="rId396" Type="http://schemas.openxmlformats.org/officeDocument/2006/relationships/hyperlink" Target="https://drive.google.com/file/d/1eultgRSdhNlndasHRKYAykzexoUDCc1f/view?usp=sharing" TargetMode="External"/><Relationship Id="rId397" Type="http://schemas.openxmlformats.org/officeDocument/2006/relationships/hyperlink" Target="https://drive.google.com/file/d/1ey0ItHy7k7dwRViwY7Odje_GewmegdM9/view?usp=sharing" TargetMode="External"/><Relationship Id="rId398" Type="http://schemas.openxmlformats.org/officeDocument/2006/relationships/hyperlink" Target="https://drive.google.com/file/d/1-M5WDqfk0zQOqX-8mMuw3wiCqMNt3ePr/view?usp=sharing" TargetMode="External"/><Relationship Id="rId399" Type="http://schemas.openxmlformats.org/officeDocument/2006/relationships/hyperlink" Target="https://drive.google.com/file/d/1nqpGP46rn1BnkT3_iKrgfAmneCmFPz1W/view?usp=sharing" TargetMode="External"/><Relationship Id="rId400" Type="http://schemas.openxmlformats.org/officeDocument/2006/relationships/hyperlink" Target="https://drive.google.com/file/d/1dTgfyyLeKBA0xqfHfG7prUC0SMIgl_Vf/view?usp=sharing" TargetMode="External"/><Relationship Id="rId401" Type="http://schemas.openxmlformats.org/officeDocument/2006/relationships/hyperlink" Target="https://drive.google.com/file/d/11_rod6T9pApWW2cyzUohdScZQBwQRdzT/view?usp=sharing" TargetMode="External"/><Relationship Id="rId402" Type="http://schemas.openxmlformats.org/officeDocument/2006/relationships/hyperlink" Target="https://drive.google.com/file/d/1YxjTdH0nfAnfX_MDbDngo2AsZ3uzuWFr/view?usp=sharing" TargetMode="External"/><Relationship Id="rId403" Type="http://schemas.openxmlformats.org/officeDocument/2006/relationships/hyperlink" Target="https://drive.google.com/file/d/1G_khHsSEMxrNJL30iHYaStyAyg6L4LAj/view?usp=sharing" TargetMode="External"/><Relationship Id="rId404" Type="http://schemas.openxmlformats.org/officeDocument/2006/relationships/hyperlink" Target="https://drive.google.com/file/d/1VWUpxIe1MLHXaCJMsXfFnYgNazZuIjRw/view?usp=sharing" TargetMode="External"/><Relationship Id="rId405" Type="http://schemas.openxmlformats.org/officeDocument/2006/relationships/hyperlink" Target="https://drive.google.com/file/d/1v1dghVcwkvwh67TOJ1Fmm6UN8L_a5yiA/view?usp=sharing" TargetMode="External"/><Relationship Id="rId406" Type="http://schemas.openxmlformats.org/officeDocument/2006/relationships/hyperlink" Target="https://drive.google.com/file/d/1mzHwaozIrUno2fKs2ISrObp_8d_9g-ye/view?usp=sharing" TargetMode="External"/><Relationship Id="rId407" Type="http://schemas.openxmlformats.org/officeDocument/2006/relationships/hyperlink" Target="https://drive.google.com/file/d/1VWUpxIe1MLHXaCJMsXfFnYgNazZuIjRw/view?usp=sharing" TargetMode="External"/><Relationship Id="rId408" Type="http://schemas.openxmlformats.org/officeDocument/2006/relationships/hyperlink" Target="https://drive.google.com/file/d/1te_XDk-dgx6BucljM0c7Cw9VL5_fOuBi/view?usp=sharing" TargetMode="External"/><Relationship Id="rId409" Type="http://schemas.openxmlformats.org/officeDocument/2006/relationships/hyperlink" Target="https://drive.google.com/file/d/1046naMo9PhYCFDFNiztRvg0zwJac2hpP/view?usp=sharing" TargetMode="External"/><Relationship Id="rId410" Type="http://schemas.openxmlformats.org/officeDocument/2006/relationships/hyperlink" Target="https://drive.google.com/file/d/1rke_6t44wAPT_hKcu5OlS-9pXl69JCl-/view?usp=sharing" TargetMode="External"/><Relationship Id="rId411" Type="http://schemas.openxmlformats.org/officeDocument/2006/relationships/hyperlink" Target="https://drive.google.com/file/d/1m59KNh2URk18Vp9urUyUODsbbINK1cW2/view?usp=sharing" TargetMode="External"/><Relationship Id="rId412" Type="http://schemas.openxmlformats.org/officeDocument/2006/relationships/hyperlink" Target="https://drive.google.com/file/d/1NBLC6596bLy_3s_Qh_0JtgbNJ1_rJMQ7/view?usp=sharing" TargetMode="External"/><Relationship Id="rId413" Type="http://schemas.openxmlformats.org/officeDocument/2006/relationships/hyperlink" Target="https://drive.google.com/file/d/1h05yOZK8zwLcLJ9z1Dv4tB59oXT6yIww/view?usp=sharing" TargetMode="External"/><Relationship Id="rId414" Type="http://schemas.openxmlformats.org/officeDocument/2006/relationships/hyperlink" Target="https://drive.google.com/file/d/1xENZmE5xOVjI6Cmv_K0qS2R7q7cdGRMW/view?usp=sharing" TargetMode="External"/><Relationship Id="rId415" Type="http://schemas.openxmlformats.org/officeDocument/2006/relationships/hyperlink" Target="https://drive.google.com/file/d/13kCJhWnWutAUtQNapzGFugF9ZxIMRA3J/view?usp=sharing" TargetMode="External"/><Relationship Id="rId416" Type="http://schemas.openxmlformats.org/officeDocument/2006/relationships/hyperlink" Target="https://drive.google.com/file/d/1hJJdL1rW32r27Q-AVeG0KFA62TYVT_XY/view?usp=share_link" TargetMode="External"/><Relationship Id="rId417" Type="http://schemas.openxmlformats.org/officeDocument/2006/relationships/hyperlink" Target="https://drive.google.com/file/d/1bnL1-hryp14qap4EAdiS3QS70UHa8DVu/view?usp=sharing" TargetMode="External"/><Relationship Id="rId418" Type="http://schemas.openxmlformats.org/officeDocument/2006/relationships/hyperlink" Target="https://drive.google.com/file/d/1d3JvRA2XbPMtPPMLRvlkQ1_tF3VxAIci/view?usp=sharing" TargetMode="External"/><Relationship Id="rId419" Type="http://schemas.openxmlformats.org/officeDocument/2006/relationships/hyperlink" Target="https://drive.google.com/file/d/1kiYVpQf0U1DSmdssHYXYfHgneSkMbC9Z/view?usp=sharing" TargetMode="External"/><Relationship Id="rId420" Type="http://schemas.openxmlformats.org/officeDocument/2006/relationships/hyperlink" Target="https://drive.google.com/file/d/1dy6zKAVA_zn-a8jd-YSx9WKNQIvz3eK2/view?usp=sharing" TargetMode="External"/><Relationship Id="rId421" Type="http://schemas.openxmlformats.org/officeDocument/2006/relationships/hyperlink" Target="https://drive.google.com/file/d/1IaNneJBbaNfKyQ0uy11xIYHDHzkf6zts/view?usp=sharing" TargetMode="External"/><Relationship Id="rId422" Type="http://schemas.openxmlformats.org/officeDocument/2006/relationships/hyperlink" Target="https://drive.google.com/file/d/1iqpc3xRg3Fs4mBu0GfQsxVoRQL1RKXyC/view?usp=sharing" TargetMode="External"/><Relationship Id="rId423" Type="http://schemas.openxmlformats.org/officeDocument/2006/relationships/hyperlink" Target="https://drive.google.com/file/d/1ki9bUv0EvSZuKzuBNXGo-y_RFDekeB3_/view?usp=sharing" TargetMode="External"/><Relationship Id="rId424" Type="http://schemas.openxmlformats.org/officeDocument/2006/relationships/hyperlink" Target="https://drive.google.com/file/d/10wLmT9a0gPYLmYxmLxteuYQXPVlYpxvT/view?usp=sharing" TargetMode="External"/><Relationship Id="rId425" Type="http://schemas.openxmlformats.org/officeDocument/2006/relationships/hyperlink" Target="https://drive.google.com/file/d/1qu4Ar0NaZDt3ym-zanRA89CLDewlAJHy/view?usp=sharing" TargetMode="External"/><Relationship Id="rId426" Type="http://schemas.openxmlformats.org/officeDocument/2006/relationships/hyperlink" Target="https://drive.google.com/file/d/1xHBr6CiEF_9-WoeW3jUsKNRiabLtLUeH/view?usp=sharing" TargetMode="External"/><Relationship Id="rId427" Type="http://schemas.openxmlformats.org/officeDocument/2006/relationships/hyperlink" Target="https://drive.google.com/file/d/1Ptb4d_gJEkIBUvQwWpfvdIaHgYu6F3DH/view?usp=sharing" TargetMode="External"/><Relationship Id="rId428" Type="http://schemas.openxmlformats.org/officeDocument/2006/relationships/hyperlink" Target="https://drive.google.com/file/d/1_RybD_f-U66GJhBvnm7nU3FAYqU27sjM/view?usp=sharing" TargetMode="External"/><Relationship Id="rId429" Type="http://schemas.openxmlformats.org/officeDocument/2006/relationships/hyperlink" Target="https://drive.google.com/file/d/1U73kuNfZIulOPsfZ8KatKxA853_Co_Gz/view?usp=sharing" TargetMode="External"/><Relationship Id="rId430" Type="http://schemas.openxmlformats.org/officeDocument/2006/relationships/hyperlink" Target="https://drive.google.com/file/d/13UU-UIh7I3TZIL98yXt1fsrvQDlqA8Y3/view?usp=sharing" TargetMode="External"/><Relationship Id="rId431" Type="http://schemas.openxmlformats.org/officeDocument/2006/relationships/hyperlink" Target="https://drive.google.com/file/d/1MLTt3y3FfzSCHjsW9j0Wd3whiby2eqJa/view?usp=share_link" TargetMode="External"/><Relationship Id="rId432" Type="http://schemas.openxmlformats.org/officeDocument/2006/relationships/hyperlink" Target="https://drive.google.com/file/d/1pkQFjYd1wQH1Z2laj-FQVvH5q55daIgb/view?usp=sharing" TargetMode="External"/><Relationship Id="rId433" Type="http://schemas.openxmlformats.org/officeDocument/2006/relationships/hyperlink" Target="https://drive.google.com/file/d/1kC0-_PtsoatqKQG5PFOVUOrFeg6qg8x2/view?usp=sharing" TargetMode="External"/><Relationship Id="rId434" Type="http://schemas.openxmlformats.org/officeDocument/2006/relationships/hyperlink" Target="https://drive.google.com/file/d/1P_0b5iuSVgB5-tSFNFWNBUUiZD-y_127/view?usp=share_link" TargetMode="External"/><Relationship Id="rId435" Type="http://schemas.openxmlformats.org/officeDocument/2006/relationships/hyperlink" Target="https://drive.google.com/file/d/1YMCur0vf5ojItXRZxbgDRN0UAjJqYkLU/view?usp=sharing" TargetMode="External"/><Relationship Id="rId436" Type="http://schemas.openxmlformats.org/officeDocument/2006/relationships/hyperlink" Target="https://drive.google.com/file/d/1AXNa_5oUjCNq81bBDm4MkdSGtcx7fGq6/view?usp=sharing" TargetMode="External"/><Relationship Id="rId437" Type="http://schemas.openxmlformats.org/officeDocument/2006/relationships/hyperlink" Target="https://drive.google.com/file/d/1CvvVRJgDk3UF6bNqTeGSUesAfKmO5t75/view?usp=sharing" TargetMode="External"/><Relationship Id="rId438" Type="http://schemas.openxmlformats.org/officeDocument/2006/relationships/hyperlink" Target="https://drive.google.com/file/d/1xJSR-FCvxGp9eIE5PBAETmU8sIcFIIvp/view?usp=sharing" TargetMode="External"/><Relationship Id="rId439" Type="http://schemas.openxmlformats.org/officeDocument/2006/relationships/hyperlink" Target="https://drive.google.com/file/d/19c_C5HEpKRetds--g4c7tnQ_4NeQKpxU/view?usp=sharing" TargetMode="External"/><Relationship Id="rId440" Type="http://schemas.openxmlformats.org/officeDocument/2006/relationships/hyperlink" Target="https://drive.google.com/file/d/1MZ5MrZuMrUeq0A7ha07vlJHI82nn9C_d/view?usp=share_link" TargetMode="External"/><Relationship Id="rId441" Type="http://schemas.openxmlformats.org/officeDocument/2006/relationships/hyperlink" Target="https://drive.google.com/file/d/1pAsZrKDGi24oTvsDodKVKZfN-1aqY74P/view?usp=sharing" TargetMode="External"/><Relationship Id="rId442" Type="http://schemas.openxmlformats.org/officeDocument/2006/relationships/hyperlink" Target="https://drive.google.com/file/d/1x6XPzGLTABRGYhyZh9QJY72lXK4T9T4i/view?usp=sharing" TargetMode="External"/><Relationship Id="rId443" Type="http://schemas.openxmlformats.org/officeDocument/2006/relationships/hyperlink" Target="https://drive.google.com/file/d/1JrW4JaP7FBOJgDbQDqSIYVa74UGwKWs8/view?usp=sharing" TargetMode="External"/><Relationship Id="rId444" Type="http://schemas.openxmlformats.org/officeDocument/2006/relationships/hyperlink" Target="https://drive.google.com/file/d/1bkF3g3_T9LeG6vODcZhXHI_sK3xvnSCc/view?usp=sharing" TargetMode="External"/><Relationship Id="rId445" Type="http://schemas.openxmlformats.org/officeDocument/2006/relationships/hyperlink" Target="https://drive.google.com/file/d/1RjiRNfNMm9W81NZxKQyOMYyto4kVv-jo/view?usp=sharing" TargetMode="External"/><Relationship Id="rId446" Type="http://schemas.openxmlformats.org/officeDocument/2006/relationships/hyperlink" Target="https://drive.google.com/file/d/1IfBEwlSMBFzblXDnU9QJ-z8PMow4nmSH/view?usp=sharing" TargetMode="External"/><Relationship Id="rId447" Type="http://schemas.openxmlformats.org/officeDocument/2006/relationships/hyperlink" Target="https://drive.google.com/file/d/1j8skKzZT1HMPa_alMUQ4ZYG7cvwVW_rx/view?usp=sharing" TargetMode="External"/><Relationship Id="rId448" Type="http://schemas.openxmlformats.org/officeDocument/2006/relationships/hyperlink" Target="https://drive.google.com/file/d/1PMbU_QOBHs6ZmX3Sg1KK9eos7EoXkDzG/view?usp=sharing" TargetMode="External"/><Relationship Id="rId449" Type="http://schemas.openxmlformats.org/officeDocument/2006/relationships/hyperlink" Target="https://drive.google.com/file/d/1jjCwVWr2Q-a1etkPh6VQBBQAcqZDSK6k/view?usp=sharing" TargetMode="External"/><Relationship Id="rId450" Type="http://schemas.openxmlformats.org/officeDocument/2006/relationships/hyperlink" Target="https://drive.google.com/file/d/1vPjzwNilwxe1ZwWq9gwRCD8quz8PRUg8/view?usp=sharing" TargetMode="External"/><Relationship Id="rId451" Type="http://schemas.openxmlformats.org/officeDocument/2006/relationships/hyperlink" Target="https://drive.google.com/file/d/18O878jkxCy3DgpypFO1f1XE2iYK306sZ/view?usp=sharing" TargetMode="External"/><Relationship Id="rId452" Type="http://schemas.openxmlformats.org/officeDocument/2006/relationships/hyperlink" Target="https://drive.google.com/file/d/1upIrR3mVERFqsI9oa7e2lA212W9WVPXN/view?usp=sharing" TargetMode="External"/><Relationship Id="rId453" Type="http://schemas.openxmlformats.org/officeDocument/2006/relationships/hyperlink" Target="https://drive.google.com/file/d/1rALA-HhEOWDWhKkFF4XfRlNPhi3kN1PQ/view?usp=sharing" TargetMode="External"/><Relationship Id="rId454" Type="http://schemas.openxmlformats.org/officeDocument/2006/relationships/hyperlink" Target="https://drive.google.com/file/d/18WGII9zMw2yYCfZYsxNUZW_xruiCWGoR/view?usp=sharing" TargetMode="External"/><Relationship Id="rId455" Type="http://schemas.openxmlformats.org/officeDocument/2006/relationships/hyperlink" Target="https://drive.google.com/file/d/1j-ZDoiuChZcvQxG5cFmbrx5NT9LWvoXT/view?usp=sharing" TargetMode="External"/><Relationship Id="rId456" Type="http://schemas.openxmlformats.org/officeDocument/2006/relationships/hyperlink" Target="https://drive.google.com/file/d/1-HCgck-uxkOMc68UE_mcfD7Mlogyy1x1/view?usp=sharing" TargetMode="External"/><Relationship Id="rId457" Type="http://schemas.openxmlformats.org/officeDocument/2006/relationships/hyperlink" Target="https://drive.google.com/file/d/1mGCDgSR-IyJz6ThULva0f3MH1XKT1wJe/view?usp=sharing" TargetMode="External"/><Relationship Id="rId458" Type="http://schemas.openxmlformats.org/officeDocument/2006/relationships/hyperlink" Target="https://drive.google.com/file/d/1f5yLTO2m2E2VDi4iirMHEyCvCxTOvi2f/view?usp=sharing" TargetMode="External"/><Relationship Id="rId459" Type="http://schemas.openxmlformats.org/officeDocument/2006/relationships/hyperlink" Target="https://drive.google.com/file/d/1SGX-f82cVfWz_HRbAiTiZlW3ND_JLoS8/view?usp=sharing" TargetMode="External"/><Relationship Id="rId460" Type="http://schemas.openxmlformats.org/officeDocument/2006/relationships/hyperlink" Target="https://drive.google.com/file/d/1V6bOPUyyOE2-ncP75fOiWqQpBs4PyHDc/view?usp=sharing" TargetMode="External"/><Relationship Id="rId461" Type="http://schemas.openxmlformats.org/officeDocument/2006/relationships/hyperlink" Target="https://drive.google.com/file/d/1pAcjP88kGO0uK9QzhokQkbLh_2svNyUQ/view?usp=sharing" TargetMode="External"/><Relationship Id="rId462" Type="http://schemas.openxmlformats.org/officeDocument/2006/relationships/hyperlink" Target="https://drive.google.com/file/d/1wnPoVIDqfhDgOswuy8R_HF_GJfm1yZ5N/view?usp=sharing" TargetMode="External"/><Relationship Id="rId463" Type="http://schemas.openxmlformats.org/officeDocument/2006/relationships/hyperlink" Target="https://drive.google.com/file/d/1DzBfJpoNjrJkI6bPgGSaX4q-HMTqqFfN/view?usp=sharing" TargetMode="External"/><Relationship Id="rId464" Type="http://schemas.openxmlformats.org/officeDocument/2006/relationships/hyperlink" Target="https://drive.google.com/file/d/15w2iJ_x3n9b46lQAVqKsDavU-Zc6G82_/view?usp=sharing" TargetMode="External"/><Relationship Id="rId465" Type="http://schemas.openxmlformats.org/officeDocument/2006/relationships/hyperlink" Target="https://drive.google.com/file/d/1dWhCdZz468-HyCVATLO8F8qu5bgfA3D2/view?usp=sharing" TargetMode="External"/><Relationship Id="rId466" Type="http://schemas.openxmlformats.org/officeDocument/2006/relationships/hyperlink" Target="https://drive.google.com/file/d/1Ra7HvdaKSF3iHHvlDNZjZ8B9D1JDRDF2/view?usp=sharing" TargetMode="External"/><Relationship Id="rId467" Type="http://schemas.openxmlformats.org/officeDocument/2006/relationships/hyperlink" Target="https://drive.google.com/file/d/12qDEgBjTucnTyAiLfvF6zX0mEfP-Blpr/view?usp=sharing" TargetMode="External"/><Relationship Id="rId468" Type="http://schemas.openxmlformats.org/officeDocument/2006/relationships/hyperlink" Target="https://drive.google.com/file/d/1pjxOJc1dVsqyKsmzEJuZIu99I0oOzJhk/view?usp=sharing" TargetMode="External"/><Relationship Id="rId469" Type="http://schemas.openxmlformats.org/officeDocument/2006/relationships/hyperlink" Target="https://drive.google.com/file/d/12a6YUMd44bIzJfucwpBMmDempFyBcef2/view?usp=sharing" TargetMode="External"/><Relationship Id="rId470" Type="http://schemas.openxmlformats.org/officeDocument/2006/relationships/hyperlink" Target="https://drive.google.com/file/d/17i9yD-5jrTirpmrJdJihBidWjGa4scXq/view?usp=sharing" TargetMode="External"/><Relationship Id="rId471" Type="http://schemas.openxmlformats.org/officeDocument/2006/relationships/hyperlink" Target="https://drive.google.com/file/d/16oynY5xUXLnCcKqTiaSZwwk6RQPZfnFn/view?usp=sharing" TargetMode="External"/><Relationship Id="rId472" Type="http://schemas.openxmlformats.org/officeDocument/2006/relationships/hyperlink" Target="https://drive.google.com/file/d/1JWvmyakhDPuee4-to-oBID5_Kugw0p5s/view?usp=sharing" TargetMode="External"/><Relationship Id="rId473" Type="http://schemas.openxmlformats.org/officeDocument/2006/relationships/hyperlink" Target="https://drive.google.com/file/d/1cs11ZDRSeGDq_XCufCzLNu0c5S9F5NBi/view?usp=sharing" TargetMode="External"/><Relationship Id="rId474" Type="http://schemas.openxmlformats.org/officeDocument/2006/relationships/hyperlink" Target="https://drive.google.com/file/d/11-_7nbFxN4p6h6x-X_q6DgIH7f2iCQRB/view?usp=sharing" TargetMode="External"/><Relationship Id="rId475" Type="http://schemas.openxmlformats.org/officeDocument/2006/relationships/hyperlink" Target="https://drive.google.com/file/d/1Bmp1hHDTwcG6rVD1wHDDz-v8d0BewAUO/view?usp=sharing" TargetMode="External"/><Relationship Id="rId476" Type="http://schemas.openxmlformats.org/officeDocument/2006/relationships/hyperlink" Target="https://drive.google.com/file/d/1X5qDf0BW-cjfU6aFW6zK9cBrVfyyupU8/view?usp=sharing" TargetMode="External"/><Relationship Id="rId477" Type="http://schemas.openxmlformats.org/officeDocument/2006/relationships/hyperlink" Target="https://drive.google.com/file/d/1t4anqIm9reHx_7iOpyMBs-J6RS5OeYow/view?usp=sharing" TargetMode="External"/><Relationship Id="rId478" Type="http://schemas.openxmlformats.org/officeDocument/2006/relationships/hyperlink" Target="https://drive.google.com/file/d/1tMMeK_FCY0fABrJy95Wk5Gden4A0KnM2/view?usp=sharing" TargetMode="External"/><Relationship Id="rId479" Type="http://schemas.openxmlformats.org/officeDocument/2006/relationships/hyperlink" Target="https://drive.google.com/file/d/1aErUy9j63pxX75KUbZzcmhQStiNzOrKh/view?usp=sharing" TargetMode="External"/><Relationship Id="rId480" Type="http://schemas.openxmlformats.org/officeDocument/2006/relationships/hyperlink" Target="https://drive.google.com/file/d/1riJqiABHicJ946QSmD6wGjhBCtqUYsx6/view?usp=sharing" TargetMode="External"/><Relationship Id="rId481" Type="http://schemas.openxmlformats.org/officeDocument/2006/relationships/hyperlink" Target="https://drive.google.com/file/d/1-WQNcD7qtoQto5Ss17kZp5xugSKNkmjQ/view?usp=sharing" TargetMode="External"/><Relationship Id="rId482" Type="http://schemas.openxmlformats.org/officeDocument/2006/relationships/hyperlink" Target="https://drive.google.com/file/d/156_VgT02CM7y9N1XLPZNi4xh6YbY9dRF/view?usp=sharing" TargetMode="External"/><Relationship Id="rId483" Type="http://schemas.openxmlformats.org/officeDocument/2006/relationships/hyperlink" Target="https://drive.google.com/file/d/1-JDpa5kN__H6ptZfOH4YholYglQGj1ws/view?usp=sharing" TargetMode="External"/><Relationship Id="rId484" Type="http://schemas.openxmlformats.org/officeDocument/2006/relationships/hyperlink" Target="https://drive.google.com/file/d/1YtjfBUgBYPpdyYwPq-5J6FogDxGsb0Lx/view?usp=sharing" TargetMode="External"/><Relationship Id="rId485" Type="http://schemas.openxmlformats.org/officeDocument/2006/relationships/hyperlink" Target="https://drive.google.com/file/d/1OuxVxETzRTcEPRqA19Wt-h63llKLoA3q/view?usp=sharing" TargetMode="External"/><Relationship Id="rId486" Type="http://schemas.openxmlformats.org/officeDocument/2006/relationships/hyperlink" Target="https://drive.google.com/file/d/1NmTy3Op3v8QFAzgqhFUSIge6_WKp6iCy/view?usp=sharing" TargetMode="External"/><Relationship Id="rId487" Type="http://schemas.openxmlformats.org/officeDocument/2006/relationships/hyperlink" Target="https://drive.google.com/file/d/1XQbDdTz6LtpFAtH7F1jQMMgFxHCvgMuS/view?usp=sharing" TargetMode="External"/><Relationship Id="rId488" Type="http://schemas.openxmlformats.org/officeDocument/2006/relationships/hyperlink" Target="https://drive.google.com/file/d/1uSRSWIva4p91NiEBinDcxPV2N_HYutMe/view?usp=sharing" TargetMode="External"/><Relationship Id="rId489" Type="http://schemas.openxmlformats.org/officeDocument/2006/relationships/hyperlink" Target="https://drive.google.com/file/d/13gVMcP3oplWNikVVVY1Iygi6HACxFV2F/view?usp=sharing" TargetMode="External"/><Relationship Id="rId490" Type="http://schemas.openxmlformats.org/officeDocument/2006/relationships/hyperlink" Target="https://drive.google.com/file/d/1XQbDdTz6LtpFAtH7F1jQMMgFxHCvgMuS/view?usp=sharing" TargetMode="External"/><Relationship Id="rId491" Type="http://schemas.openxmlformats.org/officeDocument/2006/relationships/hyperlink" Target="https://drive.google.com/file/d/1JILe7QIGeJwP0Ke0ylO1zb_x1mjpXNOD/view?usp=sharing" TargetMode="External"/><Relationship Id="rId492" Type="http://schemas.openxmlformats.org/officeDocument/2006/relationships/hyperlink" Target="https://drive.google.com/file/d/1CetJEUcWdUjPrhCt6FURAAV0nwFO286f/view?usp=sharing" TargetMode="External"/><Relationship Id="rId493" Type="http://schemas.openxmlformats.org/officeDocument/2006/relationships/hyperlink" Target="https://drive.google.com/file/d/1K2UnfSfCazYqVSf4wz0Sx_gLEsndFa7R/view?usp=sharing" TargetMode="External"/><Relationship Id="rId494" Type="http://schemas.openxmlformats.org/officeDocument/2006/relationships/hyperlink" Target="https://drive.google.com/file/d/1aSGomnfa81MBjqeHStbaifrqO429DbfK/view?usp=sharing" TargetMode="External"/><Relationship Id="rId495" Type="http://schemas.openxmlformats.org/officeDocument/2006/relationships/hyperlink" Target="https://drive.google.com/file/d/1OfTBDlV2qGfZo4_b4tQDzMGLMRoxhPxb/view?usp=sharing" TargetMode="External"/><Relationship Id="rId496" Type="http://schemas.openxmlformats.org/officeDocument/2006/relationships/hyperlink" Target="https://drive.google.com/file/d/1scdDnHUaBUwSf6-6qqDPjtZktc7VBRuC/view?usp=share_link" TargetMode="External"/><Relationship Id="rId497" Type="http://schemas.openxmlformats.org/officeDocument/2006/relationships/hyperlink" Target="https://drive.google.com/file/d/1U0ryHUq5EkiwWl2asbjZfu2YscW5OYmP/view?usp=sharing" TargetMode="External"/><Relationship Id="rId498" Type="http://schemas.openxmlformats.org/officeDocument/2006/relationships/hyperlink" Target="https://drive.google.com/file/d/1GWZUokuw4lcuOIi1jZRYTBVsZHivRG0d/view?usp=sharing" TargetMode="External"/><Relationship Id="rId499" Type="http://schemas.openxmlformats.org/officeDocument/2006/relationships/hyperlink" Target="https://drive.google.com/file/d/1QeVLBy7w_FyekYGQTVzQKt5TLrfpQtMA/view?usp=sharing" TargetMode="External"/><Relationship Id="rId500" Type="http://schemas.openxmlformats.org/officeDocument/2006/relationships/hyperlink" Target="https://drive.google.com/file/d/1l4BSEnsv-jfJEjzHePwM_SrhYlIiQKTN/view?usp=sharing" TargetMode="External"/><Relationship Id="rId501" Type="http://schemas.openxmlformats.org/officeDocument/2006/relationships/hyperlink" Target="https://drive.google.com/file/d/1GTvVr-F6u4296xKlwNjdHEyZJpt1SJ3q/view?usp=sharing" TargetMode="External"/><Relationship Id="rId502" Type="http://schemas.openxmlformats.org/officeDocument/2006/relationships/hyperlink" Target="https://drive.google.com/file/d/1EzS_SuzDOid6uGT6BnMUzbRuTuHtUTMt/view?usp=share_link" TargetMode="External"/><Relationship Id="rId503" Type="http://schemas.openxmlformats.org/officeDocument/2006/relationships/hyperlink" Target="https://drive.google.com/file/d/1_LiQre1KSXpFDbTfVvEIokv4KXAaDDZe/view?usp=sharing" TargetMode="External"/><Relationship Id="rId504" Type="http://schemas.openxmlformats.org/officeDocument/2006/relationships/hyperlink" Target="https://drive.google.com/file/d/1YjoOsimk6Oe0RaVYt7HZkLVy_AgfRMl0/view?usp=sharing" TargetMode="External"/><Relationship Id="rId505" Type="http://schemas.openxmlformats.org/officeDocument/2006/relationships/hyperlink" Target="https://drive.google.com/file/d/1Ken4vMjjhk6SwbBBVpzAlWz1nn2zH8vX/view?usp=sharing" TargetMode="External"/><Relationship Id="rId506" Type="http://schemas.openxmlformats.org/officeDocument/2006/relationships/hyperlink" Target="https://drive.google.com/file/d/1jFAK0aJx7DdwPydfZGULrhkDHyFjmR-6/view?usp=sharing" TargetMode="External"/><Relationship Id="rId507" Type="http://schemas.openxmlformats.org/officeDocument/2006/relationships/hyperlink" Target="https://drive.google.com/file/d/1lM-hhuijxWpzfuMJgd7PH-1TNNBs4rsf/view?usp=sharing" TargetMode="External"/><Relationship Id="rId508" Type="http://schemas.openxmlformats.org/officeDocument/2006/relationships/hyperlink" Target="https://drive.google.com/file/d/1B7BT5xANKQCQGjHk5zoIn2SY1hpXLZGe/view?usp=sharing" TargetMode="External"/><Relationship Id="rId509" Type="http://schemas.openxmlformats.org/officeDocument/2006/relationships/hyperlink" Target="https://drive.google.com/file/d/1b8pe_UE_EiS-eTQvZh3X4rxsvaiarCIL/view?usp=sharing" TargetMode="External"/><Relationship Id="rId510" Type="http://schemas.openxmlformats.org/officeDocument/2006/relationships/hyperlink" Target="https://drive.google.com/file/d/1OG6-4wU4E-sDOD0R3KagsYZklh1hxVfs/view?usp=sharing" TargetMode="External"/><Relationship Id="rId511" Type="http://schemas.openxmlformats.org/officeDocument/2006/relationships/hyperlink" Target="https://drive.google.com/file/d/1BErupBTkYtj-b-fd809o5VpMTMUe3ija/view?usp=sharing" TargetMode="External"/><Relationship Id="rId512" Type="http://schemas.openxmlformats.org/officeDocument/2006/relationships/hyperlink" Target="https://drive.google.com/file/d/1zqMKQysHvXHD-0udPpGHMEw9Z6Y6IpcG/view?usp=sharing" TargetMode="External"/><Relationship Id="rId513" Type="http://schemas.openxmlformats.org/officeDocument/2006/relationships/hyperlink" Target="https://drive.google.com/file/d/1QQr8-AZ_AdZM4hWjN_X-hKlv7Fjs_65P/view?usp=sharing" TargetMode="External"/><Relationship Id="rId514" Type="http://schemas.openxmlformats.org/officeDocument/2006/relationships/hyperlink" Target="https://drive.google.com/file/d/1CYEs8fTClHHZyja60fYFwaJMJONPAqHP/view?usp=sharing" TargetMode="External"/><Relationship Id="rId515" Type="http://schemas.openxmlformats.org/officeDocument/2006/relationships/hyperlink" Target="https://drive.google.com/file/d/1eI84M9L3ImOLIkYyp3SMaYZmG_GBGZ9Z/view?usp=sharing" TargetMode="External"/><Relationship Id="rId516" Type="http://schemas.openxmlformats.org/officeDocument/2006/relationships/hyperlink" Target="https://drive.google.com/file/d/1VBBuMTiBeAoTWUeSsuc3IWsvzXtGSc9n/view?usp=sharing" TargetMode="External"/><Relationship Id="rId517" Type="http://schemas.openxmlformats.org/officeDocument/2006/relationships/hyperlink" Target="https://drive.google.com/file/d/19gWQnCwMDfS2u17Hjar_OBmpzOjinr_1/view?usp=sharing" TargetMode="External"/><Relationship Id="rId518" Type="http://schemas.openxmlformats.org/officeDocument/2006/relationships/hyperlink" Target="https://drive.google.com/file/d/1owTcabyonoqpd9UA3t48MuxpxfYkkw8S/view?usp=sharing" TargetMode="External"/><Relationship Id="rId519" Type="http://schemas.openxmlformats.org/officeDocument/2006/relationships/hyperlink" Target="https://drive.google.com/file/d/1ZSwbCxujHHmGXCDSL8qKhl2LrOd_IilY/view?usp=sharing" TargetMode="External"/><Relationship Id="rId520" Type="http://schemas.openxmlformats.org/officeDocument/2006/relationships/hyperlink" Target="https://drive.google.com/file/d/1ghWng3WkYAWJq7IH0TeyGtFxdqPkenCV/view?usp=sharing" TargetMode="External"/><Relationship Id="rId521" Type="http://schemas.openxmlformats.org/officeDocument/2006/relationships/hyperlink" Target="https://drive.google.com/file/d/1_B3aMoliOySM3rVejk3eis1Z3MT_TCgj/view?usp=sharing" TargetMode="External"/><Relationship Id="rId522" Type="http://schemas.openxmlformats.org/officeDocument/2006/relationships/hyperlink" Target="https://drive.google.com/file/d/18fDChDTQJ5pOUVtLFa08TR8V88mrDrCE/view?usp=sharing" TargetMode="External"/><Relationship Id="rId523" Type="http://schemas.openxmlformats.org/officeDocument/2006/relationships/hyperlink" Target="https://drive.google.com/file/d/1XkXtpNT5JPfiZh35jf5Mu9AjN_LhQIYK/view?usp=sharing" TargetMode="External"/><Relationship Id="rId524" Type="http://schemas.openxmlformats.org/officeDocument/2006/relationships/hyperlink" Target="https://drive.google.com/file/d/1HuV_AP9XkmlS676BPvuM3wEmVZdl84CN/view?usp=sharing" TargetMode="External"/><Relationship Id="rId525" Type="http://schemas.openxmlformats.org/officeDocument/2006/relationships/hyperlink" Target="https://drive.google.com/file/d/1KPDfbQdct4fUR9SEnht6XEZ6OS0D1AIA/view?usp=sharing" TargetMode="External"/><Relationship Id="rId526" Type="http://schemas.openxmlformats.org/officeDocument/2006/relationships/hyperlink" Target="https://drive.google.com/file/d/1XiB6ZPqj_cE3EaLI19X04Nif7fSz446O/view?usp=sharing" TargetMode="External"/><Relationship Id="rId527" Type="http://schemas.openxmlformats.org/officeDocument/2006/relationships/hyperlink" Target="https://drive.google.com/file/d/18uH8hJeIgf5NgeAjqnJ0DKf-6wbMiBoW/view?usp=sharing" TargetMode="External"/><Relationship Id="rId528" Type="http://schemas.openxmlformats.org/officeDocument/2006/relationships/hyperlink" Target="https://drive.google.com/file/d/1KPDfbQdct4fUR9SEnht6XEZ6OS0D1AIA/view?usp=sharing" TargetMode="External"/><Relationship Id="rId529" Type="http://schemas.openxmlformats.org/officeDocument/2006/relationships/hyperlink" Target="https://drive.google.com/file/d/1bxv_MnrHUwMkU5RNTcMUubZdW75Kboco/view?usp=sharing" TargetMode="External"/><Relationship Id="rId530" Type="http://schemas.openxmlformats.org/officeDocument/2006/relationships/hyperlink" Target="https://drive.google.com/file/d/1Y4cqDrLJxsFzsPRI4O8uzGRSFHKVoiOV/view?usp=sharing" TargetMode="External"/><Relationship Id="rId531" Type="http://schemas.openxmlformats.org/officeDocument/2006/relationships/hyperlink" Target="https://drive.google.com/file/d/1kJ4iufGf_8nkt2wgkArQPC07Nrc6P90P/view?usp=share_link" TargetMode="External"/><Relationship Id="rId532" Type="http://schemas.openxmlformats.org/officeDocument/2006/relationships/hyperlink" Target="https://drive.google.com/file/d/1M11001UxysQn_UOeVWX64pZZozSQPJaC/view?usp=sharing" TargetMode="External"/><Relationship Id="rId533" Type="http://schemas.openxmlformats.org/officeDocument/2006/relationships/hyperlink" Target="https://drive.google.com/file/d/10A4MSC0tric2b4IwFiD8qCbR1Mp4lVu9/view?usp=sharing" TargetMode="External"/><Relationship Id="rId534" Type="http://schemas.openxmlformats.org/officeDocument/2006/relationships/hyperlink" Target="https://drive.google.com/file/d/1hlFA-4tmyvVpny6GWiKdssLL0ktP9RPB/view?usp=sharing" TargetMode="External"/><Relationship Id="rId535" Type="http://schemas.openxmlformats.org/officeDocument/2006/relationships/hyperlink" Target="https://drive.google.com/file/d/1FQk1_SiUVKPH8xC4ENCR1R_t4O3kJz7h/view?usp=sharing" TargetMode="External"/><Relationship Id="rId536" Type="http://schemas.openxmlformats.org/officeDocument/2006/relationships/hyperlink" Target="https://drive.google.com/file/d/1th-C0Nm4pTr9XcZy90DZ27PI0OxeWRCP/view?usp=sharing" TargetMode="External"/><Relationship Id="rId537" Type="http://schemas.openxmlformats.org/officeDocument/2006/relationships/hyperlink" Target="https://drive.google.com/file/d/1QvM123UghfR1ilF5yETgqntowfL6pO0L/view?usp=sharing" TargetMode="External"/><Relationship Id="rId538" Type="http://schemas.openxmlformats.org/officeDocument/2006/relationships/hyperlink" Target="https://drive.google.com/file/d/1CynHEyh4kQeGXPhs0AROmtcL4M1Zckhp/view?usp=sharing" TargetMode="External"/><Relationship Id="rId539" Type="http://schemas.openxmlformats.org/officeDocument/2006/relationships/hyperlink" Target="https://drive.google.com/file/d/1IYJclCfvQqujd8FWPX5cZAvOdosd7oXe/view?usp=sharing" TargetMode="External"/><Relationship Id="rId540" Type="http://schemas.openxmlformats.org/officeDocument/2006/relationships/hyperlink" Target="https://drive.google.com/file/d/10kf4UCGeRt8eMOIeg29zwN7AfkX2HI4q/view?usp=sharing" TargetMode="External"/><Relationship Id="rId541" Type="http://schemas.openxmlformats.org/officeDocument/2006/relationships/hyperlink" Target="https://drive.google.com/file/d/16PJQeIZ-SWu2-znJ9VutoP4oQFtql0fo/view?usp=sharing" TargetMode="External"/><Relationship Id="rId542" Type="http://schemas.openxmlformats.org/officeDocument/2006/relationships/hyperlink" Target="https://drive.google.com/file/d/1TCjAaRpb_0QnOPzAHdqG57B3okfaiXvV/view?usp=sharing" TargetMode="External"/><Relationship Id="rId543" Type="http://schemas.openxmlformats.org/officeDocument/2006/relationships/hyperlink" Target="https://drive.google.com/file/d/1_546lzE4-YAoWMKQ_n782hh73GSMj6fF/view?usp=sharing" TargetMode="External"/><Relationship Id="rId544" Type="http://schemas.openxmlformats.org/officeDocument/2006/relationships/hyperlink" Target="https://drive.google.com/file/d/1D36K-2FbLuIyn9-DimpOckHbQb2nXywP/view?usp=sharing" TargetMode="External"/><Relationship Id="rId545" Type="http://schemas.openxmlformats.org/officeDocument/2006/relationships/hyperlink" Target="https://drive.google.com/file/d/1x9N47eSvSk00fvijZMc4vRpr6tgovnUZ/view?usp=sharing" TargetMode="External"/><Relationship Id="rId546" Type="http://schemas.openxmlformats.org/officeDocument/2006/relationships/hyperlink" Target="https://drive.google.com/file/d/1xFDzpHJnSb9Oqc3we5v5IfYs2IxxfSgm/view?usp=sharing" TargetMode="External"/><Relationship Id="rId547" Type="http://schemas.openxmlformats.org/officeDocument/2006/relationships/hyperlink" Target="https://drive.google.com/file/d/1Q0-CXwQ1oVAxXRdkpnmkvpCfv6lKmyJi/view?usp=sharing" TargetMode="External"/><Relationship Id="rId548" Type="http://schemas.openxmlformats.org/officeDocument/2006/relationships/hyperlink" Target="https://drive.google.com/file/d/1a2oO6pc2-x546pLwVRZ-ukIbXqyLkZW0/view?usp=sharing" TargetMode="External"/><Relationship Id="rId549" Type="http://schemas.openxmlformats.org/officeDocument/2006/relationships/hyperlink" Target="https://drive.google.com/file/d/1qVf-uiuic09Y07DnQtQARBKIC2f-lfAK/view?usp=sharing" TargetMode="External"/><Relationship Id="rId550" Type="http://schemas.openxmlformats.org/officeDocument/2006/relationships/hyperlink" Target="https://drive.google.com/file/d/1f7pjNSQpA25maBWSqSnK4jBMJ-hOwviV/view?usp=sharing" TargetMode="External"/><Relationship Id="rId551" Type="http://schemas.openxmlformats.org/officeDocument/2006/relationships/hyperlink" Target="https://drive.google.com/file/d/1nD9TKpWGGH1kwobhnl9jpvfTpSc7qgN_/view?usp=sharing" TargetMode="External"/><Relationship Id="rId552" Type="http://schemas.openxmlformats.org/officeDocument/2006/relationships/hyperlink" Target="https://drive.google.com/file/d/1WizDZDBezLr37GKfw-lY_g0SZ18jHOSM/view?usp=sharing" TargetMode="External"/><Relationship Id="rId553" Type="http://schemas.openxmlformats.org/officeDocument/2006/relationships/hyperlink" Target="https://drive.google.com/file/d/1XJD_5pr8xUNAAZ6eRBa7xHsPyQA6CzUC/view?usp=sharing" TargetMode="External"/><Relationship Id="rId554" Type="http://schemas.openxmlformats.org/officeDocument/2006/relationships/hyperlink" Target="https://drive.google.com/file/d/1ALZbilz_lFD_cJKk0mO4VGRYL_-Fi4JM/view?usp=sharing" TargetMode="External"/><Relationship Id="rId555" Type="http://schemas.openxmlformats.org/officeDocument/2006/relationships/hyperlink" Target="https://drive.google.com/file/d/1EofqRfvJz5vTFsiKRb3BKXnak353t9lj/view?usp=share_link" TargetMode="External"/><Relationship Id="rId556" Type="http://schemas.openxmlformats.org/officeDocument/2006/relationships/hyperlink" Target="https://drive.google.com/file/d/1RbCqxbiotc_UlD0Raev0Ci3FThlT0eH4/view?usp=sharing" TargetMode="External"/><Relationship Id="rId557" Type="http://schemas.openxmlformats.org/officeDocument/2006/relationships/hyperlink" Target="https://drive.google.com/file/d/1PnB2iZHyOSK43HttsycFHYX0TwGzIf3Y/view?usp=sharing" TargetMode="External"/><Relationship Id="rId558" Type="http://schemas.openxmlformats.org/officeDocument/2006/relationships/hyperlink" Target="https://drive.google.com/file/d/18b4sWvp_53hlQ7eYzpWspc8Kb_AmHArn/view?usp=share_link" TargetMode="External"/><Relationship Id="rId559" Type="http://schemas.openxmlformats.org/officeDocument/2006/relationships/hyperlink" Target="https://drive.google.com/file/d/1JAosum5xi7F2DgWnvKsyielp9eoXeTvG/view?usp=sharing" TargetMode="External"/><Relationship Id="rId560" Type="http://schemas.openxmlformats.org/officeDocument/2006/relationships/hyperlink" Target="https://drive.google.com/file/d/1ES0dIdav0k3O6xsVUmWJMJBGiISP-lQx/view?usp=sharing" TargetMode="External"/><Relationship Id="rId561" Type="http://schemas.openxmlformats.org/officeDocument/2006/relationships/hyperlink" Target="https://drive.google.com/file/d/1OJr1ht9svIvTQS1p2GgPB3Sd7hVnmdlf/view?usp=sharing" TargetMode="External"/><Relationship Id="rId562" Type="http://schemas.openxmlformats.org/officeDocument/2006/relationships/hyperlink" Target="https://drive.google.com/file/d/13-clx8_J56dKItHWqxe4WNH8Wysie7kT/view?usp=sharing" TargetMode="External"/><Relationship Id="rId563" Type="http://schemas.openxmlformats.org/officeDocument/2006/relationships/hyperlink" Target="https://drive.google.com/file/d/1rAFVzYAqgA-Nr4xnth_3HtaYLV45fqpZ/view?usp=sharing" TargetMode="External"/><Relationship Id="rId564" Type="http://schemas.openxmlformats.org/officeDocument/2006/relationships/hyperlink" Target="https://drive.google.com/file/d/1KVwwdZ3gPt_jKgDdits_2PYbWC9L4O83/view?usp=sharing" TargetMode="External"/><Relationship Id="rId565" Type="http://schemas.openxmlformats.org/officeDocument/2006/relationships/hyperlink" Target="https://drive.google.com/file/d/1EnNj5OhkQX83xsjTIRUdU7idF5HU1JbV/view?usp=sharing" TargetMode="External"/><Relationship Id="rId566" Type="http://schemas.openxmlformats.org/officeDocument/2006/relationships/hyperlink" Target="https://drive.google.com/file/d/1oNsjN1oediGe2PMcS3T0DHZpIwIt0OmT/view?usp=sharing" TargetMode="External"/><Relationship Id="rId567" Type="http://schemas.openxmlformats.org/officeDocument/2006/relationships/hyperlink" Target="https://drive.google.com/file/d/138fDjrUmfXyJyrg7UBL3sESknUXenc1f/view?usp=sharing" TargetMode="External"/><Relationship Id="rId568" Type="http://schemas.openxmlformats.org/officeDocument/2006/relationships/hyperlink" Target="https://drive.google.com/file/d/1bh0GH_XoRpj9PATR2MGhwTMVujNfTuL0/view?usp=sharing" TargetMode="External"/><Relationship Id="rId569" Type="http://schemas.openxmlformats.org/officeDocument/2006/relationships/hyperlink" Target="https://drive.google.com/file/d/1D3w0YvMeXRFYpwoNld4fJ_knqqVfS5Dg/view?usp=sharing" TargetMode="External"/><Relationship Id="rId570" Type="http://schemas.openxmlformats.org/officeDocument/2006/relationships/hyperlink" Target="https://drive.google.com/file/d/16BkFp2J61lhwIq4K_8oRICGJTgCFdMCG/view?usp=sharing" TargetMode="External"/><Relationship Id="rId571" Type="http://schemas.openxmlformats.org/officeDocument/2006/relationships/hyperlink" Target="https://drive.google.com/file/d/1xuaibY1-GKDjmfOTYbRmvEkcyg5A1kc_/view?usp=sharing" TargetMode="External"/><Relationship Id="rId572" Type="http://schemas.openxmlformats.org/officeDocument/2006/relationships/hyperlink" Target="https://drive.google.com/file/d/1z-HEafPR1gKdn9SDMY--vwDu7Qgg0X83/view?usp=sharing" TargetMode="External"/><Relationship Id="rId573" Type="http://schemas.openxmlformats.org/officeDocument/2006/relationships/hyperlink" Target="https://drive.google.com/file/d/18ssYBraNXnByBMLBIFvNoTUpV9-RDz_e/view?usp=sharing" TargetMode="External"/><Relationship Id="rId574" Type="http://schemas.openxmlformats.org/officeDocument/2006/relationships/hyperlink" Target="https://drive.google.com/file/d/1DfhXX9gJlKWlbv6G42OHHomdYxSu7f3u/view?usp=sharing" TargetMode="External"/><Relationship Id="rId575" Type="http://schemas.openxmlformats.org/officeDocument/2006/relationships/hyperlink" Target="https://drive.google.com/file/d/1Vdhqx6IBrdJ8EU6ofl3mf5nYKsb0irsu/view?usp=sharing" TargetMode="External"/><Relationship Id="rId576" Type="http://schemas.openxmlformats.org/officeDocument/2006/relationships/hyperlink" Target="https://drive.google.com/file/d/1BVrYJo8pdmOJKksqTTA7NFXv1XuOl8QL/view?usp=sharing" TargetMode="External"/><Relationship Id="rId577" Type="http://schemas.openxmlformats.org/officeDocument/2006/relationships/hyperlink" Target="https://drive.google.com/file/d/11ep-lcn_jN_w2Du3gW0GvyznaFhvPcqY/view?usp=sharing" TargetMode="External"/><Relationship Id="rId578" Type="http://schemas.openxmlformats.org/officeDocument/2006/relationships/hyperlink" Target="https://drive.google.com/file/d/1_RO2VQiVWWIJoZ2ZtKHqv49KA4CRl3uI/view?usp=sharing" TargetMode="External"/><Relationship Id="rId579" Type="http://schemas.openxmlformats.org/officeDocument/2006/relationships/hyperlink" Target="https://drive.google.com/file/d/1kfCwY-9bvOGz2Xs114QONQFEG1qO0KWa/view?usp=sharing" TargetMode="External"/><Relationship Id="rId580" Type="http://schemas.openxmlformats.org/officeDocument/2006/relationships/hyperlink" Target="https://drive.google.com/file/d/1Z8Xy9a_5PKMiy8NYhBtKaHzlR_QYkIy6/view?usp=sharing" TargetMode="External"/><Relationship Id="rId581" Type="http://schemas.openxmlformats.org/officeDocument/2006/relationships/hyperlink" Target="https://drive.google.com/file/d/1Vdhqx6IBrdJ8EU6ofl3mf5nYKsb0irsu/view?usp=sharing" TargetMode="External"/><Relationship Id="rId582" Type="http://schemas.openxmlformats.org/officeDocument/2006/relationships/hyperlink" Target="https://drive.google.com/file/d/1hLAEwZttFyFF9fKFkAVuYyggCMOMW3sy/view?usp=sharing" TargetMode="External"/><Relationship Id="rId583" Type="http://schemas.openxmlformats.org/officeDocument/2006/relationships/hyperlink" Target="https://drive.google.com/file/d/1B7OoOWWJ88lbII7zCq1J87Rvm8dfKVUy/view?usp=sharing" TargetMode="External"/><Relationship Id="rId584" Type="http://schemas.openxmlformats.org/officeDocument/2006/relationships/hyperlink" Target="https://drive.google.com/file/d/1txAd5JHITnF-ZgrO95o_ZdmBlSWLIpky/view?usp=sharing" TargetMode="External"/><Relationship Id="rId585" Type="http://schemas.openxmlformats.org/officeDocument/2006/relationships/hyperlink" Target="https://drive.google.com/file/d/1-JXHltSggKcxn2SBaumTAy9sx8tD9-rO/view?usp=sharing" TargetMode="External"/><Relationship Id="rId586" Type="http://schemas.openxmlformats.org/officeDocument/2006/relationships/hyperlink" Target="https://drive.google.com/file/d/1hbw8Ioe8W8NqLVNydaJIkhtOA3ITncnj/view?usp=sharing" TargetMode="External"/><Relationship Id="rId587" Type="http://schemas.openxmlformats.org/officeDocument/2006/relationships/hyperlink" Target="https://drive.google.com/file/d/1P_wYPdyiR5j1zjUpjt2JElHk52I-jClf/view?usp=sharing" TargetMode="External"/><Relationship Id="rId588" Type="http://schemas.openxmlformats.org/officeDocument/2006/relationships/hyperlink" Target="https://drive.google.com/file/d/1hWOIzmXXXUUp_sKn2EW5_fQgnHSQf_e1/view?usp=sharing" TargetMode="External"/><Relationship Id="rId589" Type="http://schemas.openxmlformats.org/officeDocument/2006/relationships/hyperlink" Target="https://drive.google.com/file/d/1BD8-wKkewdv1rTIybpUNpHpSZlrbLstx/view?usp=sharing" TargetMode="External"/><Relationship Id="rId590" Type="http://schemas.openxmlformats.org/officeDocument/2006/relationships/hyperlink" Target="https://drive.google.com/file/d/1wXI83Y6kZuvLZBzZA7yMFZmnpEs_FN77/view?usp=sharing" TargetMode="External"/><Relationship Id="rId591" Type="http://schemas.openxmlformats.org/officeDocument/2006/relationships/hyperlink" Target="https://drive.google.com/file/d/1scSqnP0IXfdH-tSVuBaTrdFjLkG79vCk/view?usp=sharing" TargetMode="External"/><Relationship Id="rId592" Type="http://schemas.openxmlformats.org/officeDocument/2006/relationships/hyperlink" Target="https://drive.google.com/file/d/1mQKDNV0X6kQbLEq8SmlNHhv5Q75d_8N7/view?usp=sharing" TargetMode="External"/><Relationship Id="rId593" Type="http://schemas.openxmlformats.org/officeDocument/2006/relationships/hyperlink" Target="https://drive.google.com/file/d/1dqbKmpMQ2FAPItI7NX9l-qhZzWSEYrf0/view?usp=sharing" TargetMode="External"/><Relationship Id="rId594" Type="http://schemas.openxmlformats.org/officeDocument/2006/relationships/hyperlink" Target="https://drive.google.com/file/d/1gj2SlvbUnmXb0DS4Skzc7WlTiyacWjy9/view?usp=sharing" TargetMode="External"/><Relationship Id="rId595" Type="http://schemas.openxmlformats.org/officeDocument/2006/relationships/hyperlink" Target="https://drive.google.com/file/d/1g19sC8tepLTnomH1u2_i9Tz39lE3MtRr/view?usp=sharing" TargetMode="External"/><Relationship Id="rId596" Type="http://schemas.openxmlformats.org/officeDocument/2006/relationships/hyperlink" Target="https://drive.google.com/file/d/1GT5uu_TMoLTGMvrNMQzz8yhVmZdVI_8d/view?usp=sharing" TargetMode="External"/><Relationship Id="rId597" Type="http://schemas.openxmlformats.org/officeDocument/2006/relationships/hyperlink" Target="https://drive.google.com/file/d/1fTrfCn51m3ae-vDwPuqajXrrLUGIlXRL/view?usp=sharing" TargetMode="External"/><Relationship Id="rId598" Type="http://schemas.openxmlformats.org/officeDocument/2006/relationships/hyperlink" Target="https://drive.google.com/file/d/1WVgjikolSa2Mfl4YJvSrtMMmU_ldAE2M/view?usp=sharing" TargetMode="External"/><Relationship Id="rId599" Type="http://schemas.openxmlformats.org/officeDocument/2006/relationships/hyperlink" Target="https://drive.google.com/file/d/1PBdYId7IBjkl0H375ENupRb0IWjS30VL/view?usp=sharing" TargetMode="External"/><Relationship Id="rId600" Type="http://schemas.openxmlformats.org/officeDocument/2006/relationships/hyperlink" Target="https://drive.google.com/file/d/1VnktefUe_VfWmgzneKp2v9ahrMgTjrQK/view?usp=sharing" TargetMode="External"/><Relationship Id="rId601" Type="http://schemas.openxmlformats.org/officeDocument/2006/relationships/hyperlink" Target="https://drive.google.com/file/d/1yvSisH-nyOEt88TIqSpbTocOZTNkQUt5/view?usp=sharing" TargetMode="External"/><Relationship Id="rId602" Type="http://schemas.openxmlformats.org/officeDocument/2006/relationships/hyperlink" Target="https://drive.google.com/file/d/1n6ef0V27dO7xJn2YE_5VkDwUQ-WjhEpf/view?usp=share_link" TargetMode="External"/><Relationship Id="rId603" Type="http://schemas.openxmlformats.org/officeDocument/2006/relationships/hyperlink" Target="https://drive.google.com/file/d/1fmuX8LjjMZSF3hOYk9aEgAPCsKt81TS5/view?usp=sharing" TargetMode="External"/><Relationship Id="rId604" Type="http://schemas.openxmlformats.org/officeDocument/2006/relationships/hyperlink" Target="https://drive.google.com/file/d/1QFERsdqdaXvcpFFDcBV5LaJX5astrD6K/view?usp=sharing" TargetMode="External"/><Relationship Id="rId605" Type="http://schemas.openxmlformats.org/officeDocument/2006/relationships/hyperlink" Target="https://drive.google.com/file/d/1uElm3TjquAiLQyItMJIrV5aYTctrB_Tq/view?usp=sharing" TargetMode="External"/><Relationship Id="rId606" Type="http://schemas.openxmlformats.org/officeDocument/2006/relationships/hyperlink" Target="https://drive.google.com/file/d/1xxa8BNwBcX_PAiGRgrd9orW_UMC7x0XZ/view?usp=sharing" TargetMode="External"/><Relationship Id="rId607" Type="http://schemas.openxmlformats.org/officeDocument/2006/relationships/hyperlink" Target="https://drive.google.com/file/d/12QnS6JNJhVIgdtyFgJGbFC89es57PziK/view?usp=sharing" TargetMode="External"/><Relationship Id="rId608" Type="http://schemas.openxmlformats.org/officeDocument/2006/relationships/hyperlink" Target="https://drive.google.com/file/d/1Ol8sqOUkWjfu_eCOKEV_T67OfZfVp-va/view?usp=sharing" TargetMode="External"/><Relationship Id="rId609" Type="http://schemas.openxmlformats.org/officeDocument/2006/relationships/hyperlink" Target="https://drive.google.com/file/d/1iavGUocBGrR9tVc3mEuDm6_ty8I5Ih9f/view?usp=sharing" TargetMode="External"/><Relationship Id="rId610" Type="http://schemas.openxmlformats.org/officeDocument/2006/relationships/hyperlink" Target="https://drive.google.com/file/d/1yKrBSFNr9Okq_NH4wD25OXoQh8Dxpw6b/view?usp=sharing" TargetMode="External"/><Relationship Id="rId611" Type="http://schemas.openxmlformats.org/officeDocument/2006/relationships/hyperlink" Target="https://drive.google.com/file/d/1r19i4lF8mCy6pVwVbqV7Irm6zECyx_9C/view?usp=sharing" TargetMode="External"/><Relationship Id="rId612" Type="http://schemas.openxmlformats.org/officeDocument/2006/relationships/hyperlink" Target="https://drive.google.com/file/d/1MNjGzororqzTbNy_gKS4M1HDQRe6bBVx/view?usp=sharing" TargetMode="External"/><Relationship Id="rId613" Type="http://schemas.openxmlformats.org/officeDocument/2006/relationships/hyperlink" Target="https://drive.google.com/file/d/1EpoMbC467J4l51BHt3owZYws_yIe2p6R/view?usp=sharing" TargetMode="External"/><Relationship Id="rId614" Type="http://schemas.openxmlformats.org/officeDocument/2006/relationships/hyperlink" Target="https://drive.google.com/file/d/1GhsO2mEtOEOjn8ewbZQ_5fMP5puUqM1r/view?usp=sharing" TargetMode="External"/><Relationship Id="rId615" Type="http://schemas.openxmlformats.org/officeDocument/2006/relationships/hyperlink" Target="https://drive.google.com/file/d/1zAKNIvb4M0UGQjQgrIQRVJhih0T0QVto/view?usp=sharing" TargetMode="External"/><Relationship Id="rId616" Type="http://schemas.openxmlformats.org/officeDocument/2006/relationships/hyperlink" Target="https://drive.google.com/file/d/1iavGUocBGrR9tVc3mEuDm6_ty8I5Ih9f/view?usp=sharing" TargetMode="External"/><Relationship Id="rId617" Type="http://schemas.openxmlformats.org/officeDocument/2006/relationships/hyperlink" Target="https://drive.google.com/file/d/1vqekTxXNoBIAJCGKdJMKJ9gaJs6A96RP/view?usp=sharing" TargetMode="External"/><Relationship Id="rId618" Type="http://schemas.openxmlformats.org/officeDocument/2006/relationships/hyperlink" Target="https://drive.google.com/file/d/1owVAW4NYawVdWff6heE4ySmxBsOYMViX/view?usp=sharing" TargetMode="External"/><Relationship Id="rId619" Type="http://schemas.openxmlformats.org/officeDocument/2006/relationships/hyperlink" Target="https://drive.google.com/file/d/1BmvauGj68Al3PGN5nfor1iUB7zLPU3jl/view?usp=sharing" TargetMode="External"/><Relationship Id="rId620" Type="http://schemas.openxmlformats.org/officeDocument/2006/relationships/hyperlink" Target="https://drive.google.com/file/d/1qJhDUn7Ro-0YlLp5cDicFfCt6H1lSR2B/view?usp=sharing" TargetMode="External"/><Relationship Id="rId621" Type="http://schemas.openxmlformats.org/officeDocument/2006/relationships/hyperlink" Target="https://drive.google.com/file/d/1-JtMCD6xAqYTj-poeZcakU3xZf3hqb3g/view?usp=sharing" TargetMode="External"/><Relationship Id="rId622" Type="http://schemas.openxmlformats.org/officeDocument/2006/relationships/hyperlink" Target="https://drive.google.com/file/d/1BmvauGj68Al3PGN5nfor1iUB7zLPU3jl/view?usp=sharing" TargetMode="External"/><Relationship Id="rId623" Type="http://schemas.openxmlformats.org/officeDocument/2006/relationships/hyperlink" Target="https://drive.google.com/file/d/1BWR6J_kUgT1tym-FaQfHcLaAemKAQojn/view?usp=sharing" TargetMode="External"/><Relationship Id="rId624" Type="http://schemas.openxmlformats.org/officeDocument/2006/relationships/hyperlink" Target="https://drive.google.com/file/d/1G884NJQY2xAyp_uOqZu7T8GaIawj5mGW/view?usp=sharing" TargetMode="External"/><Relationship Id="rId625" Type="http://schemas.openxmlformats.org/officeDocument/2006/relationships/hyperlink" Target="https://drive.google.com/file/d/13RS7yI_6-8B-w8Uq5nXB4tV2KoW7V7ZB/view?usp=sharing" TargetMode="External"/><Relationship Id="rId626" Type="http://schemas.openxmlformats.org/officeDocument/2006/relationships/hyperlink" Target="https://drive.google.com/file/d/1m86JqbjeqoIVYBSrnkcfbZAsEFMcJrnI/view?usp=sharing" TargetMode="External"/><Relationship Id="rId627" Type="http://schemas.openxmlformats.org/officeDocument/2006/relationships/hyperlink" Target="https://drive.google.com/file/d/1iZgsNAX-VnQMJ8rfbimGQ8QuqxTrVuMz/view?usp=share_link" TargetMode="External"/><Relationship Id="rId628" Type="http://schemas.openxmlformats.org/officeDocument/2006/relationships/hyperlink" Target="https://drive.google.com/file/d/1i8InvzqBtRdNV83ANt5Zlo5FOx2LutCi/view?usp=sharing" TargetMode="External"/><Relationship Id="rId629" Type="http://schemas.openxmlformats.org/officeDocument/2006/relationships/hyperlink" Target="https://drive.google.com/file/d/1WxqKvUdWfrBkHVNfOQZP41DLM3RohqVc/view?usp=sharing" TargetMode="External"/><Relationship Id="rId630" Type="http://schemas.openxmlformats.org/officeDocument/2006/relationships/hyperlink" Target="https://drive.google.com/file/d/1V0fV78525Rfk-tZGQhvYoXUih8IQSA5B/view?usp=sharing" TargetMode="External"/><Relationship Id="rId631" Type="http://schemas.openxmlformats.org/officeDocument/2006/relationships/hyperlink" Target="https://drive.google.com/file/d/1Y8NrQIlA5xrqR0eogX68e6lUHy2q2rj0/view?usp=sharing" TargetMode="External"/><Relationship Id="rId632" Type="http://schemas.openxmlformats.org/officeDocument/2006/relationships/hyperlink" Target="https://drive.google.com/file/d/1GBvQVX3RpR1LeJ4wZqPVErejSP48JJsf/view?usp=sharing" TargetMode="External"/><Relationship Id="rId633" Type="http://schemas.openxmlformats.org/officeDocument/2006/relationships/hyperlink" Target="https://drive.google.com/file/d/1ow5YOTaoh0CTxd7ZLL_qAhxw9ofn2CyX/view?usp=sharing" TargetMode="External"/><Relationship Id="rId634" Type="http://schemas.openxmlformats.org/officeDocument/2006/relationships/hyperlink" Target="https://drive.google.com/file/d/1xGDiV5SYFcXZt5ytgXpeL9_8941lQZcL/view?usp=sharing" TargetMode="External"/><Relationship Id="rId635" Type="http://schemas.openxmlformats.org/officeDocument/2006/relationships/hyperlink" Target="https://drive.google.com/file/d/1AmUJqePoHZXtD8gbs46PqAMCgMdaL54s/view?usp=share_link" TargetMode="External"/><Relationship Id="rId636" Type="http://schemas.openxmlformats.org/officeDocument/2006/relationships/hyperlink" Target="https://drive.google.com/file/d/100uqXogKWoLAVm-14fqOAC75aGet-ZqR/view?usp=sharing" TargetMode="External"/><Relationship Id="rId637" Type="http://schemas.openxmlformats.org/officeDocument/2006/relationships/hyperlink" Target="https://drive.google.com/file/d/1iq6zNkDjridJWxlRBUJxM_70ovYucSdX/view?usp=sharing" TargetMode="External"/><Relationship Id="rId638" Type="http://schemas.openxmlformats.org/officeDocument/2006/relationships/hyperlink" Target="https://drive.google.com/file/d/10rRJxmAsUNqy_eBQpkkYTt2NST22kMGP/view?usp=sharing" TargetMode="External"/><Relationship Id="rId639" Type="http://schemas.openxmlformats.org/officeDocument/2006/relationships/hyperlink" Target="https://drive.google.com/file/d/1qZBO3gu0yoAyqYHq35nP0rI9eXpqDJ6v/view?usp=sharing" TargetMode="External"/><Relationship Id="rId640" Type="http://schemas.openxmlformats.org/officeDocument/2006/relationships/hyperlink" Target="https://drive.google.com/file/d/1RbyipJe04u0jmK2u10VY4TTTSxKZwpPm/view?usp=sharing" TargetMode="External"/><Relationship Id="rId641" Type="http://schemas.openxmlformats.org/officeDocument/2006/relationships/hyperlink" Target="https://drive.google.com/file/d/115udvhN-ecMupwfy40q1HONPmOBrrRQC/view?usp=sharing" TargetMode="External"/><Relationship Id="rId642" Type="http://schemas.openxmlformats.org/officeDocument/2006/relationships/hyperlink" Target="https://drive.google.com/file/d/1WrXm_hdPQdV0TDv-NrtGR-jMS9BsHLnv/view?usp=sharing" TargetMode="External"/><Relationship Id="rId643" Type="http://schemas.openxmlformats.org/officeDocument/2006/relationships/hyperlink" Target="https://drive.google.com/file/d/1RbyipJe04u0jmK2u10VY4TTTSxKZwpPm/view?usp=sharing" TargetMode="External"/><Relationship Id="rId644" Type="http://schemas.openxmlformats.org/officeDocument/2006/relationships/hyperlink" Target="https://drive.google.com/file/d/1Ohmia_dkPU2bLXLxVPCz2Smc3v6fGW69/view?usp=sharing" TargetMode="External"/><Relationship Id="rId645" Type="http://schemas.openxmlformats.org/officeDocument/2006/relationships/hyperlink" Target="https://drive.google.com/file/d/1Bn8FkHjcFePAgfVpub9IUeLjTS5R8HqM/view?usp=sharing" TargetMode="External"/><Relationship Id="rId646" Type="http://schemas.openxmlformats.org/officeDocument/2006/relationships/hyperlink" Target="https://drive.google.com/file/d/1Rinh7ZADa-WqXKlQkfkf4m1OCdMtLBs1/view?usp=sharing" TargetMode="External"/><Relationship Id="rId647" Type="http://schemas.openxmlformats.org/officeDocument/2006/relationships/hyperlink" Target="https://drive.google.com/file/d/1WsLzsQCnf7YpPjjoU1T8dKgkgFRN9rPe/view?usp=sharing" TargetMode="External"/><Relationship Id="rId648" Type="http://schemas.openxmlformats.org/officeDocument/2006/relationships/hyperlink" Target="https://drive.google.com/file/d/1xGy8tZys90FEhoKUGoJOyNb5O3Ym9Z01/view?usp=sharing" TargetMode="External"/><Relationship Id="rId649" Type="http://schemas.openxmlformats.org/officeDocument/2006/relationships/hyperlink" Target="https://drive.google.com/file/d/1rgg3qGIafZI9mC6B09EX_og5sMoBwCEZ/view?usp=sharing" TargetMode="External"/><Relationship Id="rId650" Type="http://schemas.openxmlformats.org/officeDocument/2006/relationships/hyperlink" Target="https://drive.google.com/file/d/1iFmW2xc5jc5xASzmdwkm0fYXlMEBvUy4/view?usp=sharing" TargetMode="External"/><Relationship Id="rId651" Type="http://schemas.openxmlformats.org/officeDocument/2006/relationships/hyperlink" Target="https://drive.google.com/file/d/1LwLCcTGixi3rmpHBjtrjtc-YU0m8Pveo/view?usp=sharing" TargetMode="External"/><Relationship Id="rId652" Type="http://schemas.openxmlformats.org/officeDocument/2006/relationships/hyperlink" Target="https://drive.google.com/file/d/1n0J0JNodk4ySm2q3bU7kU5BJjJgi9bUv/view?usp=sharing" TargetMode="External"/><Relationship Id="rId653" Type="http://schemas.openxmlformats.org/officeDocument/2006/relationships/hyperlink" Target="https://drive.google.com/file/d/13OexsRwOxgRRVyqTDBuns-ievHCZaRVn/view?usp=sharing" TargetMode="External"/><Relationship Id="rId654" Type="http://schemas.openxmlformats.org/officeDocument/2006/relationships/hyperlink" Target="https://drive.google.com/file/d/1A1qSTO7Xb-L3f-HSIuF3bOLRD0g0OKhF/view?usp=sharing" TargetMode="External"/><Relationship Id="rId655" Type="http://schemas.openxmlformats.org/officeDocument/2006/relationships/hyperlink" Target="https://drive.google.com/file/d/1QuzlLu_3i5lQde40IxzV8vfgM0b4vQdG/view?usp=sharing" TargetMode="External"/><Relationship Id="rId656" Type="http://schemas.openxmlformats.org/officeDocument/2006/relationships/hyperlink" Target="https://drive.google.com/file/d/1m7y4vrkuRJooxcnH3vVzD2_3YYcQIciT/view?usp=sharing" TargetMode="External"/><Relationship Id="rId657" Type="http://schemas.openxmlformats.org/officeDocument/2006/relationships/hyperlink" Target="https://drive.google.com/file/d/1n0J0JNodk4ySm2q3bU7kU5BJjJgi9bUv/view?usp=sharing" TargetMode="External"/><Relationship Id="rId658" Type="http://schemas.openxmlformats.org/officeDocument/2006/relationships/hyperlink" Target="https://drive.google.com/file/d/1OMZigg2PgnMvbTB3Uqfp4xc5uX97Fd-B/view?usp=sharing" TargetMode="External"/><Relationship Id="rId659" Type="http://schemas.openxmlformats.org/officeDocument/2006/relationships/hyperlink" Target="https://drive.google.com/file/d/19nB6ljrimn87M-CbB7i0XK9EfU8PMdi1/view?usp=sharing" TargetMode="External"/><Relationship Id="rId660" Type="http://schemas.openxmlformats.org/officeDocument/2006/relationships/hyperlink" Target="https://drive.google.com/file/d/1pRD5eyqjP7BgHSVX9vXAEe7nXXT7CuqY/view?usp=share_link" TargetMode="External"/><Relationship Id="rId661" Type="http://schemas.openxmlformats.org/officeDocument/2006/relationships/hyperlink" Target="https://drive.google.com/file/d/1Vc42sxspmAjXWxL6jglePaO2ZGonaDIa/view?usp=sharing" TargetMode="External"/><Relationship Id="rId662" Type="http://schemas.openxmlformats.org/officeDocument/2006/relationships/hyperlink" Target="https://drive.google.com/file/d/1qjvWNqYuJuj0V2fo0zZI2yffGbOzvf58/view?usp=sharing" TargetMode="External"/><Relationship Id="rId663" Type="http://schemas.openxmlformats.org/officeDocument/2006/relationships/hyperlink" Target="https://drive.google.com/file/d/1YSWwJS6NSOEXbfYb_A1KTS7a2EqrUm_D/view?usp=share_link" TargetMode="External"/><Relationship Id="rId664" Type="http://schemas.openxmlformats.org/officeDocument/2006/relationships/hyperlink" Target="https://drive.google.com/file/d/1BoM81_W4wLkfevjdXEEqMOup8yd-wwEX/view?usp=sharing" TargetMode="External"/><Relationship Id="rId665" Type="http://schemas.openxmlformats.org/officeDocument/2006/relationships/hyperlink" Target="https://drive.google.com/file/d/1-1hijNHEbamMX0PW0PTRUwgA2FNwZ9WI/view?usp=sharing" TargetMode="External"/><Relationship Id="rId666" Type="http://schemas.openxmlformats.org/officeDocument/2006/relationships/hyperlink" Target="https://drive.google.com/file/d/1NnkVhGgwU0CslBQmNzZjDZGUrm5wsXsd/view?usp=sharing" TargetMode="External"/><Relationship Id="rId667" Type="http://schemas.openxmlformats.org/officeDocument/2006/relationships/hyperlink" Target="https://drive.google.com/file/d/1nk3it5tqXjX3nEyiXL5RBu6hJJCrX6l1/view?usp=sharing" TargetMode="External"/><Relationship Id="rId668" Type="http://schemas.openxmlformats.org/officeDocument/2006/relationships/hyperlink" Target="https://drive.google.com/file/d/1OxjawXiZp4ECWtQXFJfIeTmbqyDYXd-M/view?usp=sharing" TargetMode="External"/><Relationship Id="rId669" Type="http://schemas.openxmlformats.org/officeDocument/2006/relationships/hyperlink" Target="https://drive.google.com/file/d/1ZiYvygvyUO4-25BXbpne0vkSLtsjHR1E/view?usp=sharing" TargetMode="External"/><Relationship Id="rId670" Type="http://schemas.openxmlformats.org/officeDocument/2006/relationships/hyperlink" Target="https://drive.google.com/file/d/1WpH0UlSc6UmnMRiWMrDPxyLypInmRo2G/view?usp=sharing" TargetMode="External"/><Relationship Id="rId671" Type="http://schemas.openxmlformats.org/officeDocument/2006/relationships/hyperlink" Target="https://drive.google.com/file/d/1M48tAMVUd8M3686cBbqM6Ufauak_vgAZ/view?usp=sharing" TargetMode="External"/><Relationship Id="rId672" Type="http://schemas.openxmlformats.org/officeDocument/2006/relationships/hyperlink" Target="https://drive.google.com/file/d/1Ctd_dn2ULjhOmMrILb7tuaOBG__FeZP3/view?usp=sharing" TargetMode="External"/><Relationship Id="rId673" Type="http://schemas.openxmlformats.org/officeDocument/2006/relationships/hyperlink" Target="https://drive.google.com/file/d/1wMYXgHMpqEabSK3IrQ6yrI-YfY-T4CWO/view?usp=sharing" TargetMode="External"/><Relationship Id="rId674" Type="http://schemas.openxmlformats.org/officeDocument/2006/relationships/hyperlink" Target="https://drive.google.com/file/d/1dj4EONvum8v4TwaurEYypTXKVgXcVmZQ/view?usp=sharing" TargetMode="External"/><Relationship Id="rId675" Type="http://schemas.openxmlformats.org/officeDocument/2006/relationships/hyperlink" Target="https://drive.google.com/file/d/1vxDs9ne3mXyZXZk6G9XowqIP3IO2Yepy/view?usp=sharing" TargetMode="External"/><Relationship Id="rId676" Type="http://schemas.openxmlformats.org/officeDocument/2006/relationships/hyperlink" Target="https://drive.google.com/file/d/1TlO21mLMN9gkgYlK87_Bzs7VjTT88Uuk/view?usp=sharing" TargetMode="External"/><Relationship Id="rId677" Type="http://schemas.openxmlformats.org/officeDocument/2006/relationships/hyperlink" Target="https://drive.google.com/file/d/12VPZ3ZMy1EkVKaTg51iwPJg2nhZ_XsMD/view?usp=sharing" TargetMode="External"/><Relationship Id="rId678" Type="http://schemas.openxmlformats.org/officeDocument/2006/relationships/hyperlink" Target="https://drive.google.com/file/d/18wsIQbLDafOGimAmeV5fEKJuV1x2hpEG/view?usp=sharing" TargetMode="External"/><Relationship Id="rId679" Type="http://schemas.openxmlformats.org/officeDocument/2006/relationships/hyperlink" Target="https://drive.google.com/file/d/1pjR9Bx_HPHDPM9CQhmVZO8lmd95c87w0/view?usp=sharing" TargetMode="External"/><Relationship Id="rId680" Type="http://schemas.openxmlformats.org/officeDocument/2006/relationships/hyperlink" Target="https://drive.google.com/file/d/1OruN2U-itYBpd6VZPVVDMDRMGuUsliHJ/view?usp=sharing" TargetMode="External"/><Relationship Id="rId681" Type="http://schemas.openxmlformats.org/officeDocument/2006/relationships/hyperlink" Target="https://drive.google.com/file/d/1-zlpGWA3MBnXYo0tZah8TyHGQMcyXBHe/view?usp=sharing" TargetMode="External"/><Relationship Id="rId682" Type="http://schemas.openxmlformats.org/officeDocument/2006/relationships/hyperlink" Target="https://drive.google.com/file/d/1XRudpek4fDiC_S9ExXkWzB2hZuxXu8uQ/view?usp=sharing" TargetMode="External"/><Relationship Id="rId683" Type="http://schemas.openxmlformats.org/officeDocument/2006/relationships/hyperlink" Target="https://drive.google.com/file/d/1mvxUliWhuVsW-48pzY3JBhTZ-csdv9vV/view?usp=sharing" TargetMode="External"/><Relationship Id="rId684" Type="http://schemas.openxmlformats.org/officeDocument/2006/relationships/hyperlink" Target="https://drive.google.com/file/d/1SO5T0p425T9aJlncaaz1uESImooM34l9/view?usp=sharing" TargetMode="External"/><Relationship Id="rId685" Type="http://schemas.openxmlformats.org/officeDocument/2006/relationships/hyperlink" Target="https://drive.google.com/file/d/18E9n3MxOuxvm_eF8HSHPsaN4ln7qnbSC/view?usp=sharing" TargetMode="External"/><Relationship Id="rId686" Type="http://schemas.openxmlformats.org/officeDocument/2006/relationships/hyperlink" Target="https://drive.google.com/file/d/1Ec_mmndAmXV7GaobDDPhxb9DgvvCmpmv/view?usp=sharing" TargetMode="External"/><Relationship Id="rId687" Type="http://schemas.openxmlformats.org/officeDocument/2006/relationships/hyperlink" Target="https://drive.google.com/file/d/1OhcR6m_JllRl2rOPYCGoc8yilur2jgAz/view?usp=sharing" TargetMode="External"/><Relationship Id="rId688" Type="http://schemas.openxmlformats.org/officeDocument/2006/relationships/hyperlink" Target="https://drive.google.com/file/d/1hmVKV0BANQJQaGvVxXetBSkMVczqmTCf/view?usp=sharing" TargetMode="External"/><Relationship Id="rId689" Type="http://schemas.openxmlformats.org/officeDocument/2006/relationships/hyperlink" Target="https://drive.google.com/file/d/1qI0OyEJcapx2yxCbHsg3fTkbCu9Ev5zo/view?usp=sharing" TargetMode="External"/><Relationship Id="rId690" Type="http://schemas.openxmlformats.org/officeDocument/2006/relationships/hyperlink" Target="https://drive.google.com/file/d/1OhcR6m_JllRl2rOPYCGoc8yilur2jgAz/view?usp=sharing" TargetMode="External"/><Relationship Id="rId691" Type="http://schemas.openxmlformats.org/officeDocument/2006/relationships/hyperlink" Target="https://drive.google.com/file/d/1LIqDobYcldbkd1JCjjJw9U9cYZxerl6E/view?usp=sharing" TargetMode="External"/><Relationship Id="rId692" Type="http://schemas.openxmlformats.org/officeDocument/2006/relationships/hyperlink" Target="https://drive.google.com/file/d/1eMgohqql0wiPmyW905ak9ve3KkfTVndE/view?usp=sharing" TargetMode="External"/><Relationship Id="rId693" Type="http://schemas.openxmlformats.org/officeDocument/2006/relationships/hyperlink" Target="https://drive.google.com/file/d/1qQX5Z1YxIO0U81_0BFjYvuGazEnp_rOE/view?usp=sharing" TargetMode="External"/><Relationship Id="rId694" Type="http://schemas.openxmlformats.org/officeDocument/2006/relationships/hyperlink" Target="https://drive.google.com/file/d/1wmKfegmwYU5SweEtDegyaadRbskqPv6e/view?usp=sharing" TargetMode="External"/><Relationship Id="rId695" Type="http://schemas.openxmlformats.org/officeDocument/2006/relationships/hyperlink" Target="https://drive.google.com/file/d/1nmlQZCpcM1Lj2lR0ojlL7USC8VxImhvs/view?usp=sharing" TargetMode="External"/><Relationship Id="rId696" Type="http://schemas.openxmlformats.org/officeDocument/2006/relationships/hyperlink" Target="https://drive.google.com/file/d/1qQX5Z1YxIO0U81_0BFjYvuGazEnp_rOE/view?usp=sharing" TargetMode="External"/><Relationship Id="rId697" Type="http://schemas.openxmlformats.org/officeDocument/2006/relationships/hyperlink" Target="https://drive.google.com/file/d/1NSk2oD1i-VfBhuMDWNf37azUphWY_rHF/view?usp=sharing" TargetMode="External"/><Relationship Id="rId698" Type="http://schemas.openxmlformats.org/officeDocument/2006/relationships/hyperlink" Target="https://drive.google.com/file/d/1rVjVLpYxQ6mFbmiU-BQa6vUBBagC7iBC/view?usp=sharing" TargetMode="External"/><Relationship Id="rId699" Type="http://schemas.openxmlformats.org/officeDocument/2006/relationships/hyperlink" Target="https://drive.google.com/file/d/10GHH2_H608oLryIYfiVBVjnUnxv4HyNh/view?usp=sharing" TargetMode="External"/><Relationship Id="rId700" Type="http://schemas.openxmlformats.org/officeDocument/2006/relationships/hyperlink" Target="https://drive.google.com/file/d/1LKUicSlelRgTK1cjR6g4ctuHDux6wk4l/view?usp=sharing" TargetMode="External"/><Relationship Id="rId701" Type="http://schemas.openxmlformats.org/officeDocument/2006/relationships/hyperlink" Target="https://drive.google.com/file/d/1FYq3vFtOgKQVkNwhTwm-xo4szI-P8zp3/view?usp=sharing" TargetMode="External"/><Relationship Id="rId702" Type="http://schemas.openxmlformats.org/officeDocument/2006/relationships/hyperlink" Target="https://drive.google.com/file/d/1TFx2FoKR62MWsJHudIxBH7q3YM_wa3hl/view?usp=sharing" TargetMode="External"/><Relationship Id="rId703" Type="http://schemas.openxmlformats.org/officeDocument/2006/relationships/hyperlink" Target="https://drive.google.com/file/d/1pmf1m4rsD-eR6PhHCzCKwCdGRI8ZCC9h/view?usp=sharing" TargetMode="External"/><Relationship Id="rId704" Type="http://schemas.openxmlformats.org/officeDocument/2006/relationships/hyperlink" Target="https://drive.google.com/file/d/1f9Vz88FdSsYQ3sjCGP7-qrvpk48wggGp/view?usp=sharing" TargetMode="External"/><Relationship Id="rId705" Type="http://schemas.openxmlformats.org/officeDocument/2006/relationships/hyperlink" Target="https://drive.google.com/file/d/1N5Nx3aszjLMD1arxd3Z0t8FgYLorG3XK/view?usp=sharing" TargetMode="External"/><Relationship Id="rId706" Type="http://schemas.openxmlformats.org/officeDocument/2006/relationships/hyperlink" Target="https://drive.google.com/file/d/1T1bNAL20JKE_v3rlXubXe6Rk2A6hLCVO/view?usp=sharing" TargetMode="External"/><Relationship Id="rId707" Type="http://schemas.openxmlformats.org/officeDocument/2006/relationships/hyperlink" Target="https://drive.google.com/file/d/18K9nPDJS3BvoBC5LLmqOkgVk6DDl4NfQ/view?usp=sharing" TargetMode="External"/><Relationship Id="rId708" Type="http://schemas.openxmlformats.org/officeDocument/2006/relationships/hyperlink" Target="https://drive.google.com/file/d/1aO_nf0-cb2-CcKXQAYBeU1xqkm79i594/view?usp=share_link" TargetMode="External"/><Relationship Id="rId709" Type="http://schemas.openxmlformats.org/officeDocument/2006/relationships/hyperlink" Target="https://drive.google.com/file/d/15xlq-T4NKzcIp5koouL9VXV-fEH6Aktr/view?usp=sharing" TargetMode="External"/><Relationship Id="rId710" Type="http://schemas.openxmlformats.org/officeDocument/2006/relationships/hyperlink" Target="https://drive.google.com/file/d/1299rf8OpR9O8sbnXPG-fDDprMhBQN05E/view?usp=sharing" TargetMode="External"/><Relationship Id="rId711" Type="http://schemas.openxmlformats.org/officeDocument/2006/relationships/hyperlink" Target="https://drive.google.com/file/d/1bRjp3iYpqKaff6YQAQpa0GXxL_sSNb_B/view?usp=sharing" TargetMode="External"/><Relationship Id="rId712" Type="http://schemas.openxmlformats.org/officeDocument/2006/relationships/hyperlink" Target="https://drive.google.com/file/d/1u5rIRxfvVBWhjD0goAQvpKPUf-q1mkux/view?usp=sharing" TargetMode="External"/><Relationship Id="rId713" Type="http://schemas.openxmlformats.org/officeDocument/2006/relationships/hyperlink" Target="https://drive.google.com/file/d/1ojZSZXDu1htX48asil66TDQeSqR-Njt6/view?usp=sharing" TargetMode="External"/><Relationship Id="rId714" Type="http://schemas.openxmlformats.org/officeDocument/2006/relationships/hyperlink" Target="https://drive.google.com/file/d/1UkYwPrbGC4zFbv5W4JX0gtrleS2jM-7w/view?usp=share_link" TargetMode="External"/><Relationship Id="rId715" Type="http://schemas.openxmlformats.org/officeDocument/2006/relationships/hyperlink" Target="https://drive.google.com/file/d/185GHmn7pwieENxPxDDHVy4mCX-4OIZky/view?usp=sharing" TargetMode="External"/><Relationship Id="rId716" Type="http://schemas.openxmlformats.org/officeDocument/2006/relationships/hyperlink" Target="https://drive.google.com/file/d/1QqVbN3Xk8ISNms34n5yCa3eE-5ThbPpA/view?usp=sharing" TargetMode="External"/><Relationship Id="rId717" Type="http://schemas.openxmlformats.org/officeDocument/2006/relationships/hyperlink" Target="https://drive.google.com/file/d/1U4u_gCkJYRuB4By_thrD-CWj2QX0BBxi/view?usp=share_linkXZmujhGqIXJwPTVgukfpWS00NzX-Y/view?usp=sharing" TargetMode="External"/><Relationship Id="rId718" Type="http://schemas.openxmlformats.org/officeDocument/2006/relationships/hyperlink" Target="https://drive.google.com/file/d/19d11z77WWqRayMacq-zjCv2x9L6eNi9O/view?usp=sharing" TargetMode="External"/><Relationship Id="rId719" Type="http://schemas.openxmlformats.org/officeDocument/2006/relationships/hyperlink" Target="https://drive.google.com/file/d/1AclXFmKlKj-nclObh2Fk97DUKSBjgULo/view?usp=sharing" TargetMode="External"/><Relationship Id="rId720" Type="http://schemas.openxmlformats.org/officeDocument/2006/relationships/hyperlink" Target="https://drive.google.com/file/d/1KLdXZmujhGqIXJwPTVgukfpWS00NzX-Y/view?usp=sharing" TargetMode="External"/><Relationship Id="rId721" Type="http://schemas.openxmlformats.org/officeDocument/2006/relationships/hyperlink" Target="https://drive.google.com/file/d/1JuAP0xbM6SbAolOyPZdCGtvYN_LS06Ay/view?usp=sharing" TargetMode="External"/><Relationship Id="rId722" Type="http://schemas.openxmlformats.org/officeDocument/2006/relationships/hyperlink" Target="https://drive.google.com/file/d/1TlNIQkpb-ik3MJDZYwbUlxc3A6Kcm96z/view?usp=sharing" TargetMode="External"/><Relationship Id="rId723" Type="http://schemas.openxmlformats.org/officeDocument/2006/relationships/hyperlink" Target="https://drive.google.com/file/d/1W2NafHIq2rKs-Ely_LCdDU6-HcrJJGKB/view?usp=sharing" TargetMode="External"/><Relationship Id="rId724" Type="http://schemas.openxmlformats.org/officeDocument/2006/relationships/hyperlink" Target="https://drive.google.com/file/d/1VLcosRB6ZYutXTVkuLv6lAmPKEWF9GCd/view?usp=sharing" TargetMode="External"/><Relationship Id="rId725" Type="http://schemas.openxmlformats.org/officeDocument/2006/relationships/hyperlink" Target="https://drive.google.com/file/d/1onmm6XwoWxXgQ-HCJKliOehOvoJkKVMF/view?usp=sharing" TargetMode="External"/><Relationship Id="rId726" Type="http://schemas.openxmlformats.org/officeDocument/2006/relationships/hyperlink" Target="https://drive.google.com/file/d/1VkXm4JcS7kP2OqB-4CQpqIX88hzi5Fg6/view?usp=sharing" TargetMode="External"/><Relationship Id="rId727" Type="http://schemas.openxmlformats.org/officeDocument/2006/relationships/hyperlink" Target="https://drive.google.com/file/d/182OVkZmzB2DX6Xdxr3kfw9zvZ36_-1Vl/view?usp=sharing" TargetMode="External"/><Relationship Id="rId728" Type="http://schemas.openxmlformats.org/officeDocument/2006/relationships/hyperlink" Target="https://drive.google.com/file/d/1uOfvDKN8F1hekCLsZUIbss9iPSGtVPrR/view?usp=share_link" TargetMode="External"/><Relationship Id="rId729" Type="http://schemas.openxmlformats.org/officeDocument/2006/relationships/hyperlink" Target="https://drive.google.com/file/d/1CP_PUdwAKs-x37ihmw1CWeIw91mmEUvS/view?usp=share_link" TargetMode="External"/><Relationship Id="rId730" Type="http://schemas.openxmlformats.org/officeDocument/2006/relationships/hyperlink" Target="https://drive.google.com/file/d/1YVifzPNVIDlz7kE-9KAICgd-ROX28s9w/view?usp=share_link" TargetMode="External"/><Relationship Id="rId731" Type="http://schemas.openxmlformats.org/officeDocument/2006/relationships/hyperlink" Target="https://drive.google.com/file/d/1dV-aFN1mk4EhQDarr8nmzeex2qiSdIzz/view?usp=sharing" TargetMode="External"/><Relationship Id="rId732" Type="http://schemas.openxmlformats.org/officeDocument/2006/relationships/hyperlink" Target="https://drive.google.com/file/d/1QJv2OLp_pFyIAEGybOgZS5NIiqbLZphN/view?usp=sharing" TargetMode="External"/><Relationship Id="rId733" Type="http://schemas.openxmlformats.org/officeDocument/2006/relationships/hyperlink" Target="https://drive.google.com/file/d/1ScXv3w11uf8YzXzPUZgxs6rXLzYO4ED6/view?usp=share_link" TargetMode="External"/><Relationship Id="rId734" Type="http://schemas.openxmlformats.org/officeDocument/2006/relationships/hyperlink" Target="https://drive.google.com/file/d/1tkYYgNHFAivAGPBXiBVStu24G8C5hjKC/view?usp=sharing" TargetMode="External"/><Relationship Id="rId735" Type="http://schemas.openxmlformats.org/officeDocument/2006/relationships/hyperlink" Target="https://drive.google.com/file/d/1fKq0j8KKqh5vhGOj0u6wwo_dEyek3st5/view?usp=sharing" TargetMode="External"/><Relationship Id="rId736" Type="http://schemas.openxmlformats.org/officeDocument/2006/relationships/hyperlink" Target="https://drive.google.com/file/d/1sWB9z5txWqKhI5vNUo-mlt4zkJV1D9tC/view?usp=sharing" TargetMode="External"/><Relationship Id="rId737" Type="http://schemas.openxmlformats.org/officeDocument/2006/relationships/hyperlink" Target="https://drive.google.com/file/d/1a6L-R08HpMJfO9mG2AyjEgGRC1KDIs4C/view?usp=sharing" TargetMode="External"/><Relationship Id="rId738" Type="http://schemas.openxmlformats.org/officeDocument/2006/relationships/hyperlink" Target="https://drive.google.com/file/d/16xnUw8g8ah-Ue-mRRo5wQUMkSyVVu59F/view?usp=sharing" TargetMode="External"/><Relationship Id="rId739" Type="http://schemas.openxmlformats.org/officeDocument/2006/relationships/hyperlink" Target="https://drive.google.com/file/d/1M2Uu5X5cYxkl-NadyG5tJNZLQxwML7Ds/view?usp=share_link" TargetMode="External"/><Relationship Id="rId740" Type="http://schemas.openxmlformats.org/officeDocument/2006/relationships/hyperlink" Target="https://drive.google.com/file/d/1KbZjX0p_QROFa0Y9dR1yOY3Sf3zls7lU/view?usp=sharing" TargetMode="External"/><Relationship Id="rId741" Type="http://schemas.openxmlformats.org/officeDocument/2006/relationships/hyperlink" Target="https://drive.google.com/file/d/1TUV0L0n3NrDTo2W3CQcupjiTPOXmwbdJ/view?usp=sharing" TargetMode="External"/><Relationship Id="rId742" Type="http://schemas.openxmlformats.org/officeDocument/2006/relationships/hyperlink" Target="https://drive.google.com/file/d/1Mz9d0_pYU32NmqQEGfQQG6SRdUxy-79q/view?usp=sharing" TargetMode="External"/><Relationship Id="rId743" Type="http://schemas.openxmlformats.org/officeDocument/2006/relationships/hyperlink" Target="https://drive.google.com/file/d/1pGwCD7CqoG0UCd6vxyVm-w7V2WVQnOWT/view?usp=sharing" TargetMode="External"/><Relationship Id="rId744" Type="http://schemas.openxmlformats.org/officeDocument/2006/relationships/hyperlink" Target="https://drive.google.com/file/d/1O6lza4HtZ0mCTKGb3p1n1xcH3lhg1NjX/view?usp=sharing" TargetMode="External"/><Relationship Id="rId745" Type="http://schemas.openxmlformats.org/officeDocument/2006/relationships/hyperlink" Target="https://drive.google.com/file/d/1vk_pHCdC52Ru3kYg14UyJtX97xiunnfg/view?usp=sharing" TargetMode="External"/><Relationship Id="rId746" Type="http://schemas.openxmlformats.org/officeDocument/2006/relationships/hyperlink" Target="https://drive.google.com/file/d/1Mr0O_hv2rOmgHZGVxQ-9pwVbfdTZLvDD/view?usp=share_link" TargetMode="External"/><Relationship Id="rId747" Type="http://schemas.openxmlformats.org/officeDocument/2006/relationships/hyperlink" Target="https://drive.google.com/file/d/150gitZR8RSs-oyAqEy27OHTdaENLxWI6/view?usp=sharing" TargetMode="External"/><Relationship Id="rId748" Type="http://schemas.openxmlformats.org/officeDocument/2006/relationships/hyperlink" Target="https://drive.google.com/file/d/1ijj6s0M7dMescE0cekLF2kBVXjhDUDBb/view?usp=sharing" TargetMode="External"/><Relationship Id="rId749" Type="http://schemas.openxmlformats.org/officeDocument/2006/relationships/hyperlink" Target="https://drive.google.com/file/d/1Z1YSSlBtdAMH32bD-UNw6DlcD7b6-Bwl/view?usp=sharing" TargetMode="External"/><Relationship Id="rId750" Type="http://schemas.openxmlformats.org/officeDocument/2006/relationships/hyperlink" Target="https://drive.google.com/file/d/1OsA1FHX4knY8q01Eiz5GSTdFE6olkzsE/view?usp=sharing" TargetMode="External"/><Relationship Id="rId751" Type="http://schemas.openxmlformats.org/officeDocument/2006/relationships/hyperlink" Target="https://drive.google.com/file/d/1YPJNUQKa9OYR4NS4MenNGQXPPKCGXmG8/view?usp=sharing" TargetMode="External"/><Relationship Id="rId752" Type="http://schemas.openxmlformats.org/officeDocument/2006/relationships/hyperlink" Target="https://drive.google.com/file/d/1wPKVsK9lkmmJAaQHC7V26-Y6CgHL99pW/view?usp=sharing" TargetMode="External"/><Relationship Id="rId753" Type="http://schemas.openxmlformats.org/officeDocument/2006/relationships/hyperlink" Target="https://drive.google.com/file/d/1_PfkPgbXu-48DdJ50AFPkQ4cf_-fraP6/view?usp=sharing" TargetMode="External"/><Relationship Id="rId754" Type="http://schemas.openxmlformats.org/officeDocument/2006/relationships/hyperlink" Target="https://drive.google.com/file/d/1p51-mSErDNCNfhxRd55g3VrjxFn2r0i4/view?usp=sharing" TargetMode="External"/><Relationship Id="rId755" Type="http://schemas.openxmlformats.org/officeDocument/2006/relationships/hyperlink" Target="https://drive.google.com/file/d/181wwNk2_fZNIjDTVYQjiI2PT3867WvQo/view?usp=sharing" TargetMode="External"/><Relationship Id="rId756" Type="http://schemas.openxmlformats.org/officeDocument/2006/relationships/hyperlink" Target="https://drive.google.com/file/d/1Md0EiZPi3xdg62IGzVyshsWK6pB7ikYh/view?usp=sharing" TargetMode="External"/><Relationship Id="rId757" Type="http://schemas.openxmlformats.org/officeDocument/2006/relationships/hyperlink" Target="https://drive.google.com/file/d/1UMP3hGbexjz15vZ7giFdZOgHk_32lJX3/view?usp=sharing" TargetMode="External"/><Relationship Id="rId758" Type="http://schemas.openxmlformats.org/officeDocument/2006/relationships/hyperlink" Target="https://drive.google.com/file/d/1I7Uih7Si50dyd7XSz4mdnPmZ16YXFg0z/view?usp=sharing" TargetMode="External"/><Relationship Id="rId759" Type="http://schemas.openxmlformats.org/officeDocument/2006/relationships/hyperlink" Target="https://drive.google.com/file/d/1NM32RV-maA5ZKQZca4ALA-ZCQQ2qF69n/view?usp=sharing" TargetMode="External"/><Relationship Id="rId760" Type="http://schemas.openxmlformats.org/officeDocument/2006/relationships/hyperlink" Target="https://drive.google.com/file/d/1ED9O-4ZSwYYmZqNLejE4ZLgdO6OeWbLT/view?usp=sharing" TargetMode="External"/><Relationship Id="rId761" Type="http://schemas.openxmlformats.org/officeDocument/2006/relationships/hyperlink" Target="https://drive.google.com/file/d/1gU5bvFhcfYTyvgFpQnAwezFbF3Tt3eW9/view?usp=share_link" TargetMode="External"/><Relationship Id="rId762" Type="http://schemas.openxmlformats.org/officeDocument/2006/relationships/hyperlink" Target="https://drive.google.com/file/d/1yrXG5zrXm6ldoPSy03xov6YGfSKpN1gw/view?usp=sharing" TargetMode="External"/><Relationship Id="rId763" Type="http://schemas.openxmlformats.org/officeDocument/2006/relationships/hyperlink" Target="https://drive.google.com/file/d/1_OrKhaoi9Qdzp3-7tb_qZl0qWBkT3bEi/view?usp=sharing" TargetMode="External"/><Relationship Id="rId764" Type="http://schemas.openxmlformats.org/officeDocument/2006/relationships/hyperlink" Target="https://drive.google.com/file/d/1KL2yxS5WW_l_q5-McR1fOVdCYi7qH1Ak/view?usp=share_link" TargetMode="External"/><Relationship Id="rId765" Type="http://schemas.openxmlformats.org/officeDocument/2006/relationships/hyperlink" Target="https://drive.google.com/file/d/1f3BounMtjETyFoNIc-bfagBu7fcsMxKA/view?usp=sharing" TargetMode="External"/><Relationship Id="rId766" Type="http://schemas.openxmlformats.org/officeDocument/2006/relationships/hyperlink" Target="https://drive.google.com/file/d/1WVEgBZpLZCzAqrEL6-Su1NwxbTZHzYJ_/view?usp=sharing" TargetMode="External"/><Relationship Id="rId767" Type="http://schemas.openxmlformats.org/officeDocument/2006/relationships/hyperlink" Target="https://drive.google.com/file/d/1CTJtIOiD_oTFp4rqbm5CZbBtOpXMqkL9/view?usp=share_link" TargetMode="External"/><Relationship Id="rId768" Type="http://schemas.openxmlformats.org/officeDocument/2006/relationships/hyperlink" Target="https://drive.google.com/file/d/1iJbxO1Ga8-p63_opa76TQ0Jiu_Ardfou/view?usp=sharing" TargetMode="External"/><Relationship Id="rId769" Type="http://schemas.openxmlformats.org/officeDocument/2006/relationships/hyperlink" Target="https://drive.google.com/file/d/1xpjq3idbL82MKOCEbDoPTWUxn0xTdceh/view?usp=sharing" TargetMode="External"/><Relationship Id="rId770" Type="http://schemas.openxmlformats.org/officeDocument/2006/relationships/hyperlink" Target="https://drive.google.com/file/d/1MG5Dnknc2dPmwSmBJOHH3GZExN2RA61X/view?usp=share_link" TargetMode="External"/><Relationship Id="rId771" Type="http://schemas.openxmlformats.org/officeDocument/2006/relationships/hyperlink" Target="https://drive.google.com/file/d/1VW105EL7DQ8uZsuY-DhIc-9g15V6VnxU/view?usp=sharing" TargetMode="External"/><Relationship Id="rId772" Type="http://schemas.openxmlformats.org/officeDocument/2006/relationships/hyperlink" Target="https://drive.google.com/file/d/1CvAwKAkRfeF-S7iYn1m3npVBg3lJXoHd/view?usp=sharing" TargetMode="External"/><Relationship Id="rId773" Type="http://schemas.openxmlformats.org/officeDocument/2006/relationships/hyperlink" Target="https://drive.google.com/file/d/1smCK5elZJXEiTkN2LyHcncflWXHfOG4S/view?usp=share_link" TargetMode="External"/><Relationship Id="rId774" Type="http://schemas.openxmlformats.org/officeDocument/2006/relationships/hyperlink" Target="https://drive.google.com/file/d/1AFQiKjc3zl73tAQjpbOU3J6rO2eItN5c/view?usp=sharing" TargetMode="External"/><Relationship Id="rId775" Type="http://schemas.openxmlformats.org/officeDocument/2006/relationships/hyperlink" Target="https://drive.google.com/file/d/1Js6vVoP4SlDg7JiMV1K_nYbZhrof6hkd/view?usp=sharing" TargetMode="External"/><Relationship Id="rId776" Type="http://schemas.openxmlformats.org/officeDocument/2006/relationships/hyperlink" Target="https://drive.google.com/file/d/1oI6QUKjv4L-rJs2QwUa-mfThLZCD3LRb/view?usp=sharing" TargetMode="External"/><Relationship Id="rId777" Type="http://schemas.openxmlformats.org/officeDocument/2006/relationships/hyperlink" Target="https://drive.google.com/file/d/1ySPh0O6YGstGO0NqRaO4_IDxufCy_5aA/view?usp=share_link" TargetMode="External"/><Relationship Id="rId778" Type="http://schemas.openxmlformats.org/officeDocument/2006/relationships/hyperlink" Target="https://drive.google.com/file/d/1gt5hVyU2mzAzHDVbqLkNG27Dh-E9iLb4/view?usp=sharing" TargetMode="External"/><Relationship Id="rId779" Type="http://schemas.openxmlformats.org/officeDocument/2006/relationships/hyperlink" Target="https://drive.google.com/file/d/1nP7oq5WwBEbnpAzzDQV3HMVGI_wnoLms/view?usp=sharing" TargetMode="External"/><Relationship Id="rId780" Type="http://schemas.openxmlformats.org/officeDocument/2006/relationships/hyperlink" Target="https://drive.google.com/file/d/1CsQA5g73VR4Xqojx96UBiYmSI9K9wk7u/view?usp=sharing" TargetMode="External"/><Relationship Id="rId781" Type="http://schemas.openxmlformats.org/officeDocument/2006/relationships/hyperlink" Target="https://drive.google.com/file/d/1CRTZM-ghIE19AE2uAhtdxkg_I4TFc0-C/view?usp=sharing" TargetMode="External"/><Relationship Id="rId782" Type="http://schemas.openxmlformats.org/officeDocument/2006/relationships/hyperlink" Target="https://drive.google.com/file/d/12dqUkK4oBk-fBnea71X8t1JG_izJ5On4/view?usp=sharing" TargetMode="External"/><Relationship Id="rId783" Type="http://schemas.openxmlformats.org/officeDocument/2006/relationships/hyperlink" Target="https://drive.google.com/file/d/17lPtl9r9K-V2Y7jLsHB2czAqe0cwiQlT/view?usp=sharing" TargetMode="External"/><Relationship Id="rId784" Type="http://schemas.openxmlformats.org/officeDocument/2006/relationships/hyperlink" Target="https://drive.google.com/file/d/1GS9Tn8851M1Dntb6KDEfHUg1sNENGRlR/view?usp=sharing" TargetMode="External"/><Relationship Id="rId785" Type="http://schemas.openxmlformats.org/officeDocument/2006/relationships/hyperlink" Target="https://drive.google.com/file/d/1V9KLBQTCsJmxWf0olSUR-w6Hv6iA61ek/view?usp=sharing" TargetMode="External"/><Relationship Id="rId786" Type="http://schemas.openxmlformats.org/officeDocument/2006/relationships/hyperlink" Target="https://drive.google.com/file/d/1bfHbGjV8kJ93f53TTtkpLUjqsXrV_aKl/view?usp=share_link" TargetMode="External"/><Relationship Id="rId787" Type="http://schemas.openxmlformats.org/officeDocument/2006/relationships/hyperlink" Target="https://drive.google.com/file/d/166ZQXPWqMis5oIgImY7jOddLyWIbcCiv/view?usp=sharing" TargetMode="External"/><Relationship Id="rId788" Type="http://schemas.openxmlformats.org/officeDocument/2006/relationships/hyperlink" Target="https://drive.google.com/file/d/1WNPCliC0ynhqRhZI3d6hSlx2-7I97en1/view?usp=sharing" TargetMode="External"/><Relationship Id="rId789" Type="http://schemas.openxmlformats.org/officeDocument/2006/relationships/hyperlink" Target="https://drive.google.com/file/d/1PJyldGdW-nOTelDbmgJRbGN_Nhv0u9OL/view?usp=share_link" TargetMode="External"/><Relationship Id="rId790" Type="http://schemas.openxmlformats.org/officeDocument/2006/relationships/hyperlink" Target="https://drive.google.com/file/d/1FYrpVJoocpxcYh1jq9AJl_9Dzdu37rnx/view?usp=share_link" TargetMode="External"/><Relationship Id="rId791" Type="http://schemas.openxmlformats.org/officeDocument/2006/relationships/hyperlink" Target="https://drive.google.com/file/d/1iXINXop7s3BaOdN4xJJt6XOjcq_3w0Fw/view?usp=sharing" TargetMode="External"/><Relationship Id="rId792" Type="http://schemas.openxmlformats.org/officeDocument/2006/relationships/hyperlink" Target="https://drive.google.com/file/d/1gBxvsTTA2wBRFhEc7UISO3Ard_n52lyj/view?usp=sharing" TargetMode="External"/><Relationship Id="rId793" Type="http://schemas.openxmlformats.org/officeDocument/2006/relationships/hyperlink" Target="https://drive.google.com/file/d/1PJyldGdW-nOTelDbmgJRbGN_Nhv0u9OL/view?usp=share_link" TargetMode="External"/><Relationship Id="rId794" Type="http://schemas.openxmlformats.org/officeDocument/2006/relationships/hyperlink" Target="https://drive.google.com/file/d/1ymrPCH4695nsFQMBlacPp0MjVrq-3NZp/view?usp=share_link" TargetMode="External"/><Relationship Id="rId795" Type="http://schemas.openxmlformats.org/officeDocument/2006/relationships/hyperlink" Target="https://drive.google.com/file/d/1drfDZN6pKwOhblZZ1THhoLxu1kH0F9s0/view?usp=sharing" TargetMode="External"/><Relationship Id="rId796" Type="http://schemas.openxmlformats.org/officeDocument/2006/relationships/hyperlink" Target="https://drive.google.com/file/d/17D1m8waJLRoK7chlbD1Na1V6Wqim32UO/view?usp=sharing" TargetMode="External"/><Relationship Id="rId797" Type="http://schemas.openxmlformats.org/officeDocument/2006/relationships/hyperlink" Target="https://drive.google.com/file/d/11of-GoZ7pjIwAB1yzohLjj6ojypY10B-/view?usp=share_link" TargetMode="External"/><Relationship Id="rId798" Type="http://schemas.openxmlformats.org/officeDocument/2006/relationships/hyperlink" Target="https://drive.google.com/file/d/1cXWlHOoG7MBr6959bU6ASq95zmV13d8Z/view?usp=sharing" TargetMode="External"/><Relationship Id="rId799" Type="http://schemas.openxmlformats.org/officeDocument/2006/relationships/hyperlink" Target="https://drive.google.com/file/d/1jyQEt7RJ1mQM63g9qdRzImw4g2kR2Swc/view?usp=sharing" TargetMode="External"/><Relationship Id="rId800" Type="http://schemas.openxmlformats.org/officeDocument/2006/relationships/hyperlink" Target="https://drive.google.com/file/d/19obU_8AcJwE_zLz9Wpfvhwlzn-NxhKxZ/view?usp=sharing" TargetMode="External"/><Relationship Id="rId801" Type="http://schemas.openxmlformats.org/officeDocument/2006/relationships/hyperlink" Target="https://drive.google.com/file/d/1su9Rlr09gGSRZDNACVurpmO1iUwzruTM/view?usp=sharing" TargetMode="External"/><Relationship Id="rId802" Type="http://schemas.openxmlformats.org/officeDocument/2006/relationships/hyperlink" Target="https://drive.google.com/file/d/1D5BerjDDT_g8H1ZicVyWwNFJWFtSmzi7/view?usp=sharing" TargetMode="External"/><Relationship Id="rId803" Type="http://schemas.openxmlformats.org/officeDocument/2006/relationships/hyperlink" Target="https://drive.google.com/file/d/1AxOilI-zwIEkeskftPGiluk2om4k-w_2/view?usp=sharing" TargetMode="External"/><Relationship Id="rId804" Type="http://schemas.openxmlformats.org/officeDocument/2006/relationships/hyperlink" Target="https://drive.google.com/file/d/1vBK_eUUSHii_czuqGQy6LvnXYYVdcD9O/view?usp=sharing" TargetMode="External"/><Relationship Id="rId805" Type="http://schemas.openxmlformats.org/officeDocument/2006/relationships/hyperlink" Target="https://drive.google.com/file/d/1PRHCuiDJD618_gvrE8NI8lB3jMNqmS7s/view?usp=sharing" TargetMode="External"/><Relationship Id="rId806" Type="http://schemas.openxmlformats.org/officeDocument/2006/relationships/hyperlink" Target="https://drive.google.com/file/d/1VSk2P8ZdLtALA9VVLtXAIEni8jGbTzP9/view?usp=sharing" TargetMode="External"/><Relationship Id="rId807" Type="http://schemas.openxmlformats.org/officeDocument/2006/relationships/hyperlink" Target="https://drive.google.com/file/d/1zL0B1vHaz6YXgxlm2zM1endtgv6ilzY7/view?usp=sharing" TargetMode="External"/><Relationship Id="rId808" Type="http://schemas.openxmlformats.org/officeDocument/2006/relationships/hyperlink" Target="https://drive.google.com/file/d/1TmJHjOJpSVLTx05AQGc5sPebpH2QHVZn/view?usp=sharing" TargetMode="External"/><Relationship Id="rId809" Type="http://schemas.openxmlformats.org/officeDocument/2006/relationships/hyperlink" Target="https://drive.google.com/file/d/1i9tdeHnDfmOf5Nc1tSQSep4pqljaPTxW/view?usp=sharing" TargetMode="External"/><Relationship Id="rId810" Type="http://schemas.openxmlformats.org/officeDocument/2006/relationships/hyperlink" Target="https://drive.google.com/file/d/157lE70t7TA7M8LYT7FzMt046V_oJ48Iq/view?usp=sharing" TargetMode="External"/><Relationship Id="rId811" Type="http://schemas.openxmlformats.org/officeDocument/2006/relationships/hyperlink" Target="https://drive.google.com/file/d/1CFcFtbsCfqz9v-XuvdNjL8cEIlTAei78/view?usp=sharing" TargetMode="External"/><Relationship Id="rId812" Type="http://schemas.openxmlformats.org/officeDocument/2006/relationships/hyperlink" Target="https://drive.google.com/file/d/1MTTdvyzpq8M5uL_o--neTA1vWiFTkxXA/view?usp=sharing" TargetMode="External"/><Relationship Id="rId813" Type="http://schemas.openxmlformats.org/officeDocument/2006/relationships/hyperlink" Target="https://drive.google.com/file/d/1xDMP7FtLFPviGC5BrNVWtYSk4DSrHtzg/view?usp=sharing" TargetMode="External"/><Relationship Id="rId814" Type="http://schemas.openxmlformats.org/officeDocument/2006/relationships/hyperlink" Target="https://drive.google.com/file/d/1OghnBxqVUbdPcuiy5DfHA8E4Pmfwycsp/view?usp=share_link" TargetMode="External"/><Relationship Id="rId815" Type="http://schemas.openxmlformats.org/officeDocument/2006/relationships/hyperlink" Target="https://drive.google.com/file/d/1KvBMFAwwmku-ASroosCHLXLuyCCdfbef/view?usp=share_link" TargetMode="External"/><Relationship Id="rId816" Type="http://schemas.openxmlformats.org/officeDocument/2006/relationships/hyperlink" Target="https://drive.google.com/file/d/15G1gLdiyAuGxMR0hk-9vRAUnzytT4g_L/view?usp=sharing" TargetMode="External"/><Relationship Id="rId817" Type="http://schemas.openxmlformats.org/officeDocument/2006/relationships/hyperlink" Target="https://drive.google.com/file/d/1OXDhx-AJffDaLVvTygYHZ2AloQdzfiKE/view?usp=sharing" TargetMode="External"/><Relationship Id="rId818" Type="http://schemas.openxmlformats.org/officeDocument/2006/relationships/hyperlink" Target="https://drive.google.com/file/d/1OghnBxqVUbdPcuiy5DfHA8E4Pmfwycsp/view?usp=share_link" TargetMode="External"/><Relationship Id="rId819" Type="http://schemas.openxmlformats.org/officeDocument/2006/relationships/hyperlink" Target="https://drive.google.com/file/d/1oKoLF3B2o9YqdEnRFECVUFuVm2jBRWnY/view?usp=share_link" TargetMode="External"/><Relationship Id="rId820" Type="http://schemas.openxmlformats.org/officeDocument/2006/relationships/hyperlink" Target="https://drive.google.com/file/d/1A5brJvIeMhApr0QKET4V-0FzgtoDS0Qe/view?usp=sharing" TargetMode="External"/><Relationship Id="rId821" Type="http://schemas.openxmlformats.org/officeDocument/2006/relationships/hyperlink" Target="https://drive.google.com/file/d/1dzqEhFFlB6skM5ypERoSFs38lFB4KtgV/view?usp=sharing" TargetMode="External"/><Relationship Id="rId822" Type="http://schemas.openxmlformats.org/officeDocument/2006/relationships/hyperlink" Target="https://drive.google.com/file/d/1naAxmoYVNr9bLvi-nOvlxXr-FtbEBzmu/view?usp=share_link" TargetMode="External"/><Relationship Id="rId823" Type="http://schemas.openxmlformats.org/officeDocument/2006/relationships/hyperlink" Target="https://drive.google.com/file/d/1xR7JfmJ3a4GlbA5MwdgOKAmNyPVS4mZK/view?usp=sharing" TargetMode="External"/><Relationship Id="rId824" Type="http://schemas.openxmlformats.org/officeDocument/2006/relationships/hyperlink" Target="https://drive.google.com/file/d/1aKywBX9v-pkZhwqvfUW1CghXoal679m7/view?usp=sharing" TargetMode="External"/><Relationship Id="rId825" Type="http://schemas.openxmlformats.org/officeDocument/2006/relationships/hyperlink" Target="https://drive.google.com/file/d/1L6xCSxa7Dgaa1cdCfIzBE1aIbnlnUCBH/view?usp=sharing" TargetMode="External"/><Relationship Id="rId826" Type="http://schemas.openxmlformats.org/officeDocument/2006/relationships/hyperlink" Target="https://drive.google.com/file/d/1naAxmoYVNr9bLvi-nOvlxXr-FtbEBzmu/view?usp=share_link" TargetMode="External"/><Relationship Id="rId827" Type="http://schemas.openxmlformats.org/officeDocument/2006/relationships/hyperlink" Target="https://drive.google.com/file/d/1sex4ovm9ozrcjn1_J2hhmTIxHgvySOTD/view?usp=share_link" TargetMode="External"/><Relationship Id="rId828" Type="http://schemas.openxmlformats.org/officeDocument/2006/relationships/hyperlink" Target="https://drive.google.com/file/d/1u9g5aYB6PjsCtVZC9xYFI4zDcwnpwN4m/view?usp=sharing" TargetMode="External"/><Relationship Id="rId829" Type="http://schemas.openxmlformats.org/officeDocument/2006/relationships/hyperlink" Target="https://drive.google.com/file/d/1D2r-nL-BtFLKG9NvEG253kQmVjAxuufV/view?usp=sharing" TargetMode="External"/><Relationship Id="rId830" Type="http://schemas.openxmlformats.org/officeDocument/2006/relationships/hyperlink" Target="https://drive.google.com/file/d/1yOJ7S92tVx9AsIqxx6FhzONETAtUQ-Il/view?usp=share_link" TargetMode="External"/><Relationship Id="rId831" Type="http://schemas.openxmlformats.org/officeDocument/2006/relationships/hyperlink" Target="https://drive.google.com/file/d/1lqINpjWx8FRewxEgKB_VMiK11GAC-ssq/view?usp=share_link" TargetMode="External"/><Relationship Id="rId832" Type="http://schemas.openxmlformats.org/officeDocument/2006/relationships/hyperlink" Target="https://drive.google.com/file/d/1UydNStMEj0resJuhpYMdceqxdzE_-PV-/view?usp=sharing" TargetMode="External"/><Relationship Id="rId833" Type="http://schemas.openxmlformats.org/officeDocument/2006/relationships/hyperlink" Target="https://drive.google.com/file/d/1w1yeDhyraHN5hyOuEFLPWxWdqqjAkzuc/view?usp=sharing" TargetMode="External"/><Relationship Id="rId834" Type="http://schemas.openxmlformats.org/officeDocument/2006/relationships/hyperlink" Target="https://drive.google.com/file/d/1yOJ7S92tVx9AsIqxx6FhzONETAtUQ-Il/view?usp=share_link" TargetMode="External"/><Relationship Id="rId835" Type="http://schemas.openxmlformats.org/officeDocument/2006/relationships/hyperlink" Target="https://drive.google.com/file/d/1liSFKuCYhwX69q97xZw24RmGWsD0KRbl/view?usp=share_link" TargetMode="External"/><Relationship Id="rId836" Type="http://schemas.openxmlformats.org/officeDocument/2006/relationships/hyperlink" Target="https://drive.google.com/file/d/1XrCmrEb9wf1ZRXWEvtjQXp57ZOqUIkxf/view?usp=sharing" TargetMode="External"/><Relationship Id="rId837" Type="http://schemas.openxmlformats.org/officeDocument/2006/relationships/hyperlink" Target="https://drive.google.com/file/d/1Jyyyk7eWCR6VMZOOnQUg4CQArC1y7vUn/view?usp=sharing" TargetMode="External"/><Relationship Id="rId838" Type="http://schemas.openxmlformats.org/officeDocument/2006/relationships/hyperlink" Target="https://drive.google.com/file/d/1_6TyVMoeD1qdfeeewFOyClggsu1zrorB/view?usp=share_link" TargetMode="External"/><Relationship Id="rId839" Type="http://schemas.openxmlformats.org/officeDocument/2006/relationships/hyperlink" Target="https://drive.google.com/file/d/1qe3igwm6cl0pmSRrFwuRLeVMwjwSWo-J/view?usp=sharing" TargetMode="External"/><Relationship Id="rId840" Type="http://schemas.openxmlformats.org/officeDocument/2006/relationships/hyperlink" Target="https://drive.google.com/file/d/1LVibAjGSQcjzYXLpVSjkQlKGGqYzQjEu/view?usp=sharing" TargetMode="External"/><Relationship Id="rId841" Type="http://schemas.openxmlformats.org/officeDocument/2006/relationships/hyperlink" Target="https://drive.google.com/file/d/1TfX2zt4qPtkvFwEhKKGihAYoPaPtn328/view?usp=sharing" TargetMode="External"/><Relationship Id="rId842" Type="http://schemas.openxmlformats.org/officeDocument/2006/relationships/hyperlink" Target="https://drive.google.com/file/d/1xOsTjyLh0zAm761h8CGseepTJuEDz0li/view?usp=sharing" TargetMode="External"/><Relationship Id="rId843" Type="http://schemas.openxmlformats.org/officeDocument/2006/relationships/hyperlink" Target="https://drive.google.com/file/d/1wlxIH4mqgv8yV6fs64qvHnz7I-cM0mzq/view?usp=share_link" TargetMode="External"/><Relationship Id="rId844" Type="http://schemas.openxmlformats.org/officeDocument/2006/relationships/hyperlink" Target="https://drive.google.com/file/d/1Q2fjcgU1wFPKxoA_R7GmcuoPVXsrqroH/view?usp=sharing" TargetMode="External"/><Relationship Id="rId845" Type="http://schemas.openxmlformats.org/officeDocument/2006/relationships/hyperlink" Target="https://drive.google.com/file/d/11YSL-FwN43NsNt6TX_MDYEULuInlhVML/view?usp=sharing" TargetMode="External"/><Relationship Id="rId846" Type="http://schemas.openxmlformats.org/officeDocument/2006/relationships/hyperlink" Target="https://drive.google.com/file/d/1BWYyXBz7Qbwp-MtLinQtX0IG9iUblHbm/view?usp=sharing" TargetMode="External"/><Relationship Id="rId847" Type="http://schemas.openxmlformats.org/officeDocument/2006/relationships/hyperlink" Target="https://drive.google.com/file/d/1fH1GxqiBEdfNjbOt9YZVe-hsHKwoeuYG/view?usp=sharing" TargetMode="External"/><Relationship Id="rId848" Type="http://schemas.openxmlformats.org/officeDocument/2006/relationships/hyperlink" Target="https://drive.google.com/file/d/1vVzWhGe3KKBqvR7YUjfWceNKEURSeU5b/view?usp=share_link" TargetMode="External"/><Relationship Id="rId849" Type="http://schemas.openxmlformats.org/officeDocument/2006/relationships/hyperlink" Target="https://drive.google.com/file/d/1QKGkghZWMPaySCCXLEdfbU2wjCufHLUR/view?usp=sharing" TargetMode="External"/><Relationship Id="rId850" Type="http://schemas.openxmlformats.org/officeDocument/2006/relationships/hyperlink" Target="https://drive.google.com/file/d/19nC8O6etQMJJg4RUDO4IZayceHNPVICJ/view?usp=sharing" TargetMode="External"/><Relationship Id="rId851" Type="http://schemas.openxmlformats.org/officeDocument/2006/relationships/hyperlink" Target="https://drive.google.com/file/d/1r-qmcITrn7QwSLpP5PQGZflK_e6-BVvl/view?usp=share_link" TargetMode="External"/><Relationship Id="rId852" Type="http://schemas.openxmlformats.org/officeDocument/2006/relationships/hyperlink" Target="https://drive.google.com/file/d/1C4kVM6UlQL5CrzGFLsrkDBLCThWoahTY/view?usp=sharing" TargetMode="External"/><Relationship Id="rId853" Type="http://schemas.openxmlformats.org/officeDocument/2006/relationships/hyperlink" Target="https://drive.google.com/file/d/1rhF5wXa181P5YpNqytDODS2g5GkUkMhs/view?usp=sharing" TargetMode="External"/><Relationship Id="rId854" Type="http://schemas.openxmlformats.org/officeDocument/2006/relationships/hyperlink" Target="https://drive.google.com/file/d/1HPH-Vny9FyMr9DsvZUhNjFX05iYtPLPK/view?usp=share_link" TargetMode="External"/><Relationship Id="rId855" Type="http://schemas.openxmlformats.org/officeDocument/2006/relationships/hyperlink" Target="https://drive.google.com/file/d/1R0Jh2AyoPYdcXmLLwrGVzbhjnEkm-dxV/view?usp=sharing" TargetMode="External"/><Relationship Id="rId856" Type="http://schemas.openxmlformats.org/officeDocument/2006/relationships/hyperlink" Target="https://drive.google.com/file/d/1VX2GXY7bd_xVGQYGXJqOlpABbtRM77Qn/view?usp=sharing" TargetMode="External"/><Relationship Id="rId857" Type="http://schemas.openxmlformats.org/officeDocument/2006/relationships/hyperlink" Target="https://drive.google.com/file/d/1N9hEuJX_ynT-BMFs9Faj_FiVXizouYQj/view?usp=share_link" TargetMode="External"/><Relationship Id="rId858" Type="http://schemas.openxmlformats.org/officeDocument/2006/relationships/hyperlink" Target="https://drive.google.com/file/d/1YErGSDHUdkGfelv2JyUwMdAfH_AVFXJt/view?usp=sharing" TargetMode="External"/><Relationship Id="rId859" Type="http://schemas.openxmlformats.org/officeDocument/2006/relationships/hyperlink" Target="https://drive.google.com/file/d/1uMdovf0JatLYUq-Oho4GI_mHkXSP-hZV/view?usp=sharing" TargetMode="External"/><Relationship Id="rId860" Type="http://schemas.openxmlformats.org/officeDocument/2006/relationships/hyperlink" Target="https://drive.google.com/file/d/1nSyNXFDuUtBiRSRdlbX4ECGJEqWdEGDe/view?usp=sharing" TargetMode="External"/><Relationship Id="rId861" Type="http://schemas.openxmlformats.org/officeDocument/2006/relationships/hyperlink" Target="https://drive.google.com/file/d/16MsRh0GqeFBNRrEY3ykRqC12QXZicvxF/view?usp=sharing" TargetMode="External"/><Relationship Id="rId862" Type="http://schemas.openxmlformats.org/officeDocument/2006/relationships/hyperlink" Target="https://drive.google.com/file/d/1DM9OEblk_GAdqI955emo-C0Rc4yD4XPd/view?usp=sharing" TargetMode="External"/><Relationship Id="rId863" Type="http://schemas.openxmlformats.org/officeDocument/2006/relationships/hyperlink" Target="https://drive.google.com/file/d/1RAZP43ODsM_a5bdHo6NfYqgvX_kHJCuh/view?usp=sharing" TargetMode="External"/><Relationship Id="rId864" Type="http://schemas.openxmlformats.org/officeDocument/2006/relationships/hyperlink" Target="https://drive.google.com/file/d/1VVYchvgwkU_zEP3Un_2sDd55mCxKYH9f/view?usp=sharing" TargetMode="External"/><Relationship Id="rId865" Type="http://schemas.openxmlformats.org/officeDocument/2006/relationships/hyperlink" Target="https://drive.google.com/file/d/1fQdgU1kRrEVZshIC8OTaG-WWo9v4oDKG/view?usp=sharing" TargetMode="External"/><Relationship Id="rId866" Type="http://schemas.openxmlformats.org/officeDocument/2006/relationships/hyperlink" Target="https://drive.google.com/file/d/1h9tSBrLbzEKra9p3J0SSGQOnqLjfe7M0/view?usp=sharing" TargetMode="External"/><Relationship Id="rId867" Type="http://schemas.openxmlformats.org/officeDocument/2006/relationships/hyperlink" Target="https://drive.google.com/file/d/1wr-HLIKxsUUXzbz27iZuZW-jsVWNUnmG/view?usp=sharing" TargetMode="External"/><Relationship Id="rId868" Type="http://schemas.openxmlformats.org/officeDocument/2006/relationships/hyperlink" Target="https://drive.google.com/file/d/1W4nEi2KVa-e4eWWAKdK1HEJ1F5T7cwJq/view?usp=sharing" TargetMode="External"/><Relationship Id="rId869" Type="http://schemas.openxmlformats.org/officeDocument/2006/relationships/hyperlink" Target="https://drive.google.com/file/d/1eBlaAggHjYhb0-l6a2NI3MRLiwLfT4CO/view?usp=sharing" TargetMode="External"/><Relationship Id="rId870" Type="http://schemas.openxmlformats.org/officeDocument/2006/relationships/hyperlink" Target="https://drive.google.com/file/d/1YR6euJjyoawV4yfnXisf6TF8nAenT6yE/view?usp=sharing" TargetMode="External"/><Relationship Id="rId871" Type="http://schemas.openxmlformats.org/officeDocument/2006/relationships/hyperlink" Target="https://drive.google.com/file/d/1epmVj5DqII9Xfsmpi4TcUE0oFvQzhaHY/view?usp=sharing" TargetMode="External"/><Relationship Id="rId872" Type="http://schemas.openxmlformats.org/officeDocument/2006/relationships/hyperlink" Target="https://drive.google.com/file/d/19kTtni95fqJgDjmfmUuvpKlc8o7I3ycT/view?usp=sharing" TargetMode="External"/><Relationship Id="rId873" Type="http://schemas.openxmlformats.org/officeDocument/2006/relationships/hyperlink" Target="https://drive.google.com/file/d/1whg7yAqn-H4dIilklWRP7JKOD3ORRuSW/view?usp=sharing" TargetMode="External"/><Relationship Id="rId874" Type="http://schemas.openxmlformats.org/officeDocument/2006/relationships/hyperlink" Target="https://drive.google.com/file/d/10LUMvvaumSw6A6X2Sweac-0fs2pQ2ZhS/view?usp=sharing" TargetMode="External"/><Relationship Id="rId875" Type="http://schemas.openxmlformats.org/officeDocument/2006/relationships/hyperlink" Target="https://drive.google.com/file/d/1aiP_BptiNVs2VN5MHuRQKDUdqsDhs6Al/view?usp=sharing" TargetMode="External"/><Relationship Id="rId876" Type="http://schemas.openxmlformats.org/officeDocument/2006/relationships/hyperlink" Target="https://drive.google.com/file/d/1Zmp2rj_fUzi-sqmmgvGVZyF8ieFHTvAO/view?usp=sharing" TargetMode="External"/><Relationship Id="rId877" Type="http://schemas.openxmlformats.org/officeDocument/2006/relationships/hyperlink" Target="https://drive.google.com/file/d/1geWHR8r6YzCWwbdzMsjATbIXQM0pSbXX/view?usp=sharing" TargetMode="External"/><Relationship Id="rId878" Type="http://schemas.openxmlformats.org/officeDocument/2006/relationships/hyperlink" Target="https://drive.google.com/file/d/1oYlJE4cicvG5hcfmZSlYqzvY9JyDdodY/view?usp=sharing" TargetMode="External"/><Relationship Id="rId879" Type="http://schemas.openxmlformats.org/officeDocument/2006/relationships/hyperlink" Target="https://drive.google.com/file/d/1wNTTDpIr15kh3C8kGXgH5Nh2pORFoc8M/view?usp=sharing" TargetMode="External"/><Relationship Id="rId880" Type="http://schemas.openxmlformats.org/officeDocument/2006/relationships/hyperlink" Target="https://drive.google.com/file/d/1tUwWy6ts5ENddUD5-_bxyfow5jBuOkuL/view?usp=share_link" TargetMode="External"/><Relationship Id="rId881" Type="http://schemas.openxmlformats.org/officeDocument/2006/relationships/hyperlink" Target="https://drive.google.com/file/d/1bsIHwyLdQ6IGKmkTd64cSF9G6ufUjmP6/view?usp=share_link" TargetMode="External"/><Relationship Id="rId882" Type="http://schemas.openxmlformats.org/officeDocument/2006/relationships/hyperlink" Target="https://drive.google.com/file/d/137D3PiPNMt8Gf3X9OM5EP3Qpcil9B3Kk/view?usp=sharing" TargetMode="External"/><Relationship Id="rId883" Type="http://schemas.openxmlformats.org/officeDocument/2006/relationships/hyperlink" Target="https://drive.google.com/file/d/1v6JP0M5pI6uTa6JWh6RGJ9ILEkwAdO0P/view?usp=sharing" TargetMode="External"/><Relationship Id="rId884" Type="http://schemas.openxmlformats.org/officeDocument/2006/relationships/hyperlink" Target="https://drive.google.com/file/d/1_NKb2YVmUNhZ43vg_Y8qs7j2bmF9aSbV/view?usp=sharing" TargetMode="External"/><Relationship Id="rId885" Type="http://schemas.openxmlformats.org/officeDocument/2006/relationships/hyperlink" Target="https://drive.google.com/file/d/1FTVfSyMhTRxfAT-tpvAt4bIMPEuZssHp/view?usp=sharing" TargetMode="External"/><Relationship Id="rId886" Type="http://schemas.openxmlformats.org/officeDocument/2006/relationships/hyperlink" Target="https://drive.google.com/file/d/1_VlU9aoky7iFuKfCSpprrSb1anjFD-fg/view?usp=sharing" TargetMode="External"/><Relationship Id="rId887" Type="http://schemas.openxmlformats.org/officeDocument/2006/relationships/hyperlink" Target="https://drive.google.com/file/d/12OOoj1zaINP2UwC3an8KZ_Y155QTHD6e/view?usp=sharing" TargetMode="External"/><Relationship Id="rId888" Type="http://schemas.openxmlformats.org/officeDocument/2006/relationships/hyperlink" Target="https://drive.google.com/file/d/1VyVCitGgiPWS9J8Z9BejF93rsbEb3yO8/view?usp=share_link" TargetMode="External"/><Relationship Id="rId889" Type="http://schemas.openxmlformats.org/officeDocument/2006/relationships/hyperlink" Target="https://drive.google.com/file/d/1yFTkIIg4wmqnw6Amdad-EZ9ZY6DEq7_W/view?usp=sharing" TargetMode="External"/><Relationship Id="rId890" Type="http://schemas.openxmlformats.org/officeDocument/2006/relationships/hyperlink" Target="https://drive.google.com/file/d/1Vcz-fue8fVbXs1LpZcQCktsAooNPbggp/view?usp=sharing" TargetMode="External"/><Relationship Id="rId891" Type="http://schemas.openxmlformats.org/officeDocument/2006/relationships/hyperlink" Target="https://drive.google.com/file/d/1rfvL5vfvST4Lz8gqFoVDbEyBwE0hhgr1/view?usp=sharing" TargetMode="External"/><Relationship Id="rId892" Type="http://schemas.openxmlformats.org/officeDocument/2006/relationships/hyperlink" Target="https://drive.google.com/file/d/1tbYaIIhFcrv1eDGIxrKpxzG1OQSgjWMK/view?usp=sharing" TargetMode="External"/><Relationship Id="rId893" Type="http://schemas.openxmlformats.org/officeDocument/2006/relationships/hyperlink" Target="https://drive.google.com/file/d/1RRla-JoKhI1LHKNRLlt02nt3lX5XI1TO/view?usp=sharing" TargetMode="External"/><Relationship Id="rId894" Type="http://schemas.openxmlformats.org/officeDocument/2006/relationships/hyperlink" Target="https://drive.google.com/file/d/1FKqYVFTZafiTQxq-VQPdMiOmSttxZcM2/view?usp=share_link" TargetMode="External"/><Relationship Id="rId895" Type="http://schemas.openxmlformats.org/officeDocument/2006/relationships/hyperlink" Target="https://drive.google.com/file/d/1xSlCfDiyPjsZ8-dpW8ZBoINmZduW09rD/view?usp=sharing" TargetMode="External"/><Relationship Id="rId896" Type="http://schemas.openxmlformats.org/officeDocument/2006/relationships/hyperlink" Target="https://drive.google.com/file/d/1XKLIMWMw152VPpD7hBBSm6q4CNjkYX_W/view?usp=sharing" TargetMode="External"/><Relationship Id="rId897" Type="http://schemas.openxmlformats.org/officeDocument/2006/relationships/hyperlink" Target="https://drive.google.com/file/d/1ZAuRNVp_gvJf2SXYJGSRqU7B_S7oTfUi/view?usp=share_link" TargetMode="External"/><Relationship Id="rId898" Type="http://schemas.openxmlformats.org/officeDocument/2006/relationships/hyperlink" Target="https://drive.google.com/file/d/1uIcNc1H8EbLWm3iyKo3dSimikN1IAw2h/view?usp=sharing" TargetMode="External"/><Relationship Id="rId899" Type="http://schemas.openxmlformats.org/officeDocument/2006/relationships/hyperlink" Target="https://drive.google.com/file/d/1UolMXq8a-xDY-0rZMW3_v_OKUYdN7XmC/view?usp=sharing" TargetMode="External"/><Relationship Id="rId900" Type="http://schemas.openxmlformats.org/officeDocument/2006/relationships/hyperlink" Target="https://drive.google.com/file/d/1ihuEcFOkQuvfQioBg51nYvVoBwPcFqfR/view?usp=share_link" TargetMode="External"/><Relationship Id="rId901" Type="http://schemas.openxmlformats.org/officeDocument/2006/relationships/hyperlink" Target="https://drive.google.com/file/d/1QhmptH-mEcYFzLOtPOClIoNgMjRdc95v/view?usp=sharing" TargetMode="External"/><Relationship Id="rId902" Type="http://schemas.openxmlformats.org/officeDocument/2006/relationships/hyperlink" Target="https://drive.google.com/file/d/1fwJV4SAzEPRBgKX0YU4dNmbt0ONnpvsU/view?usp=sharing" TargetMode="External"/><Relationship Id="rId903" Type="http://schemas.openxmlformats.org/officeDocument/2006/relationships/hyperlink" Target="https://drive.google.com/file/d/1SBmdtEyii4XKqllzWO89UOqrcjhNrMwn/view?usp=sharing" TargetMode="External"/><Relationship Id="rId904" Type="http://schemas.openxmlformats.org/officeDocument/2006/relationships/hyperlink" Target="https://drive.google.com/file/d/1ihuEcFOkQuvfQioBg51nYvVoBwPcFqfR/view?usp=share_link" TargetMode="External"/><Relationship Id="rId905" Type="http://schemas.openxmlformats.org/officeDocument/2006/relationships/hyperlink" Target="https://drive.google.com/file/d/1QhmptH-mEcYFzLOtPOClIoNgMjRdc95v/view?usp=sharing" TargetMode="External"/><Relationship Id="rId906" Type="http://schemas.openxmlformats.org/officeDocument/2006/relationships/hyperlink" Target="https://drive.google.com/file/d/1ux_yaJIcnj7P-e0EqaE2SdkAvO8Rd9OC/view?usp=sharing" TargetMode="External"/><Relationship Id="rId907" Type="http://schemas.openxmlformats.org/officeDocument/2006/relationships/hyperlink" Target="https://drive.google.com/file/d/14hNdb_-BrRC4j-45pZi_VcPNhIjHO6lm/view?usp=sharing" TargetMode="External"/><Relationship Id="rId908" Type="http://schemas.openxmlformats.org/officeDocument/2006/relationships/hyperlink" Target="https://drive.google.com/file/d/1ihuEcFOkQuvfQioBg51nYvVoBwPcFqfR/view?usp=share_link" TargetMode="External"/><Relationship Id="rId909" Type="http://schemas.openxmlformats.org/officeDocument/2006/relationships/hyperlink" Target="https://drive.google.com/file/d/1uP0NpuUoPtxpfB-Fm9x5AHJcUK2zeFKy/view?usp=sharing" TargetMode="External"/><Relationship Id="rId910" Type="http://schemas.openxmlformats.org/officeDocument/2006/relationships/hyperlink" Target="https://drive.google.com/file/d/1CruebQxeLV1iEuifhqAZbeFOdHW4YPlp/view?usp=sharing" TargetMode="External"/><Relationship Id="rId911" Type="http://schemas.openxmlformats.org/officeDocument/2006/relationships/hyperlink" Target="https://drive.google.com/file/d/11x-HoD-3UjvvHNWKM2Yl9Pu20D0NmXKS/view?usp=share_link" TargetMode="External"/><Relationship Id="rId912" Type="http://schemas.openxmlformats.org/officeDocument/2006/relationships/hyperlink" Target="https://drive.google.com/file/d/14_sNnpXfVXpBvAaqhWfVsahe3q4m7exd/view?usp=sharing" TargetMode="External"/><Relationship Id="rId913" Type="http://schemas.openxmlformats.org/officeDocument/2006/relationships/hyperlink" Target="https://drive.google.com/file/d/1AZAyNsQXKQjhLB1rBx7vihK15yBvhD5D/view?usp=sharing" TargetMode="External"/><Relationship Id="rId914" Type="http://schemas.openxmlformats.org/officeDocument/2006/relationships/hyperlink" Target="https://drive.google.com/file/d/1ZyQvb2YGuJckpqHuCjNNwmNGb0qP9UaX/view?usp=sharing" TargetMode="External"/><Relationship Id="rId915" Type="http://schemas.openxmlformats.org/officeDocument/2006/relationships/hyperlink" Target="https://drive.google.com/file/d/11x-HoD-3UjvvHNWKM2Yl9Pu20D0NmXKS/view?usp=share_link" TargetMode="External"/><Relationship Id="rId916" Type="http://schemas.openxmlformats.org/officeDocument/2006/relationships/hyperlink" Target="https://drive.google.com/file/d/1Sp31kcY_PFG3lkPv7ZWzyUEkVsjCl1v3/view?usp=sharing" TargetMode="External"/><Relationship Id="rId917" Type="http://schemas.openxmlformats.org/officeDocument/2006/relationships/hyperlink" Target="https://drive.google.com/file/d/1g5kd1iG78X5JQC372D_9aySRzwZ8laFo/view?usp=sharing" TargetMode="External"/><Relationship Id="rId918" Type="http://schemas.openxmlformats.org/officeDocument/2006/relationships/hyperlink" Target="https://drive.google.com/file/d/1_dIOc-xKt-9zzUUKYdERZzDea2WT2Zkw/view?usp=sharing" TargetMode="External"/><Relationship Id="rId919" Type="http://schemas.openxmlformats.org/officeDocument/2006/relationships/hyperlink" Target="https://drive.google.com/file/d/11x-HoD-3UjvvHNWKM2Yl9Pu20D0NmXKS/view?usp=share_link" TargetMode="External"/><Relationship Id="rId920" Type="http://schemas.openxmlformats.org/officeDocument/2006/relationships/hyperlink" Target="https://drive.google.com/file/d/1oGliUPW996-Wu7qa87rBhWrlldbZPUHJ/view?usp=sharing" TargetMode="External"/><Relationship Id="rId921" Type="http://schemas.openxmlformats.org/officeDocument/2006/relationships/hyperlink" Target="https://drive.google.com/file/d/1RwcDtmPltBxXNbIbXwTJTIN6GkCnXrRO/view?usp=sharing" TargetMode="External"/><Relationship Id="rId922" Type="http://schemas.openxmlformats.org/officeDocument/2006/relationships/hyperlink" Target="https://drive.google.com/file/d/13Lc8yfFhOuW9OzbrdrCzRoUy_tABSRR1/view?usp=sharing" TargetMode="External"/><Relationship Id="rId923" Type="http://schemas.openxmlformats.org/officeDocument/2006/relationships/hyperlink" Target="https://drive.google.com/file/d/11x-HoD-3UjvvHNWKM2Yl9Pu20D0NmXKS/view?usp=share_link" TargetMode="External"/><Relationship Id="rId924" Type="http://schemas.openxmlformats.org/officeDocument/2006/relationships/hyperlink" Target="https://drive.google.com/file/d/1T8BPOB1WFNIlk-eIenxuHkIRFiZFyzJX/view?usp=sharing" TargetMode="External"/><Relationship Id="rId925" Type="http://schemas.openxmlformats.org/officeDocument/2006/relationships/hyperlink" Target="https://drive.google.com/file/d/1wTJ4S6cQ5ygxH--SY-P1_VhTnwd24_3D/view?usp=sharing" TargetMode="External"/><Relationship Id="rId926" Type="http://schemas.openxmlformats.org/officeDocument/2006/relationships/hyperlink" Target="https://drive.google.com/file/d/1pHKLCOSyobrYfMl2MVWiC5DtYPdUDMaR/view?usp=sharing" TargetMode="External"/><Relationship Id="rId927" Type="http://schemas.openxmlformats.org/officeDocument/2006/relationships/hyperlink" Target="https://drive.google.com/file/d/16e9Yupsn8yDLducNeSTmU78HIPeENZ9W/view?usp=share_link" TargetMode="External"/><Relationship Id="rId928" Type="http://schemas.openxmlformats.org/officeDocument/2006/relationships/hyperlink" Target="https://drive.google.com/file/d/1sa6L3wC9tw1Fu6MQMZA8PvFQHSd0wTYf/view?usp=share_link" TargetMode="External"/><Relationship Id="rId929" Type="http://schemas.openxmlformats.org/officeDocument/2006/relationships/hyperlink" Target="https://drive.google.com/file/d/162yCn8rCL8Vj9w5-OnaMSNodIi8xgO8h/view?usp=sharing" TargetMode="External"/><Relationship Id="rId930" Type="http://schemas.openxmlformats.org/officeDocument/2006/relationships/hyperlink" Target="https://drive.google.com/file/d/105T34FeJ5Af0B72j3LpbZnDfjVISCHz8/view?usp=sharing" TargetMode="External"/><Relationship Id="rId931" Type="http://schemas.openxmlformats.org/officeDocument/2006/relationships/hyperlink" Target="https://drive.google.com/file/d/1JPKL0w9fbXC2jU-4EyMbMYAb37sTqSbv/view?usp=share_link" TargetMode="External"/><Relationship Id="rId932" Type="http://schemas.openxmlformats.org/officeDocument/2006/relationships/hyperlink" Target="https://drive.google.com/file/d/1_Clg8RfstqbjnUpO4k3NI4df5TZgvfY_/view?usp=sharing" TargetMode="External"/><Relationship Id="rId933" Type="http://schemas.openxmlformats.org/officeDocument/2006/relationships/hyperlink" Target="https://drive.google.com/file/d/1fkv0I3hA7C0x46eIYl4vbJ6vn5tQU_qu/view?usp=sharing" TargetMode="External"/><Relationship Id="rId934" Type="http://schemas.openxmlformats.org/officeDocument/2006/relationships/hyperlink" Target="https://drive.google.com/file/d/1PVA67Yqdg9YZAT3ZgMH_Rf7pk5mu5bXa/view?usp=sharing" TargetMode="External"/><Relationship Id="rId935" Type="http://schemas.openxmlformats.org/officeDocument/2006/relationships/hyperlink" Target="https://drive.google.com/file/d/1US5BuHx3xvBhc4UDaEKvUXC-u4jHjGHd/view?usp=sharing" TargetMode="External"/><Relationship Id="rId936" Type="http://schemas.openxmlformats.org/officeDocument/2006/relationships/hyperlink" Target="https://drive.google.com/file/d/1d_xqjq7HmfVsOy8V7-KeItj4W0Fuzzq0/view?usp=sharing" TargetMode="External"/><Relationship Id="rId937" Type="http://schemas.openxmlformats.org/officeDocument/2006/relationships/hyperlink" Target="https://drive.google.com/file/d/1gqPIPLGcqeGaVT6RxBQ4-s8qWovPMRA8/view?usp=sharing" TargetMode="External"/><Relationship Id="rId938" Type="http://schemas.openxmlformats.org/officeDocument/2006/relationships/hyperlink" Target="https://drive.google.com/file/d/1RfJ3bkR9MFNlhuIeW8RsZgp5N6ZzJt2K/view?usp=sharing" TargetMode="External"/><Relationship Id="rId939" Type="http://schemas.openxmlformats.org/officeDocument/2006/relationships/hyperlink" Target="https://drive.google.com/file/d/1Q2O8a7qupy4ozT3DYOWyAbFejGW1vUjv/view?usp=share_link" TargetMode="External"/><Relationship Id="rId940" Type="http://schemas.openxmlformats.org/officeDocument/2006/relationships/hyperlink" Target="https://drive.google.com/file/d/1Ay64-xzP2TjXRO_YeGulAy8PqD9MoIrk/view?usp=sharing" TargetMode="External"/><Relationship Id="rId941" Type="http://schemas.openxmlformats.org/officeDocument/2006/relationships/hyperlink" Target="https://drive.google.com/file/d/1SS9d-2lp3f7MUuxeHX0xFZ6PObY4B6J7/view?usp=sharing" TargetMode="External"/><Relationship Id="rId942" Type="http://schemas.openxmlformats.org/officeDocument/2006/relationships/hyperlink" Target="https://drive.google.com/file/d/1HIiXeF7-5BJmSXIslLAALK1aZKfmUZtw/view?usp=sharing" TargetMode="External"/><Relationship Id="rId943" Type="http://schemas.openxmlformats.org/officeDocument/2006/relationships/hyperlink" Target="https://drive.google.com/file/d/1-We3c8F22Rw-R_C4kBiJa4uhKFSYdJlO/view?usp=share_link" TargetMode="External"/><Relationship Id="rId944" Type="http://schemas.openxmlformats.org/officeDocument/2006/relationships/hyperlink" Target="https://drive.google.com/file/d/18iY1lerGSK4OkpTjjtVMJtjAexeupuPU/view?usp=sharing" TargetMode="External"/><Relationship Id="rId945" Type="http://schemas.openxmlformats.org/officeDocument/2006/relationships/hyperlink" Target="https://drive.google.com/file/d/1RKYiWT0uJWWYCidFoH20B2pulSZljG58/view?usp=sharing" TargetMode="External"/><Relationship Id="rId946" Type="http://schemas.openxmlformats.org/officeDocument/2006/relationships/hyperlink" Target="https://drive.google.com/file/d/1s4d81A5RDqr6Czlut7B8ft6p3ZI1enIB/view?usp=sharing" TargetMode="External"/><Relationship Id="rId947" Type="http://schemas.openxmlformats.org/officeDocument/2006/relationships/hyperlink" Target="https://drive.google.com/file/d/1I0BQz2mkgtTLdNYrYOrVrbwy56ciq0G8/view?usp=sharing" TargetMode="External"/><Relationship Id="rId948" Type="http://schemas.openxmlformats.org/officeDocument/2006/relationships/hyperlink" Target="https://drive.google.com/file/d/1AS8HLkwnu_l1PG-xrTgOGKIiNGYLdwjV/view?usp=sharing" TargetMode="External"/><Relationship Id="rId949" Type="http://schemas.openxmlformats.org/officeDocument/2006/relationships/hyperlink" Target="https://drive.google.com/file/d/1facmb708rln3Vgq548pECikpEmzikPrX/view?usp=sharing" TargetMode="External"/><Relationship Id="rId950" Type="http://schemas.openxmlformats.org/officeDocument/2006/relationships/hyperlink" Target="https://drive.google.com/file/d/17eqCuVXkBy2688NFfYfRH6POQvT8Krry/view?usp=share_link" TargetMode="External"/><Relationship Id="rId951" Type="http://schemas.openxmlformats.org/officeDocument/2006/relationships/hyperlink" Target="https://drive.google.com/file/d/1_2TKbJ9EK_VvupIKs5_kmcX5U9ZGA8SP/view?usp=sharing" TargetMode="External"/><Relationship Id="rId952" Type="http://schemas.openxmlformats.org/officeDocument/2006/relationships/hyperlink" Target="https://drive.google.com/file/d/1G5kSL9wIDtfmCSJZi71kjF95Je8acrQM/view?usp=share_link" TargetMode="External"/><Relationship Id="rId953" Type="http://schemas.openxmlformats.org/officeDocument/2006/relationships/hyperlink" Target="https://drive.google.com/file/d/16aCySOXSTexnb14f-hXnlV2uJs6YBsNE/view?usp=sharing" TargetMode="External"/><Relationship Id="rId954" Type="http://schemas.openxmlformats.org/officeDocument/2006/relationships/hyperlink" Target="https://drive.google.com/file/d/1cQaYiqwT6uNfQEMDxyguUJCH9MRTCP9j/view?usp=sharing" TargetMode="External"/><Relationship Id="rId955" Type="http://schemas.openxmlformats.org/officeDocument/2006/relationships/hyperlink" Target="https://drive.google.com/file/d/1MeE3_sxrZ5Q8gppGGUQHAgK7PYLPpp9L/view?usp=sharing" TargetMode="External"/><Relationship Id="rId956" Type="http://schemas.openxmlformats.org/officeDocument/2006/relationships/hyperlink" Target="https://drive.google.com/file/d/15YlsGsX1h38HFjcB0IIvOGHBgKJtuQYC/view?usp=share_link" TargetMode="External"/><Relationship Id="rId957" Type="http://schemas.openxmlformats.org/officeDocument/2006/relationships/hyperlink" Target="https://drive.google.com/file/d/11RZQTwZyovPs36WhBxSi7smu_WrQv873/view?usp=share_link" TargetMode="External"/><Relationship Id="rId958" Type="http://schemas.openxmlformats.org/officeDocument/2006/relationships/hyperlink" Target="https://drive.google.com/file/d/15hrqd06GCa7q4mYCWBBSm0rcOZ9fb1mR/view?usp=share_link" TargetMode="External"/><Relationship Id="rId959" Type="http://schemas.openxmlformats.org/officeDocument/2006/relationships/hyperlink" Target="https://drive.google.com/file/d/1wj7YBlu57r9h9t3ED6tRXJzcMpnWoBnL/view?usp=sharing" TargetMode="External"/><Relationship Id="rId960" Type="http://schemas.openxmlformats.org/officeDocument/2006/relationships/hyperlink" Target="https://drive.google.com/file/d/1FrZ0eQZyrjVoBTgX1xo1kaEHxxfavn7-/view?usp=sharing" TargetMode="External"/><Relationship Id="rId961" Type="http://schemas.openxmlformats.org/officeDocument/2006/relationships/hyperlink" Target="https://drive.google.com/file/d/1Bqyv5w8KDn-D6-h03k6OSRpaAkyDcSKY/view?usp=sharing" TargetMode="External"/><Relationship Id="rId962" Type="http://schemas.openxmlformats.org/officeDocument/2006/relationships/hyperlink" Target="https://drive.google.com/file/d/1Z5djpHCzROLYjWrsR1Gx_ajZ5A4Pb_US/view?usp=sharing" TargetMode="External"/><Relationship Id="rId963" Type="http://schemas.openxmlformats.org/officeDocument/2006/relationships/hyperlink" Target="https://drive.google.com/file/d/1tfTH42YyMujPfWHl_gwOlLxCaHynaF6c/view?usp=sharing" TargetMode="External"/><Relationship Id="rId964" Type="http://schemas.openxmlformats.org/officeDocument/2006/relationships/hyperlink" Target="https://drive.google.com/file/d/1V8k2u3Yt0EyTiIMelH9tUQdyOBQ4w-mN/view?usp=sharing" TargetMode="External"/><Relationship Id="rId965" Type="http://schemas.openxmlformats.org/officeDocument/2006/relationships/hyperlink" Target="https://drive.google.com/file/d/1YBK127WbIBF6hfm3Mvj44fr7PWeVkSje/view?usp=sharing" TargetMode="External"/><Relationship Id="rId966" Type="http://schemas.openxmlformats.org/officeDocument/2006/relationships/hyperlink" Target="https://drive.google.com/file/d/1EOsdzWof2mVzqHSfryWfYNUpGxmyB27x/view?usp=sharing" TargetMode="External"/><Relationship Id="rId967" Type="http://schemas.openxmlformats.org/officeDocument/2006/relationships/hyperlink" Target="https://drive.google.com/file/d/13lhSiOn0VnDA8ItblQRcNwDkR2vOpqnO/view?usp=sharing" TargetMode="External"/><Relationship Id="rId968" Type="http://schemas.openxmlformats.org/officeDocument/2006/relationships/hyperlink" Target="https://drive.google.com/file/d/1HZxs5fbjaKOfMQidDjNiFqcnD9Arwxqn/view?usp=sharing" TargetMode="External"/><Relationship Id="rId969" Type="http://schemas.openxmlformats.org/officeDocument/2006/relationships/hyperlink" Target="https://drive.google.com/file/d/1J_1uHQwGl5ybCeI4yIhMKtgBTmb-Ea48/view?usp=sharing" TargetMode="External"/><Relationship Id="rId970" Type="http://schemas.openxmlformats.org/officeDocument/2006/relationships/hyperlink" Target="https://drive.google.com/file/d/1UlaeH2I4_OT5KYcD8zvLASx_iLXRewsM/view?usp=sharing" TargetMode="External"/><Relationship Id="rId971" Type="http://schemas.openxmlformats.org/officeDocument/2006/relationships/hyperlink" Target="https://drive.google.com/file/d/1rT-CfoYKA0GPKRWwo41pOLA2mPP58DYE/view?usp=sharing" TargetMode="External"/><Relationship Id="rId972" Type="http://schemas.openxmlformats.org/officeDocument/2006/relationships/hyperlink" Target="https://drive.google.com/file/d/11uAHnurkf7P_nMg_sSTPhZtp6-S5qK8G/view?usp=sharing" TargetMode="External"/><Relationship Id="rId973" Type="http://schemas.openxmlformats.org/officeDocument/2006/relationships/hyperlink" Target="https://drive.google.com/file/d/1vJqhZH9RmbzbyGkZD0DRrgJr6-oNAQDi/view?usp=sharing" TargetMode="External"/><Relationship Id="rId974" Type="http://schemas.openxmlformats.org/officeDocument/2006/relationships/hyperlink" Target="https://drive.google.com/file/d/1bOt7Y77Lf6Z78sIZk2_juWAJo-Xjem-z/view?usp=sharing" TargetMode="External"/><Relationship Id="rId975" Type="http://schemas.openxmlformats.org/officeDocument/2006/relationships/hyperlink" Target="https://drive.google.com/file/d/1I9K3LwnbDsPVRDJqTQgArWt73WCibwlN/view?usp=sharing" TargetMode="External"/><Relationship Id="rId976" Type="http://schemas.openxmlformats.org/officeDocument/2006/relationships/hyperlink" Target="https://drive.google.com/file/d/1arrP5ZUAXvDBrm5jLytamWCPjqNgkVHm/view?usp=sharing" TargetMode="External"/><Relationship Id="rId977" Type="http://schemas.openxmlformats.org/officeDocument/2006/relationships/hyperlink" Target="https://drive.google.com/file/d/1GLA7Nk9vFynm9HqT77FXy3fJ2U0Apz3o/view?usp=sharing" TargetMode="External"/><Relationship Id="rId978" Type="http://schemas.openxmlformats.org/officeDocument/2006/relationships/hyperlink" Target="https://drive.google.com/file/d/1fCijNKZez2wHt7-vpmbyxp0TspPn0WeW/view?usp=sharing" TargetMode="External"/><Relationship Id="rId979" Type="http://schemas.openxmlformats.org/officeDocument/2006/relationships/hyperlink" Target="https://drive.google.com/file/d/12I48ZpaLhNfwzVncbjLUN5hwS3iNtbU3/view?usp=sharing" TargetMode="External"/><Relationship Id="rId980" Type="http://schemas.openxmlformats.org/officeDocument/2006/relationships/hyperlink" Target="https://drive.google.com/file/d/1NAuW8_m9qIgL5MxFy9a3XqhPY-CyFyS8/view?usp=sharing" TargetMode="External"/><Relationship Id="rId981" Type="http://schemas.openxmlformats.org/officeDocument/2006/relationships/hyperlink" Target="https://drive.google.com/file/d/18iGETn5wno_fyNKUG8r1uCMjh2zHFySm/view?usp=sharing" TargetMode="External"/><Relationship Id="rId982" Type="http://schemas.openxmlformats.org/officeDocument/2006/relationships/hyperlink" Target="https://drive.google.com/file/d/12I48ZpaLhNfwzVncbjLUN5hwS3iNtbU3/view?usp=sharing" TargetMode="External"/><Relationship Id="rId983" Type="http://schemas.openxmlformats.org/officeDocument/2006/relationships/hyperlink" Target="https://drive.google.com/file/d/1NDlxKWkr2MkXKe2uvMtnQDf7Hq5jOB7d/view?usp=sharing" TargetMode="External"/><Relationship Id="rId984" Type="http://schemas.openxmlformats.org/officeDocument/2006/relationships/hyperlink" Target="https://drive.google.com/file/d/1FMFsBrlJBQyPfinUGkPtnoR53kAMNEJt/view?usp=sharing" TargetMode="External"/><Relationship Id="rId985" Type="http://schemas.openxmlformats.org/officeDocument/2006/relationships/hyperlink" Target="https://drive.google.com/file/d/13nT3xpQPb6DmPB0XbeH0KZCy4Ubc9ni-/view?usp=sharing" TargetMode="External"/><Relationship Id="rId986" Type="http://schemas.openxmlformats.org/officeDocument/2006/relationships/hyperlink" Target="https://drive.google.com/file/d/1hf9iQnm_2SsGmzclqiGE3GQK5nbo4vsX/view?usp=sharing" TargetMode="External"/><Relationship Id="rId987" Type="http://schemas.openxmlformats.org/officeDocument/2006/relationships/hyperlink" Target="https://drive.google.com/file/d/1LOoJvOPCzklPgr9VxsarnNIcFhjGYyLQ/view?usp=sharing" TargetMode="External"/><Relationship Id="rId988" Type="http://schemas.openxmlformats.org/officeDocument/2006/relationships/hyperlink" Target="https://drive.google.com/file/d/1INfqBPCCYZT8hVa8TrwxTTIL-qprjhds/view?usp=sharing" TargetMode="External"/><Relationship Id="rId989" Type="http://schemas.openxmlformats.org/officeDocument/2006/relationships/hyperlink" Target="https://drive.google.com/file/d/1Qn3DteXmyZ4Zi7HoF7yJ-f3UAefbDuAB/view?usp=sharing" TargetMode="External"/><Relationship Id="rId990" Type="http://schemas.openxmlformats.org/officeDocument/2006/relationships/hyperlink" Target="https://drive.google.com/file/d/1nmxhntQhAHLZGEfSnJJXzt0XBQOY1C1w/view?usp=sharing" TargetMode="External"/><Relationship Id="rId991" Type="http://schemas.openxmlformats.org/officeDocument/2006/relationships/hyperlink" Target="https://drive.google.com/file/d/1vvjpBB5pDbTRjlhrf8s2VJqKnxY7gUDT/view?usp=sharing" TargetMode="External"/><Relationship Id="rId992" Type="http://schemas.openxmlformats.org/officeDocument/2006/relationships/hyperlink" Target="https://drive.google.com/file/d/1dSzbeuTNRs7-DrrUiL3_sSpOXECfAlI5/view?usp=sharing" TargetMode="External"/><Relationship Id="rId993" Type="http://schemas.openxmlformats.org/officeDocument/2006/relationships/hyperlink" Target="https://drive.google.com/file/d/1K1F-GIR8tA3DfnRP4-th_BjmVza-ks-b/view?usp=sharing" TargetMode="External"/><Relationship Id="rId994" Type="http://schemas.openxmlformats.org/officeDocument/2006/relationships/hyperlink" Target="https://drive.google.com/file/d/1tvyfWHcYAtgdlx6HtRzzL9aA2SPlSqQn/view?usp=sharing" TargetMode="External"/><Relationship Id="rId995" Type="http://schemas.openxmlformats.org/officeDocument/2006/relationships/hyperlink" Target="https://drive.google.com/file/d/1eC1bU9jv0p15kffYPoflLHUZFDP_IHT-/view?usp=sharing" TargetMode="External"/><Relationship Id="rId996" Type="http://schemas.openxmlformats.org/officeDocument/2006/relationships/hyperlink" Target="https://drive.google.com/file/d/16gHnQ7BeJbHoGMHiF46wZs5zo4DNh0Pn/view?usp=sharing" TargetMode="External"/><Relationship Id="rId997" Type="http://schemas.openxmlformats.org/officeDocument/2006/relationships/hyperlink" Target="https://drive.google.com/file/d/1DtaV4GdN_FcJsSjWmeKwfPKZ8I_H7gOz/view?usp=sharing" TargetMode="External"/><Relationship Id="rId998" Type="http://schemas.openxmlformats.org/officeDocument/2006/relationships/hyperlink" Target="https://drive.google.com/file/d/1mb899_TpSflXA1e-zrppjHAgnCXnlJ59/view?usp=sharing" TargetMode="External"/><Relationship Id="rId999" Type="http://schemas.openxmlformats.org/officeDocument/2006/relationships/hyperlink" Target="https://drive.google.com/file/d/1Icl8_OmKk7X9WzMoOFqiyc-NycOn3llr/view?usp=sharing" TargetMode="External"/><Relationship Id="rId1000" Type="http://schemas.openxmlformats.org/officeDocument/2006/relationships/hyperlink" Target="https://drive.google.com/file/d/17G4-9vRLWaKSxyR_183F1qR3A_bITpMa/view?usp=sharing" TargetMode="External"/><Relationship Id="rId1001" Type="http://schemas.openxmlformats.org/officeDocument/2006/relationships/hyperlink" Target="https://drive.google.com/file/d/1B_glfdgXOlzCaHQGEyaz7AQsIXuP-R6I/view?usp=sharing" TargetMode="External"/><Relationship Id="rId1002" Type="http://schemas.openxmlformats.org/officeDocument/2006/relationships/hyperlink" Target="https://drive.google.com/file/d/1ejmgY5PJgF8CohbnMzzDO7aoLMvO7Thr/view?usp=share_link" TargetMode="External"/><Relationship Id="rId1003" Type="http://schemas.openxmlformats.org/officeDocument/2006/relationships/hyperlink" Target="https://drive.google.com/file/d/10jaN5TxdkJiUMgAhU0ijydiPNtYTP15k/view?usp=share_link" TargetMode="External"/><Relationship Id="rId1004" Type="http://schemas.openxmlformats.org/officeDocument/2006/relationships/hyperlink" Target="https://drive.google.com/file/d/1yBULleskngOwVuBKYtfAHT5_yyeXvcY3/view?usp=sharing" TargetMode="External"/><Relationship Id="rId1005" Type="http://schemas.openxmlformats.org/officeDocument/2006/relationships/hyperlink" Target="https://drive.google.com/file/d/1ki-bFp4MQh9tTPNxHV8Yw2KAiwPmhYZY/view?usp=sharing" TargetMode="External"/><Relationship Id="rId1006" Type="http://schemas.openxmlformats.org/officeDocument/2006/relationships/hyperlink" Target="https://drive.google.com/file/d/1yQahIyLGZMbLKdo1BCphUN7obcDHc_A7/view?usp=sharing" TargetMode="External"/><Relationship Id="rId1007" Type="http://schemas.openxmlformats.org/officeDocument/2006/relationships/hyperlink" Target="https://drive.google.com/file/d/1b7qHVGfcGo4OY9IARcr3R5rD_Kb2m07-/view?usp=sharing" TargetMode="External"/><Relationship Id="rId1008" Type="http://schemas.openxmlformats.org/officeDocument/2006/relationships/hyperlink" Target="https://drive.google.com/file/d/1TB7g02dX_9H65RqcyKF6uOXHBW-7HkuY/view?usp=sharing" TargetMode="External"/><Relationship Id="rId1009" Type="http://schemas.openxmlformats.org/officeDocument/2006/relationships/hyperlink" Target="https://drive.google.com/file/d/1yQahIyLGZMbLKdo1BCphUN7obcDHc_A7/view?usp=sharing" TargetMode="External"/><Relationship Id="rId1010" Type="http://schemas.openxmlformats.org/officeDocument/2006/relationships/hyperlink" Target="https://drive.google.com/file/d/1EK2uhH_3YTI4I8gv3gu7JQZ7CnuP90eo/view?usp=sharing" TargetMode="External"/><Relationship Id="rId1011" Type="http://schemas.openxmlformats.org/officeDocument/2006/relationships/hyperlink" Target="https://drive.google.com/file/d/1vOZ-CB9itMaFYMFjp_cAMTcBot-nFZef/view?usp=sharing" TargetMode="External"/><Relationship Id="rId1012" Type="http://schemas.openxmlformats.org/officeDocument/2006/relationships/hyperlink" Target="https://drive.google.com/file/d/1V65K-dIozZY-84ipSyRRQx7cZsAt7CHp/view?usp=sharing" TargetMode="External"/><Relationship Id="rId1013" Type="http://schemas.openxmlformats.org/officeDocument/2006/relationships/hyperlink" Target="https://drive.google.com/file/d/19mlvjOx7H8GuUM4DhhqWbdeTe4A942Jq/view?usp=sharing" TargetMode="External"/><Relationship Id="rId1014" Type="http://schemas.openxmlformats.org/officeDocument/2006/relationships/hyperlink" Target="https://drive.google.com/file/d/1yoIm3c7PbIH4ljXwkrLXg_EGQ3j7by4n/view?usp=sharing" TargetMode="External"/><Relationship Id="rId1015" Type="http://schemas.openxmlformats.org/officeDocument/2006/relationships/hyperlink" Target="https://drive.google.com/file/d/1NmDBR7mg_sfgZaI6QziiVgw4ZyiB8KZ7/view?usp=sharing" TargetMode="External"/><Relationship Id="rId1016" Type="http://schemas.openxmlformats.org/officeDocument/2006/relationships/hyperlink" Target="https://drive.google.com/file/d/1mO-4-i2iC5kh1AnNHpQciOJMaz0kKBOp/view?usp=sharing" TargetMode="External"/><Relationship Id="rId1017" Type="http://schemas.openxmlformats.org/officeDocument/2006/relationships/hyperlink" Target="https://drive.google.com/file/d/1hAX3yRq3poE2SQbUtTPpASuVqQFzCqSY/view?usp=sharing" TargetMode="External"/><Relationship Id="rId1018" Type="http://schemas.openxmlformats.org/officeDocument/2006/relationships/hyperlink" Target="https://drive.google.com/file/d/1kwNqFyM9wyuWKZFcPSutvKmbO0v3eX7p/view?usp=sharing" TargetMode="External"/><Relationship Id="rId1019" Type="http://schemas.openxmlformats.org/officeDocument/2006/relationships/hyperlink" Target="https://drive.google.com/file/d/10Tk49kfl6mWX-RP4PrsCSz1WPxeZA6F3/view?usp=sharing" TargetMode="External"/><Relationship Id="rId1020" Type="http://schemas.openxmlformats.org/officeDocument/2006/relationships/hyperlink" Target="https://drive.google.com/file/d/1OvSg1f3ZGaShg6XwD7TKb52jxJ0tuim1/view?usp=sharing" TargetMode="External"/><Relationship Id="rId1021" Type="http://schemas.openxmlformats.org/officeDocument/2006/relationships/hyperlink" Target="https://drive.google.com/file/d/1cOekNpiUDt0GjVg_Kea5MTCsM4uMHdQw/view?usp=sharing" TargetMode="External"/><Relationship Id="rId1022" Type="http://schemas.openxmlformats.org/officeDocument/2006/relationships/hyperlink" Target="https://drive.google.com/file/d/1VpBVFhuyjNtyeYmSIwhjjLuNZez83ByA/view?usp=sharing" TargetMode="External"/><Relationship Id="rId1023" Type="http://schemas.openxmlformats.org/officeDocument/2006/relationships/hyperlink" Target="https://drive.google.com/file/d/1i9CxEDAa5PhpCNnROA6Nwdt0bjvwLyEZ/view?usp=sharing" TargetMode="External"/><Relationship Id="rId1024" Type="http://schemas.openxmlformats.org/officeDocument/2006/relationships/hyperlink" Target="https://drive.google.com/file/d/1mcoiXjatYIhObd9Zagkj7lxSzYW_AClE/view?usp=sharing" TargetMode="External"/><Relationship Id="rId1025" Type="http://schemas.openxmlformats.org/officeDocument/2006/relationships/hyperlink" Target="https://drive.google.com/file/d/1nKIuU7jFs0evAnRI0bRW4LvcoPLy7-G4/view?usp=sharing" TargetMode="External"/><Relationship Id="rId1026" Type="http://schemas.openxmlformats.org/officeDocument/2006/relationships/hyperlink" Target="https://drive.google.com/file/d/17tWSjCnbIZDLQOmBHD_7T11Z0WBZkR6t/view?usp=sharing" TargetMode="External"/><Relationship Id="rId1027" Type="http://schemas.openxmlformats.org/officeDocument/2006/relationships/hyperlink" Target="https://drive.google.com/file/d/1Q3mIRvKJWcTzPXCLoCkw1u4-_0BsNif5/view?usp=share_link" TargetMode="External"/><Relationship Id="rId1028" Type="http://schemas.openxmlformats.org/officeDocument/2006/relationships/hyperlink" Target="https://drive.google.com/file/d/1hh5zC2d0BI_fkRsAJNNiYRIhaBTh8toe/view?usp=sharing" TargetMode="External"/><Relationship Id="rId1029" Type="http://schemas.openxmlformats.org/officeDocument/2006/relationships/hyperlink" Target="https://drive.google.com/file/d/1N4PqY8-2l1vRM79oCcZJv5tj7I8LQxZH/view?usp=sharing" TargetMode="External"/><Relationship Id="rId1030" Type="http://schemas.openxmlformats.org/officeDocument/2006/relationships/hyperlink" Target="https://drive.google.com/file/d/1YPxnhIFhZM_Tu3b6e8yKt0-uNqhNL0yi/view?usp=sharing" TargetMode="External"/><Relationship Id="rId1031" Type="http://schemas.openxmlformats.org/officeDocument/2006/relationships/hyperlink" Target="https://drive.google.com/file/d/1hGlkfNR6MPOAZQBm6qd8YpJjx-BxbQ87/view?usp=sharing" TargetMode="External"/><Relationship Id="rId1032" Type="http://schemas.openxmlformats.org/officeDocument/2006/relationships/hyperlink" Target="https://drive.google.com/file/d/1F7gMnWwlOuDMEDWdHeM1KgNONYHjUDpB/view?usp=sharing" TargetMode="External"/><Relationship Id="rId1033" Type="http://schemas.openxmlformats.org/officeDocument/2006/relationships/hyperlink" Target="https://drive.google.com/file/d/1SU4Nu1hhSlPPPQ4mPYcbgIFt9HUxeNdc/view?usp=sharing" TargetMode="External"/><Relationship Id="rId1034" Type="http://schemas.openxmlformats.org/officeDocument/2006/relationships/hyperlink" Target="https://drive.google.com/file/d/1EtYgl6oUnZcM7E2uVr-ikk2SEdhBytZV/view?usp=sharing" TargetMode="External"/><Relationship Id="rId1035" Type="http://schemas.openxmlformats.org/officeDocument/2006/relationships/hyperlink" Target="https://drive.google.com/file/d/1vMjrRNtgiHklioYMrDFax5tJ5h0JS-6C/view?usp=sharing" TargetMode="External"/><Relationship Id="rId1036" Type="http://schemas.openxmlformats.org/officeDocument/2006/relationships/hyperlink" Target="https://drive.google.com/file/d/1MUFPM1-JkssD075NiPuNm0wKmyEXAi5d/view?usp=sharing" TargetMode="External"/><Relationship Id="rId1037" Type="http://schemas.openxmlformats.org/officeDocument/2006/relationships/hyperlink" Target="https://drive.google.com/file/d/1EFuuZfm2uuxm0JhOXAdOPd7eVSZ7A5NT/view?usp=sharing" TargetMode="External"/><Relationship Id="rId1038" Type="http://schemas.openxmlformats.org/officeDocument/2006/relationships/hyperlink" Target="https://drive.google.com/file/d/1HRra7e4qXjhMQD7uOQt-xmScnxaPLI7i/view?usp=sharing" TargetMode="External"/><Relationship Id="rId1039" Type="http://schemas.openxmlformats.org/officeDocument/2006/relationships/hyperlink" Target="https://drive.google.com/file/d/1L2sg0_b77i0ZV6DGw1OyS0fwT4ZZJYHs/view?usp=sharing" TargetMode="External"/><Relationship Id="rId1040" Type="http://schemas.openxmlformats.org/officeDocument/2006/relationships/hyperlink" Target="https://drive.google.com/file/d/1gubYMrOlJoJIywOCktyXlzviItNE7ERH/view?usp=sharing" TargetMode="External"/><Relationship Id="rId1041" Type="http://schemas.openxmlformats.org/officeDocument/2006/relationships/hyperlink" Target="https://drive.google.com/file/d/1ySF_NfxObaCK1hjRkoHEXeK7Kk40n0NL/view?usp=sharing" TargetMode="External"/><Relationship Id="rId1042" Type="http://schemas.openxmlformats.org/officeDocument/2006/relationships/hyperlink" Target="https://drive.google.com/file/d/1TCr86j_g4jASqdknuy4-D-P96mfm4GV1/view?usp=sharing" TargetMode="External"/><Relationship Id="rId1043" Type="http://schemas.openxmlformats.org/officeDocument/2006/relationships/hyperlink" Target="https://drive.google.com/file/d/1gEGwWW3g9DK_y7JMYEUkMMCBxoIzqWmA/view?usp=sharing" TargetMode="External"/><Relationship Id="rId1044" Type="http://schemas.openxmlformats.org/officeDocument/2006/relationships/hyperlink" Target="https://drive.google.com/file/d/13ZdCk3EnEqHCZgZuckYfWLveqzE3W3eS/view?usp=sharing" TargetMode="External"/><Relationship Id="rId1045" Type="http://schemas.openxmlformats.org/officeDocument/2006/relationships/hyperlink" Target="https://drive.google.com/file/d/1Cy_Cdr6BCOd4Qa7TFdHUu_KoMMUT8SDG/view?usp=sharing" TargetMode="External"/><Relationship Id="rId1046" Type="http://schemas.openxmlformats.org/officeDocument/2006/relationships/hyperlink" Target="https://drive.google.com/file/d/1p__LiTXJ5LYiecVhnyGONQDx_Xoy-pYR/view?usp=sharing" TargetMode="External"/><Relationship Id="rId1047" Type="http://schemas.openxmlformats.org/officeDocument/2006/relationships/hyperlink" Target="https://drive.google.com/file/d/1-7cKfEeTKN4IP8cpBTTY2bN6JngQCrhV/view?usp=sharing" TargetMode="External"/><Relationship Id="rId1048" Type="http://schemas.openxmlformats.org/officeDocument/2006/relationships/hyperlink" Target="https://drive.google.com/file/d/1vRWIpriAgTFn1ljttBbABuaR8JFDzcAL/view?usp=sharing" TargetMode="External"/><Relationship Id="rId1049" Type="http://schemas.openxmlformats.org/officeDocument/2006/relationships/hyperlink" Target="https://drive.google.com/file/d/1MWVLU60wlJ1LoEOkOhFrWl95yS71O9bb/view?usp=sharing" TargetMode="External"/><Relationship Id="rId1050" Type="http://schemas.openxmlformats.org/officeDocument/2006/relationships/hyperlink" Target="https://drive.google.com/file/d/1v6w6W_8sBvv8yui03yaPRpl0fGSTUQf4/view?usp=sharing" TargetMode="External"/><Relationship Id="rId1051" Type="http://schemas.openxmlformats.org/officeDocument/2006/relationships/hyperlink" Target="https://drive.google.com/file/d/1ga-E-a2hot-Wu0cMZRo2T5vNjirNYXYs/view?usp=sharing" TargetMode="External"/><Relationship Id="rId1052" Type="http://schemas.openxmlformats.org/officeDocument/2006/relationships/hyperlink" Target="https://drive.google.com/file/d/1aWRuoTAHuF8LK-UWLURSXzlVjKFa06GU/view?usp=sharing" TargetMode="External"/><Relationship Id="rId1053" Type="http://schemas.openxmlformats.org/officeDocument/2006/relationships/hyperlink" Target="https://drive.google.com/file/d/1FfvkK1dTdBmTjtXPh5M-mjZMn0cBFXhp/view?usp=sharing" TargetMode="External"/><Relationship Id="rId1054" Type="http://schemas.openxmlformats.org/officeDocument/2006/relationships/hyperlink" Target="https://drive.google.com/file/d/1BwiI4795QdFgY4xpRVQxMtf98bJlj4_2/view?usp=sharing" TargetMode="External"/><Relationship Id="rId1055" Type="http://schemas.openxmlformats.org/officeDocument/2006/relationships/hyperlink" Target="https://drive.google.com/file/d/1D_5Sxuox333tvfHqlV-eOFHPMjo109pj/view?usp=sharing" TargetMode="External"/><Relationship Id="rId1056" Type="http://schemas.openxmlformats.org/officeDocument/2006/relationships/hyperlink" Target="https://drive.google.com/file/d/1KztJehMdMEwPD5-yYcxRhd_63Je1wOol/view?usp=sharing" TargetMode="External"/><Relationship Id="rId1057" Type="http://schemas.openxmlformats.org/officeDocument/2006/relationships/hyperlink" Target="https://drive.google.com/file/d/1_mMcV1xHfgRueCfNJxLSQAOD-zbfFZ_h/view?usp=sharing" TargetMode="External"/><Relationship Id="rId1058" Type="http://schemas.openxmlformats.org/officeDocument/2006/relationships/hyperlink" Target="https://drive.google.com/file/d/1CBsRWbA2djl84oKRcYSEyjjrNmnz_OQh/view?usp=sharing" TargetMode="External"/><Relationship Id="rId1059" Type="http://schemas.openxmlformats.org/officeDocument/2006/relationships/hyperlink" Target="https://drive.google.com/file/d/1oglu6NHPr0FtBYUP5XshhTvRdsZ8nPZD/view?usp=sharing" TargetMode="External"/><Relationship Id="rId1060" Type="http://schemas.openxmlformats.org/officeDocument/2006/relationships/hyperlink" Target="https://drive.google.com/file/d/1L60kVKu7PeXq8-smtKdaZeb1puADTmKH/view?usp=sharing" TargetMode="External"/><Relationship Id="rId1061" Type="http://schemas.openxmlformats.org/officeDocument/2006/relationships/hyperlink" Target="https://drive.google.com/file/d/1DkIU73bkvfidXvwBI_TB5N9kZxAwRK-t/view?usp=sharing" TargetMode="External"/><Relationship Id="rId1062" Type="http://schemas.openxmlformats.org/officeDocument/2006/relationships/hyperlink" Target="https://drive.google.com/file/d/1nCl0Pr2_kQwszNA7ahUQQ0wEEgyUwcKo/view?usp=sharing" TargetMode="External"/><Relationship Id="rId1063" Type="http://schemas.openxmlformats.org/officeDocument/2006/relationships/hyperlink" Target="https://drive.google.com/file/d/10AeqKC66X30ptDkMD1L_197ZTxr7KXnm/view?usp=sharing" TargetMode="External"/><Relationship Id="rId1064" Type="http://schemas.openxmlformats.org/officeDocument/2006/relationships/hyperlink" Target="https://drive.google.com/file/d/1AYy50R00_DqMw4sGJ5_dW6E4c6ULZTmh/view?usp=sharing" TargetMode="External"/><Relationship Id="rId1065" Type="http://schemas.openxmlformats.org/officeDocument/2006/relationships/hyperlink" Target="https://drive.google.com/file/d/1Qt9GaaTppizLbS9wR1N0Pz_RvbEkPVqv/view?usp=sharing" TargetMode="External"/><Relationship Id="rId1066" Type="http://schemas.openxmlformats.org/officeDocument/2006/relationships/hyperlink" Target="https://drive.google.com/file/d/11lI-JzB704-vESN09AT6LfkgKlvUmVNY/view?usp=sharing" TargetMode="External"/><Relationship Id="rId1067" Type="http://schemas.openxmlformats.org/officeDocument/2006/relationships/hyperlink" Target="https://drive.google.com/file/d/1vY0VXe0z4Q6qRzzoKPXIbQNWGkmqoJjU/view?usp=sharing" TargetMode="External"/><Relationship Id="rId1068" Type="http://schemas.openxmlformats.org/officeDocument/2006/relationships/hyperlink" Target="https://drive.google.com/file/d/1oisHyaEQvY1QjYq2kolltEBWUUpcyfT5/view?usp=sharing" TargetMode="External"/><Relationship Id="rId1069" Type="http://schemas.openxmlformats.org/officeDocument/2006/relationships/hyperlink" Target="https://drive.google.com/file/d/11lI-JzB704-vESN09AT6LfkgKlvUmVNY/view?usp=sharing" TargetMode="External"/><Relationship Id="rId1070" Type="http://schemas.openxmlformats.org/officeDocument/2006/relationships/hyperlink" Target="https://drive.google.com/file/d/1UG8WPB4J0kXDdqSyI65PbUcGXnAa458z/view?usp=sharing" TargetMode="External"/><Relationship Id="rId1071" Type="http://schemas.openxmlformats.org/officeDocument/2006/relationships/hyperlink" Target="https://drive.google.com/file/d/1Vr-BCm6W8ixgkweRpzG0rTSveDmML3rI/view?usp=sharing" TargetMode="External"/><Relationship Id="rId1072" Type="http://schemas.openxmlformats.org/officeDocument/2006/relationships/hyperlink" Target="https://drive.google.com/file/d/1UcqRwcbIrf6rrSXAb0vbN70UGfOPHKup/view?usp=sharing" TargetMode="External"/><Relationship Id="rId1073" Type="http://schemas.openxmlformats.org/officeDocument/2006/relationships/hyperlink" Target="https://drive.google.com/file/d/1g3uHxshSi1RuJypOQX0Bv7X3uhjNpREq/view?usp=sharing" TargetMode="External"/><Relationship Id="rId1074" Type="http://schemas.openxmlformats.org/officeDocument/2006/relationships/hyperlink" Target="https://drive.google.com/file/d/1W6OnzW3PE48avUjmeYMUa4YSg6N9k8YO/view?usp=sharing" TargetMode="External"/><Relationship Id="rId1075" Type="http://schemas.openxmlformats.org/officeDocument/2006/relationships/hyperlink" Target="https://drive.google.com/file/d/1YQWIjoTqTQCEIR412GVMc_0QJ4QEeM-B/view?usp=sharing" TargetMode="External"/><Relationship Id="rId1076" Type="http://schemas.openxmlformats.org/officeDocument/2006/relationships/hyperlink" Target="https://drive.google.com/file/d/17HCFXza0HRxougfaCYUXP-jIPJ4ZH1Bw/view?usp=sharing" TargetMode="External"/><Relationship Id="rId1077" Type="http://schemas.openxmlformats.org/officeDocument/2006/relationships/hyperlink" Target="https://drive.google.com/file/d/16nPSwqCQswiel1EbOiHGvc_6NLgcpETT/view?usp=sharing" TargetMode="External"/><Relationship Id="rId1078" Type="http://schemas.openxmlformats.org/officeDocument/2006/relationships/hyperlink" Target="https://drive.google.com/file/d/1TCDbjIJrb9cFYgrMoMfjbTubOK48uIku/view?usp=sharing" TargetMode="External"/><Relationship Id="rId1079" Type="http://schemas.openxmlformats.org/officeDocument/2006/relationships/hyperlink" Target="https://drive.google.com/file/d/13qJoXnyfupLPO7n8yT5r1M1KO68i_ZT-/view?usp=sharing" TargetMode="External"/><Relationship Id="rId1080" Type="http://schemas.openxmlformats.org/officeDocument/2006/relationships/hyperlink" Target="https://drive.google.com/file/d/1jswJm2tBMXZsx_0i6zCA51frgXgK7Zz2/view?usp=sharing" TargetMode="External"/><Relationship Id="rId1081" Type="http://schemas.openxmlformats.org/officeDocument/2006/relationships/hyperlink" Target="https://drive.google.com/file/d/1TCDbjIJrb9cFYgrMoMfjbTubOK48uIku/view?usp=sharing" TargetMode="External"/><Relationship Id="rId1082" Type="http://schemas.openxmlformats.org/officeDocument/2006/relationships/hyperlink" Target="https://drive.google.com/file/d/1iAxv5-xhFV1WlqXwU1AB1v2_rzlpAMYF/view?usp=sharing" TargetMode="External"/><Relationship Id="rId1083" Type="http://schemas.openxmlformats.org/officeDocument/2006/relationships/hyperlink" Target="https://drive.google.com/file/d/1SrKUjUFPyF1lfPItqrbg99DTkS51buv3/view?usp=sharing" TargetMode="External"/><Relationship Id="rId1084" Type="http://schemas.openxmlformats.org/officeDocument/2006/relationships/hyperlink" Target="https://drive.google.com/file/d/1dTSOFRKPLtxaK4PvLMg_Mn5yJs2-aZuz/view?usp=sharing" TargetMode="External"/><Relationship Id="rId1085" Type="http://schemas.openxmlformats.org/officeDocument/2006/relationships/hyperlink" Target="https://drive.google.com/file/d/10yhaNitwaMppIKY6rw9UeKGV--g6eiD0/view?usp=share_link" TargetMode="External"/><Relationship Id="rId1086" Type="http://schemas.openxmlformats.org/officeDocument/2006/relationships/hyperlink" Target="https://drive.google.com/file/d/1Oc1RvN4C2kgsV3-SdbqqOKDSLXz4BtW1/view?usp=share_link" TargetMode="External"/><Relationship Id="rId1087" Type="http://schemas.openxmlformats.org/officeDocument/2006/relationships/hyperlink" Target="https://drive.google.com/file/d/1ZDfJXa-N74sXqpfNKh3EHVpOv3RumA9V/view?usp=share_link" TargetMode="External"/><Relationship Id="rId1088" Type="http://schemas.openxmlformats.org/officeDocument/2006/relationships/hyperlink" Target="https://drive.google.com/file/d/1ANnY2zVDGpjFbPqFQIO2pFbVOlf3sReE/view?usp=share_link" TargetMode="External"/><Relationship Id="rId1089" Type="http://schemas.openxmlformats.org/officeDocument/2006/relationships/hyperlink" Target="https://drive.google.com/file/d/1ZjQDwF9iAo7iXxrFPYeM7qd4UMULNAgf/view?usp=share_link" TargetMode="External"/><Relationship Id="rId1090" Type="http://schemas.openxmlformats.org/officeDocument/2006/relationships/hyperlink" Target="https://drive.google.com/file/d/1ga0XBZHxVZgUa1Hp0SzqyDryyit7DD66/view?usp=share_link" TargetMode="External"/><Relationship Id="rId1091" Type="http://schemas.openxmlformats.org/officeDocument/2006/relationships/hyperlink" Target="https://drive.google.com/file/d/1mMCf4XNgyHqjHk8vMmfYrjJsSnUpg1M-/view?usp=share_link" TargetMode="External"/><Relationship Id="rId1092" Type="http://schemas.openxmlformats.org/officeDocument/2006/relationships/hyperlink" Target="https://drive.google.com/file/d/1ynBcbXMlHZ83bOfHdrQjnkj1gR9JbISk/view?usp=share_link" TargetMode="External"/><Relationship Id="rId1093" Type="http://schemas.openxmlformats.org/officeDocument/2006/relationships/hyperlink" Target="https://drive.google.com/file/d/1OWKYj1Fd6dexUwZDxbpUQK_927RC0t0V/view?usp=share_link" TargetMode="External"/><Relationship Id="rId1094" Type="http://schemas.openxmlformats.org/officeDocument/2006/relationships/hyperlink" Target="https://drive.google.com/file/d/1gv-KxARJY9kJwNh2LJs_RXej-VfdpS97/view?usp=share_link" TargetMode="External"/><Relationship Id="rId1095" Type="http://schemas.openxmlformats.org/officeDocument/2006/relationships/hyperlink" Target="https://drive.google.com/file/d/1s47YB7q9f_ZCUDiq5EqKxpxPS_3Ofql6/view?usp=share_link" TargetMode="External"/><Relationship Id="rId1096" Type="http://schemas.openxmlformats.org/officeDocument/2006/relationships/hyperlink" Target="https://drive.google.com/file/d/1i9r2srokVOrNnG0tKHh99HbRDS0FzlnG/view?usp=share_link" TargetMode="External"/><Relationship Id="rId1097" Type="http://schemas.openxmlformats.org/officeDocument/2006/relationships/hyperlink" Target="https://drive.google.com/file/d/1VcC2jkryW-EYpthxqVgT5XM5qNGEhM-d/view?usp=share_link" TargetMode="External"/><Relationship Id="rId1098" Type="http://schemas.openxmlformats.org/officeDocument/2006/relationships/hyperlink" Target="https://drive.google.com/file/d/1eul_CCz4uXR_ufKW5_Y1yCKkJPKdvuhG/view?usp=share_link" TargetMode="External"/><Relationship Id="rId1099" Type="http://schemas.openxmlformats.org/officeDocument/2006/relationships/hyperlink" Target="https://drive.google.com/file/d/1unm11ZWzqKHJ1ewXFCiA9d2R3ee5TEwj/view?usp=share_link" TargetMode="External"/><Relationship Id="rId1100" Type="http://schemas.openxmlformats.org/officeDocument/2006/relationships/hyperlink" Target="https://drive.google.com/file/d/1tacz52UpaZBFfKD_XDocX98WJ8Yfk-_E/view?usp=sharing" TargetMode="External"/><Relationship Id="rId1101" Type="http://schemas.openxmlformats.org/officeDocument/2006/relationships/hyperlink" Target="https://drive.google.com/file/d/1xr4-xR86sbb8cM3g5DKqFohNVJfvJA1K/view?usp=sharing" TargetMode="External"/><Relationship Id="rId1102" Type="http://schemas.openxmlformats.org/officeDocument/2006/relationships/hyperlink" Target="https://drive.google.com/file/d/1eP1DnbvJM-JzfjSCqmoz8Sl3hHzLvJSZ/view?usp=sharing" TargetMode="External"/><Relationship Id="rId1103" Type="http://schemas.openxmlformats.org/officeDocument/2006/relationships/hyperlink" Target="https://drive.google.com/file/d/132iX9IsUlUY2p6bJ-GtJ1WKMSNTw4obT/view?usp=sharing" TargetMode="External"/><Relationship Id="rId1104" Type="http://schemas.openxmlformats.org/officeDocument/2006/relationships/hyperlink" Target="https://drive.google.com/file/d/1v5qKj-L1VPvVZ8hEiBFX3Xnh5tNDMSx5/view?usp=sharing" TargetMode="External"/><Relationship Id="rId1105" Type="http://schemas.openxmlformats.org/officeDocument/2006/relationships/hyperlink" Target="https://drive.google.com/file/d/1F51QCKL8msEnH9hESP-V_DfbkB_jXU41/view?usp=sharing" TargetMode="External"/><Relationship Id="rId1106" Type="http://schemas.openxmlformats.org/officeDocument/2006/relationships/hyperlink" Target="https://drive.google.com/file/d/1FfcX6EJv5nQSZNu-tjGqbJVo282za9fQ/view?usp=sharing" TargetMode="External"/><Relationship Id="rId1107" Type="http://schemas.openxmlformats.org/officeDocument/2006/relationships/hyperlink" Target="https://drive.google.com/file/d/1MUPISMfxtVEvaxEexSQRP9wEutxOyJ6C/view?usp=sharing" TargetMode="External"/><Relationship Id="rId1108" Type="http://schemas.openxmlformats.org/officeDocument/2006/relationships/hyperlink" Target="https://drive.google.com/file/d/1k8rtDXkXKr729bNkmrnOK5OYxSUJuDhp/view?usp=sharing" TargetMode="External"/><Relationship Id="rId1109" Type="http://schemas.openxmlformats.org/officeDocument/2006/relationships/hyperlink" Target="https://drive.google.com/file/d/1P7-oQN5xjrT07Ilw-kwI2lS7uS-agTVL/view?usp=sharing" TargetMode="External"/><Relationship Id="rId1110" Type="http://schemas.openxmlformats.org/officeDocument/2006/relationships/hyperlink" Target="https://drive.google.com/file/d/18zI7Qyu1jV01X8uMpmqErjrUjDTQEyjC/view?usp=sharing" TargetMode="External"/><Relationship Id="rId1111" Type="http://schemas.openxmlformats.org/officeDocument/2006/relationships/hyperlink" Target="https://drive.google.com/file/d/1GMcFlXqjbgSp28a2zrmAU3AT_jvldJeg/view?usp=sharing" TargetMode="External"/><Relationship Id="rId1112" Type="http://schemas.openxmlformats.org/officeDocument/2006/relationships/hyperlink" Target="https://drive.google.com/file/d/1xOzC7pRDqXkz8n1DrHGBayI5UP1nxj3y/view?usp=sharing" TargetMode="External"/><Relationship Id="rId1113" Type="http://schemas.openxmlformats.org/officeDocument/2006/relationships/hyperlink" Target="https://drive.google.com/file/d/18IX-PrTB-w0fxnlVSd5nDk8wct5rvRCb/view?usp=sharing" TargetMode="External"/><Relationship Id="rId1114" Type="http://schemas.openxmlformats.org/officeDocument/2006/relationships/hyperlink" Target="https://drive.google.com/file/d/1a7K4jCfZjy0Kea1Un4wVgP7MOvNx0gxS/view?usp=sharing" TargetMode="External"/><Relationship Id="rId1115" Type="http://schemas.openxmlformats.org/officeDocument/2006/relationships/hyperlink" Target="https://drive.google.com/file/d/1HbSTCLds1H83yXsmIHM--L-43KAlCCH2/view?usp=sharing" TargetMode="External"/><Relationship Id="rId1116" Type="http://schemas.openxmlformats.org/officeDocument/2006/relationships/hyperlink" Target="https://drive.google.com/file/d/1nb5kaDLit08PobkK1LFEifQGsQQqUPZ1/view?usp=share_link" TargetMode="External"/><Relationship Id="rId1117" Type="http://schemas.openxmlformats.org/officeDocument/2006/relationships/hyperlink" Target="https://drive.google.com/file/d/1zPDN_L5EbZC4GMFKO71mr-3mzdjTYI2R/view?usp=sharing" TargetMode="External"/><Relationship Id="rId1118" Type="http://schemas.openxmlformats.org/officeDocument/2006/relationships/hyperlink" Target="https://drive.google.com/file/d/13-mYwVHhL0CBLd0zbwppt3K6m6OoLtRY/view?usp=sharing" TargetMode="External"/><Relationship Id="rId1119" Type="http://schemas.openxmlformats.org/officeDocument/2006/relationships/hyperlink" Target="https://drive.google.com/file/d/1wu02cu9MOD1YAA1w1s2mgpywNz__H1q_/view?usp=sharing" TargetMode="External"/><Relationship Id="rId1120" Type="http://schemas.openxmlformats.org/officeDocument/2006/relationships/hyperlink" Target="https://drive.google.com/file/d/1hlJqzKGRrWzavSd9wPPlEm_ajuwgqljo/view?usp=sharing" TargetMode="External"/><Relationship Id="rId1121" Type="http://schemas.openxmlformats.org/officeDocument/2006/relationships/hyperlink" Target="https://drive.google.com/file/d/1hdOkNJR6mm09_84jsHTyiFT072MSSyXK/view?usp=sharing" TargetMode="External"/><Relationship Id="rId1122" Type="http://schemas.openxmlformats.org/officeDocument/2006/relationships/hyperlink" Target="https://drive.google.com/file/d/1hu0knN95PqdxgutMCn9G9rAtdC2gPBvR/view?usp=sharing" TargetMode="External"/><Relationship Id="rId1123" Type="http://schemas.openxmlformats.org/officeDocument/2006/relationships/hyperlink" Target="https://drive.google.com/file/d/1x-ATYL7OZC8yG5KIewxDRFGqFoTaRh-V/view?usp=sharing" TargetMode="External"/><Relationship Id="rId1124" Type="http://schemas.openxmlformats.org/officeDocument/2006/relationships/hyperlink" Target="https://drive.google.com/file/d/1ZExhemEqJclOPzrnvlfhG9SWq1ZjOPMB/view?usp=sharing" TargetMode="External"/><Relationship Id="rId1125" Type="http://schemas.openxmlformats.org/officeDocument/2006/relationships/hyperlink" Target="https://drive.google.com/file/d/1Nk92NTA3BF87PtGcglnHGemuTrxQp3Ku/view?usp=sharing" TargetMode="External"/><Relationship Id="rId1126" Type="http://schemas.openxmlformats.org/officeDocument/2006/relationships/hyperlink" Target="https://drive.google.com/file/d/1PESFHqC1s5ibayVx3wc4Eo01KDX7DmjA/view?usp=sharing" TargetMode="External"/><Relationship Id="rId1127" Type="http://schemas.openxmlformats.org/officeDocument/2006/relationships/hyperlink" Target="https://drive.google.com/file/d/129omS9-EUFAcrCGahiZExkExADmxiq48/view?usp=sharing" TargetMode="External"/><Relationship Id="rId1128" Type="http://schemas.openxmlformats.org/officeDocument/2006/relationships/hyperlink" Target="https://drive.google.com/file/d/1jwtZc0JK4HHXNKjsc6jcELdMZDRTre8u/view?usp=share_link" TargetMode="External"/><Relationship Id="rId1129" Type="http://schemas.openxmlformats.org/officeDocument/2006/relationships/hyperlink" Target="https://drive.google.com/file/d/17FwCBU1r8zL_wjdSeW3knhnZ7B9HSuI8/view?usp=sharing" TargetMode="External"/><Relationship Id="rId1130" Type="http://schemas.openxmlformats.org/officeDocument/2006/relationships/hyperlink" Target="https://drive.google.com/file/d/1kQJ745dFbjy9ufsBgEYaG-V4Nj9bt_y8/view?usp=sharing" TargetMode="External"/><Relationship Id="rId1131" Type="http://schemas.openxmlformats.org/officeDocument/2006/relationships/hyperlink" Target="https://drive.google.com/file/d/1xhwPcqima2K6L55jgdvcEGExkVcf-jSw/view?usp=share_link" TargetMode="External"/><Relationship Id="rId1132" Type="http://schemas.openxmlformats.org/officeDocument/2006/relationships/hyperlink" Target="https://drive.google.com/file/d/13m9ydj5CFXXI2RdC8GnFWadxUt4M6ctw/view?usp=sharing" TargetMode="External"/><Relationship Id="rId1133" Type="http://schemas.openxmlformats.org/officeDocument/2006/relationships/hyperlink" Target="https://drive.google.com/file/d/1jE0XbKrRECo-8MEjvvgKtGOFhcmYDxU1/view?usp=sharing" TargetMode="External"/><Relationship Id="rId1134" Type="http://schemas.openxmlformats.org/officeDocument/2006/relationships/hyperlink" Target="https://drive.google.com/file/d/10ynBbnfFvwyqHce20fRDaN11hkUNOWdi/view?usp=share_link" TargetMode="External"/><Relationship Id="rId1135" Type="http://schemas.openxmlformats.org/officeDocument/2006/relationships/hyperlink" Target="https://drive.google.com/file/d/1Z67YHjKl5kyNLH7HobUmx5ghktoSijg4/view?usp=sharing" TargetMode="External"/><Relationship Id="rId1136" Type="http://schemas.openxmlformats.org/officeDocument/2006/relationships/hyperlink" Target="https://drive.google.com/file/d/1VV0CHoy66KpsDJ0cwe5QDNc4D0pw77cm/view?usp=sharing" TargetMode="External"/><Relationship Id="rId1137" Type="http://schemas.openxmlformats.org/officeDocument/2006/relationships/hyperlink" Target="https://drive.google.com/file/d/1d2l55DIr5Nmchw-lO42JcqgCvX2w73lf/view?usp=share_link" TargetMode="External"/><Relationship Id="rId1138" Type="http://schemas.openxmlformats.org/officeDocument/2006/relationships/hyperlink" Target="https://drive.google.com/file/d/1eQD0Yi5JBEAUWiW1yshkoguyUIQO58kK/view?usp=sharing" TargetMode="External"/><Relationship Id="rId1139" Type="http://schemas.openxmlformats.org/officeDocument/2006/relationships/hyperlink" Target="https://drive.google.com/file/d/1o3OfbYCNiwR11wFGOIKJ30PlvlMsA1MG/view?usp=sharing" TargetMode="External"/><Relationship Id="rId1140" Type="http://schemas.openxmlformats.org/officeDocument/2006/relationships/hyperlink" Target="https://drive.google.com/file/d/1iR7iIHUnn06LS0psrgYEfVxW4Bcpzi3D/view?usp=sharing" TargetMode="External"/><Relationship Id="rId1141" Type="http://schemas.openxmlformats.org/officeDocument/2006/relationships/hyperlink" Target="https://drive.google.com/file/d/129ZVuuMop8S6xh4tI40V29bW67vQDxf5/view?usp=sharing" TargetMode="External"/><Relationship Id="rId1142" Type="http://schemas.openxmlformats.org/officeDocument/2006/relationships/hyperlink" Target="https://drive.google.com/file/d/1w8N-DH6pWgl77NVbzNgiEgGMP8lZ3ca8/view?usp=sharing" TargetMode="External"/><Relationship Id="rId1143" Type="http://schemas.openxmlformats.org/officeDocument/2006/relationships/hyperlink" Target="https://drive.google.com/file/d/11MFO3Y4g52Wf3zY9ogY5VNWRz-BHTrki/view?usp=sharing" TargetMode="External"/><Relationship Id="rId1144" Type="http://schemas.openxmlformats.org/officeDocument/2006/relationships/hyperlink" Target="https://drive.google.com/file/d/1RV0pxYBUDn56DyeYekws4fWDG2J-WFns/view?usp=sharing" TargetMode="External"/><Relationship Id="rId1145" Type="http://schemas.openxmlformats.org/officeDocument/2006/relationships/hyperlink" Target="https://drive.google.com/file/d/1wDmrmWy7YboR6r9YXaDaTYsq7NbvPI1g/view?usp=sharing" TargetMode="External"/><Relationship Id="rId1146" Type="http://schemas.openxmlformats.org/officeDocument/2006/relationships/hyperlink" Target="https://drive.google.com/file/d/1j6CoVRmvKEkYhFTqzGHUpbZcnRb990t1/view?usp=sharing" TargetMode="External"/><Relationship Id="rId1147" Type="http://schemas.openxmlformats.org/officeDocument/2006/relationships/hyperlink" Target="https://drive.google.com/file/d/1MJHzXKp5sexOktaAokjkTYGGMoPufsMz/view?usp=sharing" TargetMode="External"/><Relationship Id="rId1148" Type="http://schemas.openxmlformats.org/officeDocument/2006/relationships/hyperlink" Target="https://drive.google.com/file/d/1IVaeD4Kx9CgY-I3GcesqDLiDMKcv7MGa/view?usp=sharing" TargetMode="External"/><Relationship Id="rId1149" Type="http://schemas.openxmlformats.org/officeDocument/2006/relationships/hyperlink" Target="https://drive.google.com/file/d/1XWOXunKMD4tQmmgVypOfhPxR9SDxnSTN/view?usp=share_link" TargetMode="External"/><Relationship Id="rId1150" Type="http://schemas.openxmlformats.org/officeDocument/2006/relationships/hyperlink" Target="https://drive.google.com/file/d/1IFTma991Z3YEXOR2Z0USHlBM9brBp1D5/view?usp=sharing" TargetMode="External"/><Relationship Id="rId1151" Type="http://schemas.openxmlformats.org/officeDocument/2006/relationships/hyperlink" Target="https://drive.google.com/file/d/1DYuwanJ5OkDe0lOn-NzNGhQ-qPeOuSLn/view?usp=sharing" TargetMode="External"/><Relationship Id="rId1152" Type="http://schemas.openxmlformats.org/officeDocument/2006/relationships/hyperlink" Target="https://drive.google.com/file/d/1ZBemLczMU978r4HSM3NGzTikrU5c5_7n/view?usp=share_link" TargetMode="External"/><Relationship Id="rId1153" Type="http://schemas.openxmlformats.org/officeDocument/2006/relationships/hyperlink" Target="https://drive.google.com/file/d/11LBlrRC9j4SaP8EB5clJ9rwTUsuR-49A/view?usp=sharing" TargetMode="External"/><Relationship Id="rId1154" Type="http://schemas.openxmlformats.org/officeDocument/2006/relationships/hyperlink" Target="https://drive.google.com/file/d/1zN7nUPQ9L_1Y39hdr6bJNPmoSPRXzzPb/view?usp=sharing" TargetMode="External"/><Relationship Id="rId1155" Type="http://schemas.openxmlformats.org/officeDocument/2006/relationships/hyperlink" Target="https://drive.google.com/file/d/10OIq2l8uTR2e2_7G7qck3tFiSHhMrKRA/view?usp=sharing" TargetMode="External"/><Relationship Id="rId1156" Type="http://schemas.openxmlformats.org/officeDocument/2006/relationships/hyperlink" Target="https://drive.google.com/file/d/1gYVyg9yC9VhSIA-mg-nJcXmyRal_4SzA/view?usp=sharing" TargetMode="External"/><Relationship Id="rId1157" Type="http://schemas.openxmlformats.org/officeDocument/2006/relationships/hyperlink" Target="https://drive.google.com/file/d/1tLf0zVZ6P6Fc1cQ-Bg-fPWf2EmtIbCSk/view?usp=sharing" TargetMode="External"/><Relationship Id="rId1158" Type="http://schemas.openxmlformats.org/officeDocument/2006/relationships/hyperlink" Target="https://drive.google.com/file/d/1GPAkGxenhT4y3uZ3Cp5cvTAh2nwoLPc8/view?usp=share_link" TargetMode="External"/><Relationship Id="rId1159" Type="http://schemas.openxmlformats.org/officeDocument/2006/relationships/hyperlink" Target="https://drive.google.com/file/d/13e7rywMSjBDmSOMRle9NDh8u0-xmAXKI/view?usp=sharing" TargetMode="External"/><Relationship Id="rId1160" Type="http://schemas.openxmlformats.org/officeDocument/2006/relationships/hyperlink" Target="https://drive.google.com/file/d/1jENaG_XUrotFfSCq11HnemlN7dk0iit6/view?usp=sharing" TargetMode="External"/><Relationship Id="rId1161" Type="http://schemas.openxmlformats.org/officeDocument/2006/relationships/hyperlink" Target="https://drive.google.com/file/d/1Ar6BTy1MWdjxflJ-zavNCvI0NI0emsrm/view?usp=share_link" TargetMode="External"/><Relationship Id="rId1162" Type="http://schemas.openxmlformats.org/officeDocument/2006/relationships/hyperlink" Target="https://drive.google.com/file/d/1JZ441O7qd4O1RRYXwoZL4m43iOn9n5Yc/view?usp=sharing" TargetMode="External"/><Relationship Id="rId1163" Type="http://schemas.openxmlformats.org/officeDocument/2006/relationships/hyperlink" Target="https://drive.google.com/file/d/1u6juNOxG-I7mWPCTnAcPx_O6A1EkwovD/view?usp=sharing" TargetMode="External"/><Relationship Id="rId1164" Type="http://schemas.openxmlformats.org/officeDocument/2006/relationships/hyperlink" Target="https://drive.google.com/file/d/1Wl8MmEfOOETWl3DWCqkpvF2Pk7tYsQVw/view?usp=sharing" TargetMode="External"/><Relationship Id="rId1165" Type="http://schemas.openxmlformats.org/officeDocument/2006/relationships/hyperlink" Target="https://drive.google.com/file/d/1092cNtnKYlPK430vmmRw9wj7q5qnhIMr/view?usp=sharing" TargetMode="External"/><Relationship Id="rId1166" Type="http://schemas.openxmlformats.org/officeDocument/2006/relationships/hyperlink" Target="https://drive.google.com/file/d/1hUGuuOwTLwgWllqFWUbxe11qTnHb3l0D/view?usp=sharing" TargetMode="External"/><Relationship Id="rId1167" Type="http://schemas.openxmlformats.org/officeDocument/2006/relationships/hyperlink" Target="https://drive.google.com/file/d/1LdirXLKISe0Bm1knXM28NtqcpqjMfG9_/view?usp=share_link" TargetMode="External"/><Relationship Id="rId1168" Type="http://schemas.openxmlformats.org/officeDocument/2006/relationships/hyperlink" Target="https://drive.google.com/file/d/1cdWcf4gWbR60UwXsXv-e8VGin1HyJYV6/view?usp=sharing" TargetMode="External"/><Relationship Id="rId1169" Type="http://schemas.openxmlformats.org/officeDocument/2006/relationships/hyperlink" Target="https://drive.google.com/file/d/1oKr_-U_ooKwupuzuzyZre3vav9M8UHAz/view?usp=sharing" TargetMode="External"/><Relationship Id="rId1170" Type="http://schemas.openxmlformats.org/officeDocument/2006/relationships/hyperlink" Target="https://drive.google.com/file/d/1kIZ9VeNxUFT_tUVdSIVlRBidQbdWC3k-/view?usp=share_link" TargetMode="External"/><Relationship Id="rId1171" Type="http://schemas.openxmlformats.org/officeDocument/2006/relationships/hyperlink" Target="https://drive.google.com/file/d/1bSuWpEYrH-Hn1A_bP3ruxzy5ph6G9DdX/view?usp=sharing" TargetMode="External"/><Relationship Id="rId1172" Type="http://schemas.openxmlformats.org/officeDocument/2006/relationships/hyperlink" Target="https://drive.google.com/file/d/14lY_rgOfeC_27p2XEor2I0q07UMXJNi6/view?usp=sharing" TargetMode="External"/><Relationship Id="rId1173" Type="http://schemas.openxmlformats.org/officeDocument/2006/relationships/hyperlink" Target="https://drive.google.com/file/d/1YGEBr3YHXI-1GC7XT0vWf8PKzAoNXdwt/view?usp=share_link" TargetMode="External"/><Relationship Id="rId1174" Type="http://schemas.openxmlformats.org/officeDocument/2006/relationships/hyperlink" Target="https://drive.google.com/file/d/1T4M67tGpeQzWsgUK8u-VQ4957awNlFOD/view?usp=sharing" TargetMode="External"/><Relationship Id="rId1175" Type="http://schemas.openxmlformats.org/officeDocument/2006/relationships/hyperlink" Target="https://drive.google.com/file/d/1UaVolCThjrv24u8Db4iK_6g1cP0eeqxZ/view?usp=sharing" TargetMode="External"/><Relationship Id="rId1176" Type="http://schemas.openxmlformats.org/officeDocument/2006/relationships/hyperlink" Target="https://drive.google.com/file/d/1PbGPhPj4Sb8aVaiOBDnzThOWJ0pcWG3u/view?usp=sharing" TargetMode="External"/><Relationship Id="rId1177" Type="http://schemas.openxmlformats.org/officeDocument/2006/relationships/hyperlink" Target="https://drive.google.com/file/d/1FkUTI05r-BMqtZk4hUjLEsU_RMyjhohJ/view?usp=sharing" TargetMode="External"/><Relationship Id="rId1178" Type="http://schemas.openxmlformats.org/officeDocument/2006/relationships/hyperlink" Target="https://drive.google.com/file/d/1u4NCQdNJZeHh2YuJCD_6L7ctRGhxPrja/view?usp=sharing" TargetMode="External"/><Relationship Id="rId1179" Type="http://schemas.openxmlformats.org/officeDocument/2006/relationships/hyperlink" Target="https://drive.google.com/file/d/16TO_CpcUJCUJTVtUJVpxtHXH9TCHWWjX/view?usp=sharing" TargetMode="External"/><Relationship Id="rId1180" Type="http://schemas.openxmlformats.org/officeDocument/2006/relationships/hyperlink" Target="https://drive.google.com/file/d/1273gAxakvL4duzi2dsUPSnHhOLCrhBkH/view?usp=sharing" TargetMode="External"/><Relationship Id="rId1181" Type="http://schemas.openxmlformats.org/officeDocument/2006/relationships/hyperlink" Target="https://drive.google.com/file/d/1b9gcWnwW60Zw0kU1BUcQPTGvrwzZ0OHR/view?usp=share_link" TargetMode="External"/><Relationship Id="rId1182" Type="http://schemas.openxmlformats.org/officeDocument/2006/relationships/hyperlink" Target="https://drive.google.com/file/d/19N8SygYAw7kzvICFj1W2vAy4KtHNDTZE/view?usp=share_link" TargetMode="External"/><Relationship Id="rId1183" Type="http://schemas.openxmlformats.org/officeDocument/2006/relationships/hyperlink" Target="https://drive.google.com/file/d/1k4zW38lh61b-Vg7iNu_XLwEeLugEIos9/view?usp=sharing" TargetMode="External"/><Relationship Id="rId1184" Type="http://schemas.openxmlformats.org/officeDocument/2006/relationships/hyperlink" Target="https://drive.google.com/file/d/1oFHIS_2rPvt_FE-I7bLn3ScypWwBuGM0/view?usp=sharing" TargetMode="External"/><Relationship Id="rId1185" Type="http://schemas.openxmlformats.org/officeDocument/2006/relationships/hyperlink" Target="https://drive.google.com/file/d/1vyuZ0EBZcacMdiKHmuOt4Jr2s3WJShS8/view?usp=sharing" TargetMode="External"/><Relationship Id="rId1186" Type="http://schemas.openxmlformats.org/officeDocument/2006/relationships/hyperlink" Target="https://drive.google.com/file/d/18qhE-lKgw3vXbZzyPhA6-BvF4TqJeedv/view?usp=sharing" TargetMode="External"/><Relationship Id="rId1187" Type="http://schemas.openxmlformats.org/officeDocument/2006/relationships/hyperlink" Target="https://drive.google.com/file/d/1KC41LAql7iPIxAzcw-1SYoPOpF29o_bA/view?usp=sharing" TargetMode="External"/><Relationship Id="rId1188" Type="http://schemas.openxmlformats.org/officeDocument/2006/relationships/hyperlink" Target="https://drive.google.com/file/d/1DxD1u9gUo04DPbk1YgyqC9RFWTgqfQvB/view?usp=share_link" TargetMode="External"/><Relationship Id="rId1189" Type="http://schemas.openxmlformats.org/officeDocument/2006/relationships/hyperlink" Target="https://drive.google.com/file/d/1y0DlhwKABNJ-pbd7W7K-lRdiTpF6Dk5p/view?usp=sharing" TargetMode="External"/><Relationship Id="rId1190" Type="http://schemas.openxmlformats.org/officeDocument/2006/relationships/hyperlink" Target="https://drive.google.com/file/d/1t30UYiufnPJ87bFf7dI33Bjl5kPtHOJ6/view?usp=sharing" TargetMode="External"/><Relationship Id="rId1191" Type="http://schemas.openxmlformats.org/officeDocument/2006/relationships/hyperlink" Target="https://drive.google.com/file/d/1INokon8XyLqJgxDY9ek4oj5jtSiNrARs/view?usp=sharing" TargetMode="External"/><Relationship Id="rId1192" Type="http://schemas.openxmlformats.org/officeDocument/2006/relationships/hyperlink" Target="https://drive.google.com/file/d/1ALpmRSxCPKhp03ivZ_X2pCS2KE0ZfdCD/view?usp=sharing" TargetMode="External"/><Relationship Id="rId1193" Type="http://schemas.openxmlformats.org/officeDocument/2006/relationships/hyperlink" Target="https://drive.google.com/file/d/1iaJqZaScZ-kmGZzI_8YJYiQv6iGotvBT/view?usp=sharing" TargetMode="External"/><Relationship Id="rId1194" Type="http://schemas.openxmlformats.org/officeDocument/2006/relationships/hyperlink" Target="https://drive.google.com/file/d/1ToIcNhVRHZ-LYJrxW-UTn6H7y-erv-QS/view?usp=sharing" TargetMode="External"/><Relationship Id="rId1195" Type="http://schemas.openxmlformats.org/officeDocument/2006/relationships/hyperlink" Target="https://drive.google.com/file/d/1tC30zRUyl0tzZJdslXqYsFd5ATxk2wQf/view?usp=sharing" TargetMode="External"/><Relationship Id="rId1196" Type="http://schemas.openxmlformats.org/officeDocument/2006/relationships/hyperlink" Target="https://drive.google.com/file/d/1cphjJ4qgzJ93ge0olzuEIre8NM9eC92v/view?usp=sharing" TargetMode="External"/><Relationship Id="rId1197" Type="http://schemas.openxmlformats.org/officeDocument/2006/relationships/hyperlink" Target="https://drive.google.com/file/d/1qzbbcg1abUiy5T99ZlzYB5CsRSJ9SgiB/view?usp=share_link" TargetMode="External"/><Relationship Id="rId1198" Type="http://schemas.openxmlformats.org/officeDocument/2006/relationships/hyperlink" Target="https://drive.google.com/file/d/1cZj278ootxV7KUJQuI58bX1oWmxqXmyH/view?usp=sharing" TargetMode="External"/><Relationship Id="rId1199" Type="http://schemas.openxmlformats.org/officeDocument/2006/relationships/hyperlink" Target="https://drive.google.com/file/d/1W_57KiePNrxAS5gDfxNDppazQnoSrIxx/view?usp=sharing" TargetMode="External"/><Relationship Id="rId1200" Type="http://schemas.openxmlformats.org/officeDocument/2006/relationships/hyperlink" Target="https://drive.google.com/file/d/1_q5lKbI65bZPks0oMCp_Pg0gdIzZ2RIO/view?usp=sharing" TargetMode="External"/><Relationship Id="rId1201" Type="http://schemas.openxmlformats.org/officeDocument/2006/relationships/hyperlink" Target="https://drive.google.com/file/d/1Y4fBSSzpb7SHkVbg2Od2ig-b1fZYvyuE/view?usp=sharing" TargetMode="External"/><Relationship Id="rId1202" Type="http://schemas.openxmlformats.org/officeDocument/2006/relationships/hyperlink" Target="https://drive.google.com/file/d/1c2veV37-DTTjmwIvuMxEeID2uvDqGjho/view?usp=sharing" TargetMode="External"/><Relationship Id="rId1203" Type="http://schemas.openxmlformats.org/officeDocument/2006/relationships/hyperlink" Target="https://drive.google.com/file/d/1oRfIvNxnt-i66oSaMsWR4NBWPgi3RRkf/view?usp=share_link" TargetMode="External"/><Relationship Id="rId1204" Type="http://schemas.openxmlformats.org/officeDocument/2006/relationships/hyperlink" Target="https://drive.google.com/file/d/1f5OR1Fhml0VZBiprCXuPsTe_613-MICZ/view?usp=sharing" TargetMode="External"/><Relationship Id="rId1205" Type="http://schemas.openxmlformats.org/officeDocument/2006/relationships/hyperlink" Target="https://drive.google.com/file/d/12ciQdmyR6Gs4HKdslftMsx3_SXkAqBBM/view?usp=sharing" TargetMode="External"/><Relationship Id="rId1206" Type="http://schemas.openxmlformats.org/officeDocument/2006/relationships/hyperlink" Target="https://drive.google.com/file/d/1n-8OIbetDc5CigKEL1X5QBW_Yl6_K5Ou/view?usp=share_link" TargetMode="External"/><Relationship Id="rId1207" Type="http://schemas.openxmlformats.org/officeDocument/2006/relationships/hyperlink" Target="https://drive.google.com/file/d/11fnS-KhC4rfrjQ_Qk5IoFLu3Yc_mjaDk/view?usp=sharing" TargetMode="External"/><Relationship Id="rId1208" Type="http://schemas.openxmlformats.org/officeDocument/2006/relationships/hyperlink" Target="https://drive.google.com/file/d/1hnec32Um_LGbIFv69K1FnH6Adj1D4Zf1/view?usp=sharing" TargetMode="External"/><Relationship Id="rId1209" Type="http://schemas.openxmlformats.org/officeDocument/2006/relationships/hyperlink" Target="https://drive.google.com/file/d/1IEt2to6UgcPXUItnQDeDuwy6ee0PKRYx/view?usp=share_link" TargetMode="External"/><Relationship Id="rId1210" Type="http://schemas.openxmlformats.org/officeDocument/2006/relationships/hyperlink" Target="https://drive.google.com/file/d/1aQlPP2bEjpx7DjO-Mjy5Jk0kkw1GABMF/view?usp=share_link" TargetMode="External"/><Relationship Id="rId1211" Type="http://schemas.openxmlformats.org/officeDocument/2006/relationships/hyperlink" Target="https://drive.google.com/file/d/1-8hOpkRcj93gSnzzBk8Ieg44BvV6fOho/view?usp=share_link" TargetMode="External"/><Relationship Id="rId1212" Type="http://schemas.openxmlformats.org/officeDocument/2006/relationships/hyperlink" Target="https://drive.google.com/file/d/101qpOYYENCD1NXXmSke2Zg4Bm6Fds9rO/view?usp=share_link" TargetMode="External"/><Relationship Id="rId1213" Type="http://schemas.openxmlformats.org/officeDocument/2006/relationships/hyperlink" Target="https://drive.google.com/file/d/14UfmC7QK3tUKgrXo25pVjS9O6wyD7RCS/view?usp=share_link" TargetMode="External"/><Relationship Id="rId1214" Type="http://schemas.openxmlformats.org/officeDocument/2006/relationships/hyperlink" Target="https://drive.google.com/file/d/1RndXIR6Mer3nzIzm0Ra3gH_2PSKdgOXP/view?usp=share_link" TargetMode="External"/><Relationship Id="rId1215" Type="http://schemas.openxmlformats.org/officeDocument/2006/relationships/hyperlink" Target="https://drive.google.com/file/d/1isdIuqZYpmv-BLKCxWHl051191N6FPki/view?usp=share_link" TargetMode="External"/><Relationship Id="rId1216" Type="http://schemas.openxmlformats.org/officeDocument/2006/relationships/hyperlink" Target="https://drive.google.com/file/d/1KFZhIWmBrGRzLsBpsEB3aCEPFCjjEQlZ/view?usp=sharing" TargetMode="External"/><Relationship Id="rId1217" Type="http://schemas.openxmlformats.org/officeDocument/2006/relationships/hyperlink" Target="https://drive.google.com/file/d/1OPwVYoFrJfP0kjUtpdiUI6GHKD6ZZIa7/view?usp=sharing" TargetMode="External"/><Relationship Id="rId1218" Type="http://schemas.openxmlformats.org/officeDocument/2006/relationships/hyperlink" Target="https://drive.google.com/file/d/1rWRv1X33HdkXf_3aXQPvvzvhAELuwZKC/view?usp=sharing" TargetMode="External"/><Relationship Id="rId1219" Type="http://schemas.openxmlformats.org/officeDocument/2006/relationships/hyperlink" Target="https://drive.google.com/file/d/1Ffdcs1pSVKUrQgoEta5Ue0X1ToZP05rN/view?usp=sharing" TargetMode="External"/><Relationship Id="rId1220" Type="http://schemas.openxmlformats.org/officeDocument/2006/relationships/hyperlink" Target="https://drive.google.com/file/d/1mpmT7q_lABopFKhggJzvWzoi5KhAZK4W/view?usp=sharing" TargetMode="External"/><Relationship Id="rId1221" Type="http://schemas.openxmlformats.org/officeDocument/2006/relationships/hyperlink" Target="https://drive.google.com/file/d/1VkVqu2PgnetIPwfnN3fymj1b4jxoGX3_/view?usp=sharing" TargetMode="External"/><Relationship Id="rId1222" Type="http://schemas.openxmlformats.org/officeDocument/2006/relationships/hyperlink" Target="https://drive.google.com/file/d/1Nzrs-cblvUIdYrvovRSEGy505ktvcru6/view?usp=sharing" TargetMode="External"/><Relationship Id="rId1223" Type="http://schemas.openxmlformats.org/officeDocument/2006/relationships/hyperlink" Target="https://drive.google.com/file/d/1IdSivi0rs4Een7HsORJdFQ-4DBFFIUEg/view?usp=sharing" TargetMode="External"/><Relationship Id="rId1224" Type="http://schemas.openxmlformats.org/officeDocument/2006/relationships/hyperlink" Target="https://drive.google.com/file/d/1CTmr2Nc8gObG_GVS_guPjFeUNspT0cVm/view?usp=sharing" TargetMode="External"/><Relationship Id="rId1225" Type="http://schemas.openxmlformats.org/officeDocument/2006/relationships/hyperlink" Target="https://drive.google.com/file/d/1GsCcNZRv5zjtrTUDSRipABdnvNL-Ep-g/view?usp=sharing" TargetMode="External"/><Relationship Id="rId1226" Type="http://schemas.openxmlformats.org/officeDocument/2006/relationships/hyperlink" Target="https://drive.google.com/file/d/19n2x8gnCotq8bsndwABBVfIxHEpFWhIC/view?usp=sharing" TargetMode="External"/><Relationship Id="rId1227" Type="http://schemas.openxmlformats.org/officeDocument/2006/relationships/hyperlink" Target="https://drive.google.com/file/d/1rjUg13-_voYs4ps-pkYDuSn9hQ1Lf3BP/view?usp=sharing" TargetMode="External"/><Relationship Id="rId1228" Type="http://schemas.openxmlformats.org/officeDocument/2006/relationships/hyperlink" Target="https://drive.google.com/file/d/1anQzll8PfkgmgymPyuc9-srN4jLjWapZ/view?usp=sharing" TargetMode="External"/><Relationship Id="rId1229" Type="http://schemas.openxmlformats.org/officeDocument/2006/relationships/hyperlink" Target="https://drive.google.com/file/d/1LlV7OCNM2R1yeB66I41kX8ugjCJ7nQWf/view?usp=sharing" TargetMode="External"/><Relationship Id="rId1230" Type="http://schemas.openxmlformats.org/officeDocument/2006/relationships/hyperlink" Target="https://drive.google.com/file/d/1KEUaB_1xNMFL1RU78fSPsI4wBEqPva-Z/view?usp=sharing" TargetMode="External"/><Relationship Id="rId1231" Type="http://schemas.openxmlformats.org/officeDocument/2006/relationships/hyperlink" Target="https://drive.google.com/file/d/1z7Mv-d3XdyHiew1EcD-_oMTcUCVj6sHQ/view?usp=sharing" TargetMode="External"/><Relationship Id="rId1232" Type="http://schemas.openxmlformats.org/officeDocument/2006/relationships/hyperlink" Target="https://drive.google.com/file/d/1oIzIu10umL22l2SHhA62iEe7VxVpiLEt/view?usp=sharing" TargetMode="External"/><Relationship Id="rId1233" Type="http://schemas.openxmlformats.org/officeDocument/2006/relationships/hyperlink" Target="https://drive.google.com/file/d/1lz6mlXS0B0amKkUN8YgjYFNDAmNsLniy/view?usp=sharing" TargetMode="External"/><Relationship Id="rId1234" Type="http://schemas.openxmlformats.org/officeDocument/2006/relationships/hyperlink" Target="https://drive.google.com/file/d/1oX711chxYvTpGRXqLc6JG_AzOCx7GENC/view?usp=sharing" TargetMode="External"/><Relationship Id="rId1235" Type="http://schemas.openxmlformats.org/officeDocument/2006/relationships/hyperlink" Target="https://drive.google.com/file/d/1iS2bCTrke_s8S1-L6uflAKqbPS1xKZur/view?usp=sharing" TargetMode="External"/><Relationship Id="rId1236" Type="http://schemas.openxmlformats.org/officeDocument/2006/relationships/hyperlink" Target="https://drive.google.com/file/d/12kM7obqwvFwcDtlLY59EW8D3oVhD6IXp/view?usp=sharing" TargetMode="External"/><Relationship Id="rId1237" Type="http://schemas.openxmlformats.org/officeDocument/2006/relationships/hyperlink" Target="https://drive.google.com/file/d/1vi6BXuId_ToWASNXwyFqSvpiM7K_Pnty/view?usp=sharing" TargetMode="External"/><Relationship Id="rId1238" Type="http://schemas.openxmlformats.org/officeDocument/2006/relationships/hyperlink" Target="https://drive.google.com/file/d/1n8YuJDL5b38JV-s2LnVOCtEI_O7L9bRq/view?usp=sharing" TargetMode="External"/><Relationship Id="rId1239" Type="http://schemas.openxmlformats.org/officeDocument/2006/relationships/hyperlink" Target="https://drive.google.com/file/d/1GKUh88bbw9Kl805e4DldNH9_iethjjB8/view?usp=sharing" TargetMode="External"/><Relationship Id="rId1240" Type="http://schemas.openxmlformats.org/officeDocument/2006/relationships/hyperlink" Target="https://drive.google.com/file/d/1475a3-iUu3jSznO3HzyKaYK1wljj4Z4b/view?usp=sharing" TargetMode="External"/><Relationship Id="rId1241" Type="http://schemas.openxmlformats.org/officeDocument/2006/relationships/hyperlink" Target="https://drive.google.com/file/d/13SNlWBHS_Tpm3uduqvn7sUCHzS2GedtB/view?usp=sharing" TargetMode="External"/><Relationship Id="rId1242" Type="http://schemas.openxmlformats.org/officeDocument/2006/relationships/hyperlink" Target="https://drive.google.com/file/d/1671C456l9WFbEQFNZwP9wg-OILzq46Id/view?usp=sharing" TargetMode="External"/><Relationship Id="rId1243" Type="http://schemas.openxmlformats.org/officeDocument/2006/relationships/hyperlink" Target="https://drive.google.com/file/d/12qYOoiIXQyb5K5FifMAv8ksaX70LuBq5/view?usp=sharing" TargetMode="External"/><Relationship Id="rId1244" Type="http://schemas.openxmlformats.org/officeDocument/2006/relationships/hyperlink" Target="https://drive.google.com/file/d/1qSNAq7_VESBTsIpl-WwZiZ_45P6oxG6z/view?usp=sharing" TargetMode="External"/><Relationship Id="rId1245" Type="http://schemas.openxmlformats.org/officeDocument/2006/relationships/hyperlink" Target="https://drive.google.com/file/d/1H-fLaH737vEBEbrw_X8v1mD2sgPO2tMH/view?usp=share_link" TargetMode="External"/><Relationship Id="rId1246" Type="http://schemas.openxmlformats.org/officeDocument/2006/relationships/hyperlink" Target="https://drive.google.com/file/d/1iOIASSfLSLxQaGE7BZOhUy0QFLoNveCv/view?usp=sharing" TargetMode="External"/><Relationship Id="rId1247" Type="http://schemas.openxmlformats.org/officeDocument/2006/relationships/hyperlink" Target="https://drive.google.com/file/d/1sONvqRW99ipPum1gGFQ6ac8vxoR2jprC/view?usp=sharing" TargetMode="External"/><Relationship Id="rId1248" Type="http://schemas.openxmlformats.org/officeDocument/2006/relationships/hyperlink" Target="https://drive.google.com/file/d/1D1LN8HtZ0TvGQXiUxjvi3RwRzf2naXd6/view?usp=share_link" TargetMode="External"/><Relationship Id="rId1249" Type="http://schemas.openxmlformats.org/officeDocument/2006/relationships/hyperlink" Target="https://drive.google.com/file/d/1Yl1ZoziPRpKpA4w1WfSFP5Ffj6Z8zH23/view?usp=sharing" TargetMode="External"/><Relationship Id="rId1250" Type="http://schemas.openxmlformats.org/officeDocument/2006/relationships/hyperlink" Target="https://drive.google.com/file/d/1Cp2iCM2nx4hmsoq-PAVoDblTIrQ3BEGp/view?usp=sharing" TargetMode="External"/><Relationship Id="rId1251" Type="http://schemas.openxmlformats.org/officeDocument/2006/relationships/hyperlink" Target="https://drive.google.com/file/d/1cMysV8lIISafQUQFproTD0GCwvH6E543/view?usp=sharing" TargetMode="External"/><Relationship Id="rId1252" Type="http://schemas.openxmlformats.org/officeDocument/2006/relationships/hyperlink" Target="https://drive.google.com/file/d/1JNVfsULIM3aza1vJp6iv79W_FmSO0LT1/view?usp=sharing" TargetMode="External"/><Relationship Id="rId1253" Type="http://schemas.openxmlformats.org/officeDocument/2006/relationships/hyperlink" Target="https://drive.google.com/file/d/1lo_6DwrB8482Pv3PVEg_0DnXtxQJBBpv/view?usp=sharing" TargetMode="External"/><Relationship Id="rId1254" Type="http://schemas.openxmlformats.org/officeDocument/2006/relationships/hyperlink" Target="https://drive.google.com/file/d/1fLCGdgwqT4wFX9lQghJsgolWt7Xgs5k5/view?usp=sharing" TargetMode="External"/><Relationship Id="rId1255" Type="http://schemas.openxmlformats.org/officeDocument/2006/relationships/hyperlink" Target="https://drive.google.com/file/d/15u6xN_u8j4t_8y2oyX4YXR6bO-TyN5zw/view?usp=sharing" TargetMode="External"/><Relationship Id="rId1256" Type="http://schemas.openxmlformats.org/officeDocument/2006/relationships/hyperlink" Target="https://drive.google.com/file/d/1h2w9wId5fZeb8-UbtDk4GIcxbqZoRJMm/view?usp=sharing" TargetMode="External"/><Relationship Id="rId1257" Type="http://schemas.openxmlformats.org/officeDocument/2006/relationships/hyperlink" Target="https://drive.google.com/file/d/1dxrwpajoJIT_s_WRiaFR-iKU2fagh_hH/view?usp=share_link" TargetMode="External"/><Relationship Id="rId1258" Type="http://schemas.openxmlformats.org/officeDocument/2006/relationships/hyperlink" Target="https://drive.google.com/file/d/1f-gWF9iZDEGMjtqW6bF9JjFvg1TFBJFI/view?usp=share_link" TargetMode="External"/><Relationship Id="rId1259" Type="http://schemas.openxmlformats.org/officeDocument/2006/relationships/hyperlink" Target="https://drive.google.com/file/d/1qUTAF8UWpqUnGdREPuzw-YUugVLeEwuG/view?usp=share_link" TargetMode="External"/><Relationship Id="rId1260" Type="http://schemas.openxmlformats.org/officeDocument/2006/relationships/hyperlink" Target="https://drive.google.com/file/d/17K01oHKnHBe8pZl1RWD9TNpf_DHLJT3k/view?usp=sharing" TargetMode="External"/><Relationship Id="rId1261" Type="http://schemas.openxmlformats.org/officeDocument/2006/relationships/hyperlink" Target="https://drive.google.com/file/d/1pUgV9jYfbs_ivocpUev_EjYZ_QnAjhDW/view?usp=sharing" TargetMode="External"/><Relationship Id="rId1262" Type="http://schemas.openxmlformats.org/officeDocument/2006/relationships/hyperlink" Target="https://drive.google.com/file/d/1Tc9dFNni-P1S8wmg6Fn5fJrm63kEnDqY/view?usp=share_link" TargetMode="External"/><Relationship Id="rId1263" Type="http://schemas.openxmlformats.org/officeDocument/2006/relationships/hyperlink" Target="https://drive.google.com/file/d/1FVaaoeiJWOlX4jJO7--aZphkbvgaejvc/view?usp=sharing" TargetMode="External"/><Relationship Id="rId1264" Type="http://schemas.openxmlformats.org/officeDocument/2006/relationships/hyperlink" Target="https://drive.google.com/file/d/1UIMmKbVEHJvw7TqXH4vStmhoo0XAv0RW/view?usp=sharing" TargetMode="External"/><Relationship Id="rId1265" Type="http://schemas.openxmlformats.org/officeDocument/2006/relationships/hyperlink" Target="https://drive.google.com/file/d/1_aFW99xskVZtzln2xJ-UHUNKJDw8R8Oa/view?usp=share_link" TargetMode="External"/><Relationship Id="rId1266" Type="http://schemas.openxmlformats.org/officeDocument/2006/relationships/hyperlink" Target="https://drive.google.com/file/d/1Oy3rCBWZ8skrCNAVbcNzxHR14t3byQhm/view?usp=sharing" TargetMode="External"/><Relationship Id="rId1267" Type="http://schemas.openxmlformats.org/officeDocument/2006/relationships/hyperlink" Target="https://drive.google.com/file/d/1LMgDhNoPoPfXJ8e6azZ4NxJ36xqSeSj6/view?usp=sharing" TargetMode="External"/><Relationship Id="rId1268" Type="http://schemas.openxmlformats.org/officeDocument/2006/relationships/hyperlink" Target="https://drive.google.com/file/d/1P6ouDJWFNNTlHRZdeRcHcBBim8cg0xEu/view?usp=share_link" TargetMode="External"/><Relationship Id="rId1269" Type="http://schemas.openxmlformats.org/officeDocument/2006/relationships/hyperlink" Target="https://drive.google.com/file/d/1AmBe3cztmZ2L_JQZOVX7pL_-yek678VY/view?usp=sharing" TargetMode="External"/><Relationship Id="rId1270" Type="http://schemas.openxmlformats.org/officeDocument/2006/relationships/hyperlink" Target="https://drive.google.com/file/d/1llzEV-GwqGIukXhKNzxjP4Ta50xmpF8t/view?usp=sharing" TargetMode="External"/><Relationship Id="rId1271" Type="http://schemas.openxmlformats.org/officeDocument/2006/relationships/hyperlink" Target="https://drive.google.com/file/d/1LutBl-CDy9iQjOwB9or7K8WbNVtnsr16/view?usp=sharing" TargetMode="External"/><Relationship Id="rId1272" Type="http://schemas.openxmlformats.org/officeDocument/2006/relationships/hyperlink" Target="https://drive.google.com/file/d/11tD9cBIIrDeEMMc9BKi99zdAoS4ZwTJg/view?usp=sharing" TargetMode="External"/><Relationship Id="rId1273" Type="http://schemas.openxmlformats.org/officeDocument/2006/relationships/hyperlink" Target="https://drive.google.com/file/d/1vd4vJ4S4ejXaB0QW7GeEYGkVhqAemCF7/view?usp=sharing" TargetMode="External"/><Relationship Id="rId1274" Type="http://schemas.openxmlformats.org/officeDocument/2006/relationships/hyperlink" Target="https://drive.google.com/file/d/1_eAz_B1y3ec6m1juPwozSI0SOa1T_RgN/view?usp=sharing" TargetMode="External"/><Relationship Id="rId1275" Type="http://schemas.openxmlformats.org/officeDocument/2006/relationships/hyperlink" Target="https://drive.google.com/file/d/1pgJP_AH1uRfZPo1oqgkCgaiY5SlVoq1-/view?usp=sharing" TargetMode="External"/><Relationship Id="rId1276" Type="http://schemas.openxmlformats.org/officeDocument/2006/relationships/hyperlink" Target="https://drive.google.com/file/d/1I-zxGax6yJupMw9hjE_sXd58JBgsMo_I/view?usp=sharing" TargetMode="External"/><Relationship Id="rId1277" Type="http://schemas.openxmlformats.org/officeDocument/2006/relationships/hyperlink" Target="https://drive.google.com/file/d/1TB2tlsMAJarBRpYfw0vkDdDCnLZEKGpx/view?usp=sharing" TargetMode="External"/><Relationship Id="rId1278" Type="http://schemas.openxmlformats.org/officeDocument/2006/relationships/hyperlink" Target="https://drive.google.com/file/d/162F6Go46U9Z5F9FGhq5-H3jusakvRl8k/view?usp=share_link" TargetMode="External"/><Relationship Id="rId1279" Type="http://schemas.openxmlformats.org/officeDocument/2006/relationships/hyperlink" Target="https://drive.google.com/file/d/1jFX2AinwxO7qkn2DEX6npw2LmvayaV4r/view?usp=sharing" TargetMode="External"/><Relationship Id="rId1280" Type="http://schemas.openxmlformats.org/officeDocument/2006/relationships/hyperlink" Target="https://drive.google.com/file/d/1_5ZFty-rVgw6wUNSTKFGQ2ekG0YtANjc/view?usp=sharing" TargetMode="External"/><Relationship Id="rId1281" Type="http://schemas.openxmlformats.org/officeDocument/2006/relationships/hyperlink" Target="https://drive.google.com/file/d/1kUcZuaKzXjafLbcy_mRPQ7OhcmZXNIZS/view?usp=share_link" TargetMode="External"/><Relationship Id="rId1282" Type="http://schemas.openxmlformats.org/officeDocument/2006/relationships/hyperlink" Target="https://drive.google.com/file/d/176sc0PDSNFUUbzeM8zxeV9_sPMGI1E7g/view?usp=sharing" TargetMode="External"/><Relationship Id="rId1283" Type="http://schemas.openxmlformats.org/officeDocument/2006/relationships/hyperlink" Target="https://drive.google.com/file/d/1myH4prL5SAC2Dh0jGlerkXGuY30TySz2/view?usp=sharing" TargetMode="External"/><Relationship Id="rId1284" Type="http://schemas.openxmlformats.org/officeDocument/2006/relationships/hyperlink" Target="https://drive.google.com/file/d/1ug0Zk4mX6IB7_nTuE9V4FKh99PtJ_hJP/view?usp=sharing" TargetMode="External"/><Relationship Id="rId1285" Type="http://schemas.openxmlformats.org/officeDocument/2006/relationships/hyperlink" Target="https://drive.google.com/file/d/1VcyzPo6qCQQpGkW1QtC0MIf8t1ubpB_e/view?usp=sharing" TargetMode="External"/><Relationship Id="rId1286" Type="http://schemas.openxmlformats.org/officeDocument/2006/relationships/hyperlink" Target="https://drive.google.com/file/d/1Cu3gsNZe12gQBy93Nug6DIvRbjPSX56G/view?usp=sharing" TargetMode="External"/><Relationship Id="rId1287" Type="http://schemas.openxmlformats.org/officeDocument/2006/relationships/hyperlink" Target="https://drive.google.com/file/d/1Gzxrw-ZH58W-VFpm36fWBLSb1biLuMMo/view?usp=share_link" TargetMode="External"/><Relationship Id="rId1288" Type="http://schemas.openxmlformats.org/officeDocument/2006/relationships/hyperlink" Target="https://drive.google.com/file/d/1hoO1UohCWays-cwUctS1G4Op5bhZXo5H/view?usp=sharing" TargetMode="External"/><Relationship Id="rId1289" Type="http://schemas.openxmlformats.org/officeDocument/2006/relationships/hyperlink" Target="https://drive.google.com/file/d/1yiMeyqng9YQ36sCEFyd5Z3TsXLvb3Zez/view?usp=sharing" TargetMode="External"/><Relationship Id="rId1290" Type="http://schemas.openxmlformats.org/officeDocument/2006/relationships/hyperlink" Target="https://drive.google.com/file/d/1BkIbPjZENs94wOXEqtzeaQAdnJxxYdQt/view?usp=sharing" TargetMode="External"/><Relationship Id="rId1291" Type="http://schemas.openxmlformats.org/officeDocument/2006/relationships/hyperlink" Target="https://drive.google.com/file/d/1PFqnq99agVlBjQ6iuZop7ZH8XwYLFOFC/view?usp=sharing" TargetMode="External"/><Relationship Id="rId1292" Type="http://schemas.openxmlformats.org/officeDocument/2006/relationships/hyperlink" Target="https://drive.google.com/file/d/13XyFO5QzoYIsLm424zuTFMunuulTlFpB/view?usp=sharing" TargetMode="External"/><Relationship Id="rId1293" Type="http://schemas.openxmlformats.org/officeDocument/2006/relationships/hyperlink" Target="https://drive.google.com/file/d/17MT-6nsyu4wHezYpeWf7z4JgMaUcPwYj/view?usp=sharing" TargetMode="External"/><Relationship Id="rId1294" Type="http://schemas.openxmlformats.org/officeDocument/2006/relationships/hyperlink" Target="https://drive.google.com/file/d/1N15m841baumZtnSZ_j1ZeUzhmfYL0sok/view?usp=sharing" TargetMode="External"/><Relationship Id="rId1295" Type="http://schemas.openxmlformats.org/officeDocument/2006/relationships/hyperlink" Target="https://drive.google.com/file/d/1J4PUA7D1GhyI0GOoh9t4q2qPVLoNpaCG/view?usp=share_link" TargetMode="External"/><Relationship Id="rId1296" Type="http://schemas.openxmlformats.org/officeDocument/2006/relationships/hyperlink" Target="https://drive.google.com/file/d/13T8wH6PBA0DNOPVG1XyFMpjJxZNvzsPC/view?usp=sharing" TargetMode="External"/><Relationship Id="rId1297" Type="http://schemas.openxmlformats.org/officeDocument/2006/relationships/hyperlink" Target="https://drive.google.com/file/d/1FeQVgUhc3amL7eVmQpNcdtjcbL19wORo/view?usp=sharing" TargetMode="External"/><Relationship Id="rId1298" Type="http://schemas.openxmlformats.org/officeDocument/2006/relationships/hyperlink" Target="https://drive.google.com/file/d/1YSEcpQ6CNHr-GOtmlU_8VzJNiBo-67Dx/view?usp=sharing" TargetMode="External"/><Relationship Id="rId1299" Type="http://schemas.openxmlformats.org/officeDocument/2006/relationships/hyperlink" Target="https://drive.google.com/file/d/15-a8-yA4r9lt8FJFmDXJySTz2aowx1ha/view?usp=sharing" TargetMode="External"/><Relationship Id="rId1300" Type="http://schemas.openxmlformats.org/officeDocument/2006/relationships/hyperlink" Target="https://drive.google.com/file/d/1kkvPWHDw2naJ5dSBm0wAOsCa6ITnin3L/view?usp=sharing" TargetMode="External"/><Relationship Id="rId1301" Type="http://schemas.openxmlformats.org/officeDocument/2006/relationships/hyperlink" Target="https://drive.google.com/file/d/1S66Wkj3s2cbcUYt03MCeIgX78dfd4c3b/view?usp=sharing" TargetMode="External"/><Relationship Id="rId1302" Type="http://schemas.openxmlformats.org/officeDocument/2006/relationships/hyperlink" Target="https://drive.google.com/file/d/1S_YnGuaVPvV_zci_iPGQ6B17Wje8lNnI/view?usp=sharing" TargetMode="External"/><Relationship Id="rId1303" Type="http://schemas.openxmlformats.org/officeDocument/2006/relationships/hyperlink" Target="https://drive.google.com/file/d/1bOQCdN4k2Lg-JSNVIh85xna8JPDV0g32/view?usp=sharing" TargetMode="External"/><Relationship Id="rId1304" Type="http://schemas.openxmlformats.org/officeDocument/2006/relationships/hyperlink" Target="https://drive.google.com/file/d/1aSTr8z3wS1VbI-Uwvv9XkDlRCbeTi3li/view?usp=share_link" TargetMode="External"/><Relationship Id="rId1305" Type="http://schemas.openxmlformats.org/officeDocument/2006/relationships/hyperlink" Target="https://drive.google.com/file/d/1h4X7q4y158JNURQxec5M2okhiuhkq-RF/view?usp=sharing" TargetMode="External"/><Relationship Id="rId1306" Type="http://schemas.openxmlformats.org/officeDocument/2006/relationships/hyperlink" Target="https://drive.google.com/file/d/1KdzV4Q1lCQOTEbtDAEYNiBq611L5e7sT/view?usp=sharing" TargetMode="External"/><Relationship Id="rId1307" Type="http://schemas.openxmlformats.org/officeDocument/2006/relationships/hyperlink" Target="https://drive.google.com/file/d/10L3MEONG2IvukYyd07q75_l_TSsupUUL/view?usp=sharing" TargetMode="External"/><Relationship Id="rId1308" Type="http://schemas.openxmlformats.org/officeDocument/2006/relationships/hyperlink" Target="https://drive.google.com/file/d/19UinfyW1e72gm0-I8HeqZJkersgLUcpT/view?usp=sharing" TargetMode="External"/><Relationship Id="rId1309" Type="http://schemas.openxmlformats.org/officeDocument/2006/relationships/hyperlink" Target="https://drive.google.com/file/d/1O5n9PDjEsurCXyCcr2QD0Vsi72U7Q8no/view?usp=sharing" TargetMode="External"/><Relationship Id="rId1310" Type="http://schemas.openxmlformats.org/officeDocument/2006/relationships/hyperlink" Target="https://drive.google.com/file/d/1X4rTAVv2YQuB0hbMdqddj8_NxhWQhOKr/view?usp=sharing" TargetMode="External"/><Relationship Id="rId1311" Type="http://schemas.openxmlformats.org/officeDocument/2006/relationships/hyperlink" Target="https://drive.google.com/file/d/1XvUbGP7t6rCtvb0MP49LlcrcTBeK85jS/view?usp=sharing" TargetMode="External"/><Relationship Id="rId1312" Type="http://schemas.openxmlformats.org/officeDocument/2006/relationships/hyperlink" Target="https://drive.google.com/file/d/19le1NOJ74rO8J5RFimiIscxldSjDajXD/view?usp=sharing" TargetMode="External"/><Relationship Id="rId1313" Type="http://schemas.openxmlformats.org/officeDocument/2006/relationships/hyperlink" Target="https://drive.google.com/file/d/11-w5BDVXgQMTExWT5I74ZnJqnIIfV1kR/view?usp=sharing" TargetMode="External"/><Relationship Id="rId1314" Type="http://schemas.openxmlformats.org/officeDocument/2006/relationships/hyperlink" Target="https://drive.google.com/file/d/1EAYAPu5Df-RymIdmT1W0ek-0zBIQ7kPz/view?usp=sharing" TargetMode="External"/><Relationship Id="rId1315" Type="http://schemas.openxmlformats.org/officeDocument/2006/relationships/hyperlink" Target="https://drive.google.com/file/d/1z0SlT7rsgfFpYXX7HSXS0zHSNLkuonz1/view?usp=sharing" TargetMode="External"/><Relationship Id="rId1316" Type="http://schemas.openxmlformats.org/officeDocument/2006/relationships/hyperlink" Target="https://drive.google.com/file/d/19FR_ll3wWQACbV-zRrqmE69haKxhmv_t/view?usp=sharing" TargetMode="External"/><Relationship Id="rId1317" Type="http://schemas.openxmlformats.org/officeDocument/2006/relationships/hyperlink" Target="https://drive.google.com/file/d/1oGOk3_nViNG68fsIpHpjRK9rHohSlC97/view?usp=sharing" TargetMode="External"/><Relationship Id="rId1318" Type="http://schemas.openxmlformats.org/officeDocument/2006/relationships/hyperlink" Target="https://drive.google.com/file/d/1foTEQeiXwWoutP_xHH6U2tpfu8-yW96a/view?usp=sharing" TargetMode="External"/><Relationship Id="rId1319" Type="http://schemas.openxmlformats.org/officeDocument/2006/relationships/hyperlink" Target="https://drive.google.com/file/d/19K67W92MtdwnAnZdgllsypHJ-ZklwXLD/view?usp=sharing" TargetMode="External"/><Relationship Id="rId1320" Type="http://schemas.openxmlformats.org/officeDocument/2006/relationships/hyperlink" Target="https://drive.google.com/file/d/1OvGycvnqEsQxRcc2zurtihvV2Bm2OfKv/view?usp=sharing" TargetMode="External"/><Relationship Id="rId1321" Type="http://schemas.openxmlformats.org/officeDocument/2006/relationships/hyperlink" Target="https://drive.google.com/file/d/1FNyuXtn0zhzawAR8C6hGhmtPs0SI6QbG/view?usp=sharing" TargetMode="External"/><Relationship Id="rId1322" Type="http://schemas.openxmlformats.org/officeDocument/2006/relationships/hyperlink" Target="https://drive.google.com/file/d/115LyRHd6JWiXd1_UxWYHJVKrnIyzLFiy/view?usp=sharing" TargetMode="External"/><Relationship Id="rId1323" Type="http://schemas.openxmlformats.org/officeDocument/2006/relationships/hyperlink" Target="https://drive.google.com/file/d/1h7WVWdfaiDwvLC-A34zWr_AAnzHmuZIB/view?usp=sharing" TargetMode="External"/><Relationship Id="rId1324" Type="http://schemas.openxmlformats.org/officeDocument/2006/relationships/hyperlink" Target="https://drive.google.com/file/d/1ZaD5KDn8YbqBPF0c8dMWaMcMedjycl9p/view?usp=sharing" TargetMode="External"/><Relationship Id="rId1325" Type="http://schemas.openxmlformats.org/officeDocument/2006/relationships/hyperlink" Target="https://drive.google.com/file/d/1c3fEyBjOrFFROZJ-YlCCLE6_59A_PeyQ/view?usp=sharing" TargetMode="External"/><Relationship Id="rId1326" Type="http://schemas.openxmlformats.org/officeDocument/2006/relationships/hyperlink" Target="https://drive.google.com/file/d/12NYWlTjE02Vj21NAT95hGdflgoMSxGDm/view?usp=sharing" TargetMode="External"/><Relationship Id="rId1327" Type="http://schemas.openxmlformats.org/officeDocument/2006/relationships/hyperlink" Target="https://drive.google.com/file/d/1xMYpBgNbebF7HkRPaPTphqIDT23SWfJm/view?usp=sharing" TargetMode="External"/><Relationship Id="rId1328" Type="http://schemas.openxmlformats.org/officeDocument/2006/relationships/hyperlink" Target="https://drive.google.com/file/d/1F8kpqCEtAL_StLDLvKdVKinnuyegnDC-/view?usp=sharing" TargetMode="External"/><Relationship Id="rId1329" Type="http://schemas.openxmlformats.org/officeDocument/2006/relationships/hyperlink" Target="https://drive.google.com/file/d/1BrUdYHQ7tf2OEBFhWWsFU51V_90mQR-l/view?usp=sharing" TargetMode="External"/><Relationship Id="rId1330" Type="http://schemas.openxmlformats.org/officeDocument/2006/relationships/hyperlink" Target="https://drive.google.com/file/d/15v2SVZ9BwgTL08uy_t6M7AZbdeFau6rn/view?usp=sharing" TargetMode="External"/><Relationship Id="rId1331" Type="http://schemas.openxmlformats.org/officeDocument/2006/relationships/hyperlink" Target="https://drive.google.com/file/d/1nDIEW-esn1akzNORipyKeeyIs2Jt4hge/view?usp=sharing" TargetMode="External"/><Relationship Id="rId1332" Type="http://schemas.openxmlformats.org/officeDocument/2006/relationships/hyperlink" Target="https://drive.google.com/file/d/12EKVgtRZubSA2HpvQc44_JTB48pngW2W/view?usp=sharing" TargetMode="External"/><Relationship Id="rId1333" Type="http://schemas.openxmlformats.org/officeDocument/2006/relationships/hyperlink" Target="https://drive.google.com/file/d/1BNx2coOZ8ZVW3jL5T-pEQdVMnzpsaCJa/view?usp=sharing" TargetMode="External"/><Relationship Id="rId1334" Type="http://schemas.openxmlformats.org/officeDocument/2006/relationships/hyperlink" Target="https://drive.google.com/file/d/1wTyT5zJ6gZcVMWR_m7YUkalzVrMcbpXN/view?usp=sharing" TargetMode="External"/><Relationship Id="rId1335" Type="http://schemas.openxmlformats.org/officeDocument/2006/relationships/hyperlink" Target="https://drive.google.com/file/d/1img1gBvsSMG3dspRLnIbkV_rbKcZBDJ_/view?usp=sharing" TargetMode="External"/><Relationship Id="rId1336" Type="http://schemas.openxmlformats.org/officeDocument/2006/relationships/hyperlink" Target="https://drive.google.com/file/d/1d3lNJOCvIoObwZurFAlSZPmisrD_pD2_/view?usp=sharing" TargetMode="External"/><Relationship Id="rId1337" Type="http://schemas.openxmlformats.org/officeDocument/2006/relationships/hyperlink" Target="https://drive.google.com/file/d/1C4elPi6fhf-bIkdZO2hEb9XykYOm8PnW/view?usp=sharing" TargetMode="External"/><Relationship Id="rId1338" Type="http://schemas.openxmlformats.org/officeDocument/2006/relationships/hyperlink" Target="https://drive.google.com/file/d/1-YOR3nWClIDb5oqz1aiHOngkT597YkqX/view?usp=sharing" TargetMode="External"/><Relationship Id="rId1339" Type="http://schemas.openxmlformats.org/officeDocument/2006/relationships/hyperlink" Target="https://drive.google.com/file/d/18xXaEFDeQK8Fy5VbsgUog0hrjrIVGXRn/view?usp=sharing" TargetMode="External"/><Relationship Id="rId1340" Type="http://schemas.openxmlformats.org/officeDocument/2006/relationships/hyperlink" Target="https://drive.google.com/file/d/1sPao-DRQ0uz5XoEVeKcOoBJWiuRKXWq1/view?usp=sharing" TargetMode="External"/><Relationship Id="rId1341" Type="http://schemas.openxmlformats.org/officeDocument/2006/relationships/hyperlink" Target="https://drive.google.com/file/d/16-Gql6gKpwojA9SQlNbI8Fo07D66grJv/view?usp=sharing" TargetMode="External"/><Relationship Id="rId1342" Type="http://schemas.openxmlformats.org/officeDocument/2006/relationships/hyperlink" Target="https://drive.google.com/file/d/1iyR4m90ANmSgqDtUS5_id4M5QVpYAoDx/view?usp=sharing" TargetMode="External"/><Relationship Id="rId1343" Type="http://schemas.openxmlformats.org/officeDocument/2006/relationships/hyperlink" Target="https://drive.google.com/file/d/1RyrRuUfpremCIR4kaMAPrjGW-iTTasJk/view?usp=sharing" TargetMode="External"/><Relationship Id="rId1344" Type="http://schemas.openxmlformats.org/officeDocument/2006/relationships/hyperlink" Target="https://drive.google.com/file/d/1M763H2H8zTXwIihujjfKgwd5EZW-0Csx/view?usp=sharing" TargetMode="External"/><Relationship Id="rId1345" Type="http://schemas.openxmlformats.org/officeDocument/2006/relationships/hyperlink" Target="https://drive.google.com/file/d/13B7OaKZN9O5V7aT7nYtcBr4clqeqFkIr/view?usp=sharing" TargetMode="External"/><Relationship Id="rId1346" Type="http://schemas.openxmlformats.org/officeDocument/2006/relationships/hyperlink" Target="https://drive.google.com/file/d/1LA7sbKnerJGHravkgLkcbgOwtTNrOB0f/view?usp=sharing" TargetMode="External"/><Relationship Id="rId1347" Type="http://schemas.openxmlformats.org/officeDocument/2006/relationships/hyperlink" Target="https://drive.google.com/file/d/1ZG1bbFzTowRaOxD3wPPeYCD9dTuBpMX5/view?usp=sharing" TargetMode="External"/><Relationship Id="rId1348" Type="http://schemas.openxmlformats.org/officeDocument/2006/relationships/hyperlink" Target="https://drive.google.com/file/d/1raLafFCJ0GreixhqmYL-MFZ8PsRc5zev/view?usp=sharing" TargetMode="External"/><Relationship Id="rId1349" Type="http://schemas.openxmlformats.org/officeDocument/2006/relationships/hyperlink" Target="https://drive.google.com/file/d/1uoG4PGSG8IAlxJAOuvv1W0oeNoJqPDEd/view?usp=sharing" TargetMode="External"/><Relationship Id="rId1350" Type="http://schemas.openxmlformats.org/officeDocument/2006/relationships/hyperlink" Target="https://drive.google.com/file/d/19UEIPZsMrAFNVXxMhAXnfkY9uy4L_cqU/view?usp=sharing" TargetMode="External"/><Relationship Id="rId1351" Type="http://schemas.openxmlformats.org/officeDocument/2006/relationships/hyperlink" Target="https://drive.google.com/file/d/1JxjeAPM77YfZANSuZyHcyc1iBtWOV6Sl/view?usp=sharing" TargetMode="External"/><Relationship Id="rId1352" Type="http://schemas.openxmlformats.org/officeDocument/2006/relationships/hyperlink" Target="https://drive.google.com/file/d/1NZ2lldrs2BPGdPC8en_69F4Clz2CiQTE/view?usp=sharing" TargetMode="External"/><Relationship Id="rId1353" Type="http://schemas.openxmlformats.org/officeDocument/2006/relationships/hyperlink" Target="https://drive.google.com/file/d/1qj2Wp3m7GibbVP9SeEbQGvBJM9yTZKIj/view?usp=sharing" TargetMode="External"/><Relationship Id="rId1354" Type="http://schemas.openxmlformats.org/officeDocument/2006/relationships/hyperlink" Target="https://drive.google.com/file/d/1X9k8GZ8QXx9bmt_riL4aye9tfA4umE8x/view?usp=sharing" TargetMode="External"/><Relationship Id="rId1355" Type="http://schemas.openxmlformats.org/officeDocument/2006/relationships/hyperlink" Target="https://drive.google.com/file/d/13vk-u_GOCBObOkvOvQEXwtFEOQ15jqqT/view?usp=sharing" TargetMode="External"/><Relationship Id="rId1356" Type="http://schemas.openxmlformats.org/officeDocument/2006/relationships/hyperlink" Target="https://drive.google.com/file/d/16d6G_dHHWa7BZoe7cWGHJ3x2SxEqLFCW/view?usp=sharing" TargetMode="External"/><Relationship Id="rId1357" Type="http://schemas.openxmlformats.org/officeDocument/2006/relationships/hyperlink" Target="https://drive.google.com/file/d/10fQ-B7NClj-aOVoaQCYKj2yUJWmcCCPY/view?usp=sharing" TargetMode="External"/><Relationship Id="rId1358" Type="http://schemas.openxmlformats.org/officeDocument/2006/relationships/hyperlink" Target="https://drive.google.com/file/d/1UcDDzAJDj1tazEqhx4BEm25j90Roxyte/view?usp=sharing" TargetMode="External"/><Relationship Id="rId1359" Type="http://schemas.openxmlformats.org/officeDocument/2006/relationships/hyperlink" Target="https://drive.google.com/file/d/1qkCND-pkwYF6nwFFN08vOoICPJhzrpEk/view?usp=sharing" TargetMode="External"/><Relationship Id="rId1360" Type="http://schemas.openxmlformats.org/officeDocument/2006/relationships/hyperlink" Target="https://drive.google.com/file/d/1HD2vT6apEvF4Nn8YXhfnTIgGnoiYH0vR/view?usp=sharing" TargetMode="External"/><Relationship Id="rId1361" Type="http://schemas.openxmlformats.org/officeDocument/2006/relationships/hyperlink" Target="https://drive.google.com/file/d/11u_BscREV_t1WdhtdCi350mr37tE7aav/view?usp=sharing" TargetMode="External"/><Relationship Id="rId1362" Type="http://schemas.openxmlformats.org/officeDocument/2006/relationships/hyperlink" Target="https://drive.google.com/file/d/1YzVYoMJdLrsF_8HUnvnMteCYsc1nKEE6/view?usp=sharing" TargetMode="External"/><Relationship Id="rId1363" Type="http://schemas.openxmlformats.org/officeDocument/2006/relationships/hyperlink" Target="https://drive.google.com/file/d/1bkeSXAHwyieaK1sfKhu_iRZ1GiOAiANa/view?usp=sharing" TargetMode="External"/><Relationship Id="rId1364" Type="http://schemas.openxmlformats.org/officeDocument/2006/relationships/hyperlink" Target="https://drive.google.com/file/d/1OSt_saJLkP6HHkS8aqSMFNxQlWEPldJ6/view?usp=sharing" TargetMode="External"/><Relationship Id="rId1365" Type="http://schemas.openxmlformats.org/officeDocument/2006/relationships/hyperlink" Target="https://drive.google.com/file/d/1CA4ZEWueg3wMRWZvjIURduesg3_zMP7z/view?usp=sharing" TargetMode="External"/><Relationship Id="rId1366" Type="http://schemas.openxmlformats.org/officeDocument/2006/relationships/hyperlink" Target="https://drive.google.com/file/d/1oT8jngRe9xHzS4KtNaxhzQrGDca3nc0O/view?usp=sharing" TargetMode="External"/><Relationship Id="rId1367" Type="http://schemas.openxmlformats.org/officeDocument/2006/relationships/hyperlink" Target="https://drive.google.com/file/d/1CExgHFg58RxYPPtMHW3CFZNu7Q4v8ZGT/view?usp=sharing" TargetMode="External"/><Relationship Id="rId1368" Type="http://schemas.openxmlformats.org/officeDocument/2006/relationships/hyperlink" Target="https://drive.google.com/file/d/1Vl0zmYmwHaVtKxOlM3PKx689nz0yE1Yf/view?usp=sharing" TargetMode="External"/><Relationship Id="rId1369" Type="http://schemas.openxmlformats.org/officeDocument/2006/relationships/hyperlink" Target="https://drive.google.com/file/d/1oT8jngRe9xHzS4KtNaxhzQrGDca3nc0O/view?usp=sharing" TargetMode="External"/><Relationship Id="rId1370" Type="http://schemas.openxmlformats.org/officeDocument/2006/relationships/hyperlink" Target="https://drive.google.com/file/d/1GTPfCw8VorfcOEvkZLaHr1wHG_oKoqqT/view?usp=sharing" TargetMode="External"/><Relationship Id="rId1371" Type="http://schemas.openxmlformats.org/officeDocument/2006/relationships/hyperlink" Target="https://drive.google.com/file/d/1Wwj6xZGCCNC25vAk0YseMcg8Ktne1kdu/view?usp=sharing" TargetMode="External"/><Relationship Id="rId1372" Type="http://schemas.openxmlformats.org/officeDocument/2006/relationships/hyperlink" Target="https://drive.google.com/file/d/1_o4sxMKcQmuMzXnyN7vDR1RFY5bR38jG/view?usp=sharing" TargetMode="External"/><Relationship Id="rId1373" Type="http://schemas.openxmlformats.org/officeDocument/2006/relationships/hyperlink" Target="https://drive.google.com/file/d/1Y5Zko4pN-TxZMXHA9pGFb0dYyaWKVQ8D/view?usp=sharing" TargetMode="External"/><Relationship Id="rId1374" Type="http://schemas.openxmlformats.org/officeDocument/2006/relationships/hyperlink" Target="https://drive.google.com/file/d/17PVeXjERkIleILQRKlY3nn1nXDmBlUid/view?usp=sharing" TargetMode="External"/><Relationship Id="rId1375" Type="http://schemas.openxmlformats.org/officeDocument/2006/relationships/hyperlink" Target="https://drive.google.com/file/d/1lCnb9vjlOTHBNAMsPIQFQ9PzY-hHQ7RK/view?usp=sharing" TargetMode="External"/><Relationship Id="rId1376" Type="http://schemas.openxmlformats.org/officeDocument/2006/relationships/hyperlink" Target="https://drive.google.com/file/d/1gl3E5bR110mhSEsRY3klVfaUhLO-p7c4/view?usp=sharing" TargetMode="External"/><Relationship Id="rId1377" Type="http://schemas.openxmlformats.org/officeDocument/2006/relationships/hyperlink" Target="https://drive.google.com/file/d/1n9saG7OFzGHi5ZLY1bc70rzaNdQD_pJa/view?usp=sharing" TargetMode="External"/><Relationship Id="rId1378" Type="http://schemas.openxmlformats.org/officeDocument/2006/relationships/hyperlink" Target="https://drive.google.com/file/d/1QJHCiX8-MIDRl7Q779oJljVc1kM3YzRX/view?usp=sharing" TargetMode="External"/><Relationship Id="rId1379" Type="http://schemas.openxmlformats.org/officeDocument/2006/relationships/hyperlink" Target="https://drive.google.com/file/d/1PRHH6QzocSD7qC49lSoidxwiq00kfdk0/view?usp=sharing" TargetMode="External"/><Relationship Id="rId1380" Type="http://schemas.openxmlformats.org/officeDocument/2006/relationships/hyperlink" Target="https://drive.google.com/file/d/1hpY0t0TpD2mFXPEu6bGwo5qFVUx-BaGF/view?usp=sharing" TargetMode="External"/><Relationship Id="rId1381" Type="http://schemas.openxmlformats.org/officeDocument/2006/relationships/hyperlink" Target="https://drive.google.com/file/d/1NkEB_ho8XnIuOo1p_pgRk4FGOI5_hCoc/view?usp=sharing" TargetMode="External"/><Relationship Id="rId1382" Type="http://schemas.openxmlformats.org/officeDocument/2006/relationships/hyperlink" Target="https://drive.google.com/file/d/1aOBVyrCRLWMSmyyjKf-SOLhCaZoXXhEg/view?usp=sharing" TargetMode="External"/><Relationship Id="rId1383" Type="http://schemas.openxmlformats.org/officeDocument/2006/relationships/hyperlink" Target="https://drive.google.com/file/d/1qezQbQvjQ0nXpPULEDLFzd9fqenlAiIf/view?usp=sharing" TargetMode="External"/><Relationship Id="rId1384" Type="http://schemas.openxmlformats.org/officeDocument/2006/relationships/hyperlink" Target="https://drive.google.com/file/d/1G4JdWqdSL68hMslAty0WHicmSY_dfbPT/view?usp=share_link" TargetMode="External"/><Relationship Id="rId1385" Type="http://schemas.openxmlformats.org/officeDocument/2006/relationships/hyperlink" Target="https://drive.google.com/file/d/1JpWWh1Q0jrZcVeIPbFJmBK9Te7QtHgR9/view?usp=sharing" TargetMode="External"/><Relationship Id="rId1386" Type="http://schemas.openxmlformats.org/officeDocument/2006/relationships/hyperlink" Target="https://drive.google.com/file/d/19FU6shAVfKc01aeoLHh9TzkcHHeJO4t6/view?usp=sharing" TargetMode="External"/><Relationship Id="rId1387" Type="http://schemas.openxmlformats.org/officeDocument/2006/relationships/hyperlink" Target="https://drive.google.com/file/d/1rffIkm2_bblWLeUcMfiuxv12kncWTQ3j/view?usp=sharing" TargetMode="External"/><Relationship Id="rId1388" Type="http://schemas.openxmlformats.org/officeDocument/2006/relationships/hyperlink" Target="https://drive.google.com/file/d/1r9intCiIeZY4HocrJkoMKwVY3JodLKH8/view?usp=sharing" TargetMode="External"/><Relationship Id="rId1389" Type="http://schemas.openxmlformats.org/officeDocument/2006/relationships/hyperlink" Target="https://drive.google.com/file/d/1xIMwOnWLkFcGSzBfxu2-4ChDy_b9gLRf/view?usp=sharing" TargetMode="External"/><Relationship Id="rId1390" Type="http://schemas.openxmlformats.org/officeDocument/2006/relationships/hyperlink" Target="https://drive.google.com/file/d/1Pnr9ghZ0tdJ7j_bJGkI3fvFcSToqxUkL/view?usp=sharing" TargetMode="External"/><Relationship Id="rId1391" Type="http://schemas.openxmlformats.org/officeDocument/2006/relationships/hyperlink" Target="https://drive.google.com/file/d/1A1Nf6GCvMcYYggaICb2ix960byxG_SQr/view?usp=sharing" TargetMode="External"/><Relationship Id="rId1392" Type="http://schemas.openxmlformats.org/officeDocument/2006/relationships/hyperlink" Target="https://drive.google.com/file/d/152UqLQO0sSYurQrdNUt-fWt00oSw2N6h/view?usp=sharing" TargetMode="External"/><Relationship Id="rId1393" Type="http://schemas.openxmlformats.org/officeDocument/2006/relationships/hyperlink" Target="https://drive.google.com/file/d/1_K7rY0DaUu5xgmnukQK8V5GVTdE8jzoo/view?usp=sharing" TargetMode="External"/><Relationship Id="rId1394" Type="http://schemas.openxmlformats.org/officeDocument/2006/relationships/hyperlink" Target="https://drive.google.com/file/d/14Saorn5aRY67oh_m_kH85wDssa2Xo2YR/view?usp=sharing" TargetMode="External"/><Relationship Id="rId1395" Type="http://schemas.openxmlformats.org/officeDocument/2006/relationships/hyperlink" Target="https://drive.google.com/file/d/1vxzzZgL0AWeLA47KU9ymlFL1HXUXoVYl/view?usp=sharing" TargetMode="External"/><Relationship Id="rId1396" Type="http://schemas.openxmlformats.org/officeDocument/2006/relationships/hyperlink" Target="https://drive.google.com/file/d/1vwNLxQzKC5TxH6VoJpJ2qUqwK9SUe3am/view?usp=sharing" TargetMode="External"/><Relationship Id="rId1397" Type="http://schemas.openxmlformats.org/officeDocument/2006/relationships/hyperlink" Target="https://drive.google.com/file/d/1uW6TOx3OWWHeocUzi6e5UX0D_eugXLz4/view?usp=sharing" TargetMode="External"/><Relationship Id="rId1398" Type="http://schemas.openxmlformats.org/officeDocument/2006/relationships/hyperlink" Target="https://drive.google.com/file/d/1_-p-NgU8paAzpOxvS1y8P-4U_BHyrCmn/view?usp=sharing" TargetMode="External"/><Relationship Id="rId1399" Type="http://schemas.openxmlformats.org/officeDocument/2006/relationships/hyperlink" Target="https://drive.google.com/file/d/11b5FLlC4NMGggUVvRNBDBHz76KFWdX8v/view?usp=sharing" TargetMode="External"/><Relationship Id="rId1400" Type="http://schemas.openxmlformats.org/officeDocument/2006/relationships/hyperlink" Target="https://drive.google.com/file/d/1q-dwfHSHu2Omun0KhcZJFGbDX8n0GHiG/view?usp=sharing" TargetMode="External"/><Relationship Id="rId1401" Type="http://schemas.openxmlformats.org/officeDocument/2006/relationships/hyperlink" Target="https://drive.google.com/file/d/1xz3mc0XI8Q-NoCQsdIR4ER_IIU0DafEO/view?usp=sharing" TargetMode="External"/><Relationship Id="rId1402" Type="http://schemas.openxmlformats.org/officeDocument/2006/relationships/hyperlink" Target="https://drive.google.com/file/d/135PaD8VevxnyGj6xhKdPREPj0PKvY37R/view?usp=sharing" TargetMode="External"/><Relationship Id="rId1403" Type="http://schemas.openxmlformats.org/officeDocument/2006/relationships/hyperlink" Target="https://drive.google.com/file/d/1PiXx2nt8ai0RizUm0mdDZdahXFq93BuA/view?usp=sharing" TargetMode="External"/><Relationship Id="rId1404" Type="http://schemas.openxmlformats.org/officeDocument/2006/relationships/hyperlink" Target="https://drive.google.com/file/d/1tL4yOU5nV_TwNv6iAvPAYOzpPIwmw4RZ/view?usp=sharing" TargetMode="External"/><Relationship Id="rId1405" Type="http://schemas.openxmlformats.org/officeDocument/2006/relationships/hyperlink" Target="https://drive.google.com/file/d/1FIFerqDkPCOXVTRmHWHKQaiVeHa8JWgI/view?usp=sharing" TargetMode="External"/><Relationship Id="rId1406" Type="http://schemas.openxmlformats.org/officeDocument/2006/relationships/hyperlink" Target="https://drive.google.com/file/d/1HSSY2HqVD0b1JsJfZJyBTLQ3mk15nP50/view?usp=sharing" TargetMode="External"/><Relationship Id="rId1407" Type="http://schemas.openxmlformats.org/officeDocument/2006/relationships/hyperlink" Target="https://drive.google.com/file/d/1guCohNdnEz0UuTesYwMyXlJsL8lbG3hb/view?usp=sharing" TargetMode="External"/><Relationship Id="rId1408" Type="http://schemas.openxmlformats.org/officeDocument/2006/relationships/hyperlink" Target="https://drive.google.com/file/d/1EycZT1sZ_nN2GGsZxI0eOesJbAxIRCH9/view?usp=sharing" TargetMode="External"/><Relationship Id="rId1409" Type="http://schemas.openxmlformats.org/officeDocument/2006/relationships/hyperlink" Target="https://drive.google.com/file/d/1HP9Ue0jN2RBRDOiJQpmQ7R9VDb88R9lg/view?usp=sharing" TargetMode="External"/><Relationship Id="rId1410" Type="http://schemas.openxmlformats.org/officeDocument/2006/relationships/hyperlink" Target="https://drive.google.com/file/d/1ahuUnBMjnHQ9aZdvtyEx1uQVhuh_oU3u/view?usp=sharing" TargetMode="External"/><Relationship Id="rId1411" Type="http://schemas.openxmlformats.org/officeDocument/2006/relationships/hyperlink" Target="https://drive.google.com/file/d/1KlP09e0JGnSB6SuFgAAucQKIz7yTtmWS/view?usp=sharing" TargetMode="External"/><Relationship Id="rId1412" Type="http://schemas.openxmlformats.org/officeDocument/2006/relationships/hyperlink" Target="https://drive.google.com/file/d/1RpuZ5VYpP8TYJKhgFRhimN2mml6LdaP8/view?usp=sharing" TargetMode="External"/><Relationship Id="rId1413" Type="http://schemas.openxmlformats.org/officeDocument/2006/relationships/hyperlink" Target="https://drive.google.com/file/d/1TOZ1-YhnC7eR21CseA79t5cnV_pUR2_w/view?usp=sharing" TargetMode="External"/><Relationship Id="rId1414" Type="http://schemas.openxmlformats.org/officeDocument/2006/relationships/hyperlink" Target="https://drive.google.com/file/d/1e6XGFQWI_nXmZojP_FqsFZ8AUfE8zx6d/view?usp=sharing" TargetMode="External"/><Relationship Id="rId1415" Type="http://schemas.openxmlformats.org/officeDocument/2006/relationships/hyperlink" Target="https://drive.google.com/file/d/10qxXlW3dhYa_XT4nJrJ5305fgUMprrEu/view?usp=sharing" TargetMode="External"/><Relationship Id="rId1416" Type="http://schemas.openxmlformats.org/officeDocument/2006/relationships/hyperlink" Target="https://drive.google.com/file/d/1Gy5Q4WhvWMwACOnN4929WXnRzXjSTpF5/view?usp=sharing" TargetMode="External"/><Relationship Id="rId1417" Type="http://schemas.openxmlformats.org/officeDocument/2006/relationships/hyperlink" Target="https://drive.google.com/file/d/17qtkpNe8g6nIslH4lQLyZYETxHHWu6-p/view?usp=sharing" TargetMode="External"/><Relationship Id="rId1418" Type="http://schemas.openxmlformats.org/officeDocument/2006/relationships/hyperlink" Target="https://drive.google.com/file/d/1AVnEfdk3Fa_3gxyInUCu9OSbXMkpUi0A/view?usp=sharing" TargetMode="External"/><Relationship Id="rId1419" Type="http://schemas.openxmlformats.org/officeDocument/2006/relationships/hyperlink" Target="https://drive.google.com/file/d/1k_AHieI2D8QCHC2_GjceRxnyVLTeBIJV/view?usp=sharing" TargetMode="External"/><Relationship Id="rId1420" Type="http://schemas.openxmlformats.org/officeDocument/2006/relationships/hyperlink" Target="https://drive.google.com/file/d/1ysMXWeljJsn6oxJ9XduxkP1omlsSiOTA/view?usp=share_link" TargetMode="External"/><Relationship Id="rId1421" Type="http://schemas.openxmlformats.org/officeDocument/2006/relationships/hyperlink" Target="https://drive.google.com/file/d/1V56-tV1VHxpvZxSRQ5wcq_8RCMN8dPde/view?usp=sharing" TargetMode="External"/><Relationship Id="rId1422" Type="http://schemas.openxmlformats.org/officeDocument/2006/relationships/hyperlink" Target="https://drive.google.com/file/d/1dJsm_IU738uloDwnug-RrLGsmbZ7mQpK/view?usp=sharing" TargetMode="External"/><Relationship Id="rId1423" Type="http://schemas.openxmlformats.org/officeDocument/2006/relationships/hyperlink" Target="https://drive.google.com/file/d/1U4IkxZZQ0GDIW403Go6B4ehVeWdia9P9/view?usp=sharing" TargetMode="External"/><Relationship Id="rId1424" Type="http://schemas.openxmlformats.org/officeDocument/2006/relationships/hyperlink" Target="https://drive.google.com/file/d/1kSS2rxZ7QNB2o5k5n_F5k3tDnMDpsa0z/view?usp=share_link" TargetMode="External"/><Relationship Id="rId1425" Type="http://schemas.openxmlformats.org/officeDocument/2006/relationships/hyperlink" Target="https://drive.google.com/file/d/1E9uv2AQDNjnXHlXc_ujmolpoEuFpqOR1/view?usp=sharing" TargetMode="External"/><Relationship Id="rId1426" Type="http://schemas.openxmlformats.org/officeDocument/2006/relationships/hyperlink" Target="https://drive.google.com/file/d/1hLTTCcUzY9Pz9CEIGaYyfcz111vJpbBo/view?usp=sharing" TargetMode="External"/><Relationship Id="rId1427" Type="http://schemas.openxmlformats.org/officeDocument/2006/relationships/hyperlink" Target="https://drive.google.com/file/d/1Lp4mI1dOyPNiKKNygzIJEFzRJh4HY7oU/view?usp=sharing" TargetMode="External"/><Relationship Id="rId1428" Type="http://schemas.openxmlformats.org/officeDocument/2006/relationships/hyperlink" Target="https://drive.google.com/file/d/1t4LxAiBRHJG9brlr5-NPF9cd5jJZnVPv/view?usp=share_link" TargetMode="External"/><Relationship Id="rId1429" Type="http://schemas.openxmlformats.org/officeDocument/2006/relationships/hyperlink" Target="https://drive.google.com/file/d/1fBpYh7pWX9iA7oJ7rBz-a8gdXRTLJnLa/view?usp=sharing" TargetMode="External"/><Relationship Id="rId1430" Type="http://schemas.openxmlformats.org/officeDocument/2006/relationships/hyperlink" Target="https://drive.google.com/file/d/1dYgf1BttRI-DI2hre3SEsvSqayomMUM_/view?usp=sharing" TargetMode="External"/><Relationship Id="rId1431" Type="http://schemas.openxmlformats.org/officeDocument/2006/relationships/hyperlink" Target="https://drive.google.com/file/d/1TuaZ3mwTCGZu_ARs_FJvfATEs6vcgm4L/view?usp=sharing" TargetMode="External"/><Relationship Id="rId1432" Type="http://schemas.openxmlformats.org/officeDocument/2006/relationships/hyperlink" Target="https://drive.google.com/file/d/1k26JNOo4mJOaqKkVZmlZ5orhX3wUuWCj/view?usp=sharing" TargetMode="External"/><Relationship Id="rId1433" Type="http://schemas.openxmlformats.org/officeDocument/2006/relationships/hyperlink" Target="https://drive.google.com/file/d/1QJTH__QhvncPBVEVEBhEXDKHgwcK3saD/view?usp=sharing" TargetMode="External"/><Relationship Id="rId1434" Type="http://schemas.openxmlformats.org/officeDocument/2006/relationships/hyperlink" Target="https://drive.google.com/file/d/1URNE4XC33A-cMTVtAiOjs1VCN2QvAOLu/view?usp=sharing" TargetMode="External"/><Relationship Id="rId1435" Type="http://schemas.openxmlformats.org/officeDocument/2006/relationships/hyperlink" Target="https://drive.google.com/file/d/1GzKxHuBte9sBqQSDyhlsW0guEI8Crb3k/view?usp=share_link" TargetMode="External"/><Relationship Id="rId1436" Type="http://schemas.openxmlformats.org/officeDocument/2006/relationships/hyperlink" Target="https://drive.google.com/file/d/1Qq_yqybU7lPQKeUgVnApp-2WIuBEgRGK/view?usp=sharing" TargetMode="External"/><Relationship Id="rId1437" Type="http://schemas.openxmlformats.org/officeDocument/2006/relationships/hyperlink" Target="https://drive.google.com/file/d/1h25JyhowcjCz1JIf_1HjY8V6ADuYIU7V/view?usp=sharing" TargetMode="External"/><Relationship Id="rId1438" Type="http://schemas.openxmlformats.org/officeDocument/2006/relationships/hyperlink" Target="https://drive.google.com/file/d/1Pi1cqcDD3eD77PmpmYIO9lfLO2sAViJh/view?usp=sharing" TargetMode="External"/><Relationship Id="rId1439" Type="http://schemas.openxmlformats.org/officeDocument/2006/relationships/hyperlink" Target="https://drive.google.com/file/d/1GzKxHuBte9sBqQSDyhlsW0guEI8Crb3k/view?usp=share_link" TargetMode="External"/><Relationship Id="rId1440" Type="http://schemas.openxmlformats.org/officeDocument/2006/relationships/hyperlink" Target="https://drive.google.com/file/d/1OOcf_p5psoKCqjHxolX-W_LSqV6QDgIW/view?usp=sharing" TargetMode="External"/><Relationship Id="rId1441" Type="http://schemas.openxmlformats.org/officeDocument/2006/relationships/hyperlink" Target="https://drive.google.com/file/d/1Dn2Dd8Yvtl2yQjXDnIm_qKCXFxFhLrWa/view?usp=sharing" TargetMode="External"/><Relationship Id="rId1442" Type="http://schemas.openxmlformats.org/officeDocument/2006/relationships/hyperlink" Target="https://drive.google.com/file/d/1OTuhA_VW1gECgcZkkLOn8Ei3K7KEaVCH/view?usp=sharing" TargetMode="External"/><Relationship Id="rId1443" Type="http://schemas.openxmlformats.org/officeDocument/2006/relationships/hyperlink" Target="https://drive.google.com/file/d/17_icFSYE82H4GrqyMablj5ugz_5E0UHg/view?usp=share_link" TargetMode="External"/><Relationship Id="rId1444" Type="http://schemas.openxmlformats.org/officeDocument/2006/relationships/hyperlink" Target="https://drive.google.com/file/d/1pNBBicWRZN8Ja5ardk0ZG0KSpdw-UCHo/view?usp=sharing" TargetMode="External"/><Relationship Id="rId1445" Type="http://schemas.openxmlformats.org/officeDocument/2006/relationships/hyperlink" Target="https://drive.google.com/file/d/1DmzmceqY_zoL9heODkrej3utnTEBs5KA/view?usp=sharing" TargetMode="External"/><Relationship Id="rId1446" Type="http://schemas.openxmlformats.org/officeDocument/2006/relationships/hyperlink" Target="https://drive.google.com/file/d/1FVKWTLr40Cm5KUzh_2mYR1sgmDpgSU5k/view?usp=sharing" TargetMode="External"/><Relationship Id="rId1447" Type="http://schemas.openxmlformats.org/officeDocument/2006/relationships/hyperlink" Target="https://drive.google.com/file/d/17_icFSYE82H4GrqyMablj5ugz_5E0UHg/view?usp=share_link" TargetMode="External"/><Relationship Id="rId1448" Type="http://schemas.openxmlformats.org/officeDocument/2006/relationships/hyperlink" Target="https://drive.google.com/file/d/1JaKeEBkFTB4IASJCGYvekpswZs7SU6wK/view?usp=sharing" TargetMode="External"/><Relationship Id="rId1449" Type="http://schemas.openxmlformats.org/officeDocument/2006/relationships/hyperlink" Target="https://drive.google.com/file/d/1bi3LxwYRdTnWIPWYroRVVnEfM0dJ7Y3y/view?usp=sharing" TargetMode="External"/><Relationship Id="rId1450" Type="http://schemas.openxmlformats.org/officeDocument/2006/relationships/hyperlink" Target="https://drive.google.com/file/d/1H9xzLJ495iEz47IcBTP9TPfmbma8DVjN/view?usp=sharing" TargetMode="External"/><Relationship Id="rId1451" Type="http://schemas.openxmlformats.org/officeDocument/2006/relationships/hyperlink" Target="https://drive.google.com/file/d/1C7PuHKUkghWVOLUx-9polAMbycEwHGBn/view?usp=sharing" TargetMode="External"/><Relationship Id="rId1452" Type="http://schemas.openxmlformats.org/officeDocument/2006/relationships/hyperlink" Target="https://drive.google.com/file/d/1FFKrDjUZO_9I0TGa1jIXOMRdKR1diL8J/view?usp=sharing" TargetMode="External"/><Relationship Id="rId1453" Type="http://schemas.openxmlformats.org/officeDocument/2006/relationships/hyperlink" Target="https://drive.google.com/file/d/17XTzVs9U0rgmJMuZzJxcMzvdxJfZnUIP/view?usp=sharing" TargetMode="External"/><Relationship Id="rId1454" Type="http://schemas.openxmlformats.org/officeDocument/2006/relationships/hyperlink" Target="https://drive.google.com/file/d/1ZclY_Ob7VdFby9I-APsY8TkERaeaUWnN/view?usp=sharing" TargetMode="External"/><Relationship Id="rId1455" Type="http://schemas.openxmlformats.org/officeDocument/2006/relationships/hyperlink" Target="https://drive.google.com/file/d/1eFqwx2doWCjRk-jsV7Of_IcGyhb2Jrgj/view?usp=sharing" TargetMode="External"/><Relationship Id="rId1456" Type="http://schemas.openxmlformats.org/officeDocument/2006/relationships/hyperlink" Target="https://drive.google.com/file/d/1K-3BlsEJqn30jVQd-Vld49-xGPpmkcPl/view?usp=sharing" TargetMode="External"/><Relationship Id="rId1457" Type="http://schemas.openxmlformats.org/officeDocument/2006/relationships/hyperlink" Target="https://drive.google.com/file/d/1a5Q8AasDjGuTkyNFUZ5Z2HAnqYravy86/view?usp=share_link" TargetMode="External"/><Relationship Id="rId1458" Type="http://schemas.openxmlformats.org/officeDocument/2006/relationships/hyperlink" Target="https://drive.google.com/file/d/17g83ZbBXND6Mc62F39--0enca9z3oP-u/view?usp=sharing" TargetMode="External"/><Relationship Id="rId1459" Type="http://schemas.openxmlformats.org/officeDocument/2006/relationships/hyperlink" Target="https://drive.google.com/file/d/1gCyq6zghJ8nKm-4OBWBzGGLkTJalezGU/view?usp=share_link" TargetMode="External"/><Relationship Id="rId1460" Type="http://schemas.openxmlformats.org/officeDocument/2006/relationships/hyperlink" Target="https://drive.google.com/file/d/1a5Q8AasDjGuTkyNFUZ5Z2HAnqYravy86/view?usp=share_link" TargetMode="External"/><Relationship Id="rId1461" Type="http://schemas.openxmlformats.org/officeDocument/2006/relationships/hyperlink" Target="https://drive.google.com/file/d/1XCLt3f2r5gArxZQQyJz6GtsRCPk18yt8/view?usp=sharing" TargetMode="External"/><Relationship Id="rId1462" Type="http://schemas.openxmlformats.org/officeDocument/2006/relationships/hyperlink" Target="https://drive.google.com/file/d/1SVyI-vPZM7v27ZSQ03JqlZTQGoq7lNP-/view?usp=sharing" TargetMode="External"/><Relationship Id="rId1463" Type="http://schemas.openxmlformats.org/officeDocument/2006/relationships/hyperlink" Target="https://drive.google.com/file/d/1wBIirRSGKLmKvqSTlLxqnOy-LijcbO8v/view?usp=share_link" TargetMode="External"/><Relationship Id="rId1464" Type="http://schemas.openxmlformats.org/officeDocument/2006/relationships/hyperlink" Target="https://drive.google.com/file/d/1JFsnIYd8dz6A1-qbbyG-JNusR4LS4KWk/view?usp=sharing" TargetMode="External"/><Relationship Id="rId1465" Type="http://schemas.openxmlformats.org/officeDocument/2006/relationships/hyperlink" Target="https://drive.google.com/file/d/1jj9swmGm-ASzcrV9zBKL3iv7jUBsYsKw/view?usp=sharing" TargetMode="External"/><Relationship Id="rId1466" Type="http://schemas.openxmlformats.org/officeDocument/2006/relationships/hyperlink" Target="https://drive.google.com/file/d/1MBzVTBALzaX1gg-wJ_zUjrMn_vOIUAZE/view?usp=sharing" TargetMode="External"/><Relationship Id="rId1467" Type="http://schemas.openxmlformats.org/officeDocument/2006/relationships/hyperlink" Target="https://drive.google.com/file/d/1wBIirRSGKLmKvqSTlLxqnOy-LijcbO8v/view?usp=share_link" TargetMode="External"/><Relationship Id="rId1468" Type="http://schemas.openxmlformats.org/officeDocument/2006/relationships/hyperlink" Target="https://drive.google.com/file/d/18R0bZa1J4ttzlcQB4js3ROH72bgSl_o_/view?usp=sharing" TargetMode="External"/><Relationship Id="rId1469" Type="http://schemas.openxmlformats.org/officeDocument/2006/relationships/hyperlink" Target="https://drive.google.com/file/d/1vqtPoDqH9GeFGtFKAPsc_NMwl2_hx9lF/view?usp=sharing" TargetMode="External"/><Relationship Id="rId1470" Type="http://schemas.openxmlformats.org/officeDocument/2006/relationships/hyperlink" Target="https://drive.google.com/file/d/1BexkoqLS3c-vSG8blh3v9qZBQUJYFWbE/view?usp=sharing" TargetMode="External"/><Relationship Id="rId1471" Type="http://schemas.openxmlformats.org/officeDocument/2006/relationships/hyperlink" Target="https://drive.google.com/file/d/1wBIirRSGKLmKvqSTlLxqnOy-LijcbO8v/view?usp=share_link" TargetMode="External"/><Relationship Id="rId1472" Type="http://schemas.openxmlformats.org/officeDocument/2006/relationships/hyperlink" Target="https://drive.google.com/file/d/14ByeSRRMX4NNB-hGnS1Rm64WvgBffh8f/view?usp=sharing" TargetMode="External"/><Relationship Id="rId1473" Type="http://schemas.openxmlformats.org/officeDocument/2006/relationships/hyperlink" Target="https://drive.google.com/file/d/1Qpg2T8G3egyMJI5IxOD6TCg-CFix8PLl/view?usp=sharing" TargetMode="External"/><Relationship Id="rId1474" Type="http://schemas.openxmlformats.org/officeDocument/2006/relationships/hyperlink" Target="https://drive.google.com/file/d/1A57YXcyji_Xt5AA4Fxi7xNP-Q_ipr-c8/view?usp=sharing" TargetMode="External"/><Relationship Id="rId1475" Type="http://schemas.openxmlformats.org/officeDocument/2006/relationships/hyperlink" Target="https://drive.google.com/file/d/1cKS4s9bKy_GIV5EtKWX1GV2Q9EagIzmH/view?usp=sharing" TargetMode="External"/><Relationship Id="rId1476" Type="http://schemas.openxmlformats.org/officeDocument/2006/relationships/hyperlink" Target="https://drive.google.com/file/d/1z15uS5oN7m1sllGs_1mFRaZshqNeBi4T/view?usp=sharing" TargetMode="External"/><Relationship Id="rId1477" Type="http://schemas.openxmlformats.org/officeDocument/2006/relationships/hyperlink" Target="https://drive.google.com/file/d/17AiOT14G24bqyFCcCApHr2jARCMYxR5v/view?usp=sharing" TargetMode="External"/><Relationship Id="rId1478" Type="http://schemas.openxmlformats.org/officeDocument/2006/relationships/hyperlink" Target="https://drive.google.com/file/d/1rymn4pd6LYzmbduRXL0b6cnb6Bs_HM7k/view?usp=sharing" TargetMode="External"/><Relationship Id="rId1479" Type="http://schemas.openxmlformats.org/officeDocument/2006/relationships/hyperlink" Target="https://drive.google.com/file/d/1_RyPV9FxQ8KHmPTqqm7a3nePw0h88oih/view?usp=sharing" TargetMode="External"/><Relationship Id="rId1480" Type="http://schemas.openxmlformats.org/officeDocument/2006/relationships/hyperlink" Target="https://drive.google.com/file/d/1LftTfMmzlSjSVYn9Ickt7Md27rO0Hh2J/view?usp=sharing" TargetMode="External"/><Relationship Id="rId1481" Type="http://schemas.openxmlformats.org/officeDocument/2006/relationships/hyperlink" Target="https://drive.google.com/file/d/1aE_zSgtCWt7nwonkceczBnQv-Wrijv6I/view?usp=sharing" TargetMode="External"/><Relationship Id="rId1482" Type="http://schemas.openxmlformats.org/officeDocument/2006/relationships/hyperlink" Target="https://drive.google.com/file/d/1Ljytd6JDXksV6bEyXyzm_heNjP7Qsxkj/view?usp=sharing" TargetMode="External"/><Relationship Id="rId1483" Type="http://schemas.openxmlformats.org/officeDocument/2006/relationships/hyperlink" Target="https://drive.google.com/file/d/1Yjbr-K43zxrpgfXGwZnpv8HBhZ2IPQLk/view?usp=sharing" TargetMode="External"/><Relationship Id="rId1484" Type="http://schemas.openxmlformats.org/officeDocument/2006/relationships/hyperlink" Target="https://drive.google.com/file/d/1K61gyTgktFIMIB8upsCjpIvlhfsb9OH4/view?usp=sharing" TargetMode="External"/><Relationship Id="rId1485" Type="http://schemas.openxmlformats.org/officeDocument/2006/relationships/hyperlink" Target="https://drive.google.com/file/d/1nrBEDn8fFmQaILM7TPSCebdhsgc0L0jc/view?usp=share_link" TargetMode="External"/><Relationship Id="rId1486" Type="http://schemas.openxmlformats.org/officeDocument/2006/relationships/hyperlink" Target="https://drive.google.com/file/d/1c9mpgYpxwM8FII_wX76-KA9QBjd5VrUW/view?usp=share_link" TargetMode="External"/><Relationship Id="rId1487" Type="http://schemas.openxmlformats.org/officeDocument/2006/relationships/hyperlink" Target="https://drive.google.com/file/d/13aaQ7I7n8h_DhWgVFKuAocjfzWEO8Qns/view?usp=sharing" TargetMode="External"/><Relationship Id="rId1488" Type="http://schemas.openxmlformats.org/officeDocument/2006/relationships/hyperlink" Target="https://drive.google.com/file/d/1VXocYcqGWZJEZQo0fz5XwaADPt1g1XVf/view?usp=sharing" TargetMode="External"/><Relationship Id="rId1489" Type="http://schemas.openxmlformats.org/officeDocument/2006/relationships/hyperlink" Target="https://drive.google.com/file/d/1yNmspMU2VBBdf_T5_3nR8VThptoUxU9l/view?usp=sharing" TargetMode="External"/><Relationship Id="rId1490" Type="http://schemas.openxmlformats.org/officeDocument/2006/relationships/hyperlink" Target="https://drive.google.com/file/d/1cYSxEw9tOcWLHZNWvH0-0pVorUMNRY0M/view?usp=sharing" TargetMode="External"/><Relationship Id="rId1491" Type="http://schemas.openxmlformats.org/officeDocument/2006/relationships/hyperlink" Target="https://drive.google.com/file/d/1OlvvCjwwfxqD1nhIpFahkZSImpO3l8Je/view?usp=sharing" TargetMode="External"/><Relationship Id="rId1492" Type="http://schemas.openxmlformats.org/officeDocument/2006/relationships/hyperlink" Target="https://drive.google.com/file/d/1eJYeS4xC7xnCWkJGl5bJqvXzvy5u0drh/view?usp=sharing" TargetMode="External"/><Relationship Id="rId1493" Type="http://schemas.openxmlformats.org/officeDocument/2006/relationships/hyperlink" Target="https://drive.google.com/file/d/1USGAMLDKfszp-xjCQe1zACdYFQwXoyCE/view?usp=sharing" TargetMode="External"/><Relationship Id="rId1494" Type="http://schemas.openxmlformats.org/officeDocument/2006/relationships/hyperlink" Target="https://drive.google.com/file/d/1SzDydPadrx0XvCMOmoDNxv0J2XcPOxkV/view?usp=sharing" TargetMode="External"/><Relationship Id="rId1495" Type="http://schemas.openxmlformats.org/officeDocument/2006/relationships/hyperlink" Target="https://drive.google.com/file/d/1wyeoZ-ZPRxTvnv4Nr_gac5uok8GUBqHI/view?usp=sharing" TargetMode="External"/><Relationship Id="rId1496" Type="http://schemas.openxmlformats.org/officeDocument/2006/relationships/hyperlink" Target="https://drive.google.com/file/d/10csd_-shSkIu1O24B_1L8wrcB8LoxxmO/view?usp=sharing" TargetMode="External"/><Relationship Id="rId1497" Type="http://schemas.openxmlformats.org/officeDocument/2006/relationships/hyperlink" Target="https://drive.google.com/file/d/1UIyBTED4anxZj3tbAF5q_jEcQ0KHi9Pw/view?usp=sharing" TargetMode="External"/><Relationship Id="rId1498" Type="http://schemas.openxmlformats.org/officeDocument/2006/relationships/hyperlink" Target="https://drive.google.com/file/d/1lipidakXzMmGM8YbJLSfFvucN579S2_G/view?usp=share_link" TargetMode="External"/><Relationship Id="rId1499" Type="http://schemas.openxmlformats.org/officeDocument/2006/relationships/hyperlink" Target="https://drive.google.com/file/d/1e84rf5mtO6DjeRHcvQeG5iFY4lMsdcCy/view?usp=sharing" TargetMode="External"/><Relationship Id="rId1500" Type="http://schemas.openxmlformats.org/officeDocument/2006/relationships/hyperlink" Target="https://drive.google.com/file/d/16Wv8ZTEvUbB9SHEh_e6QLvRY0_J7rnhy/view?usp=sharing" TargetMode="External"/><Relationship Id="rId1501" Type="http://schemas.openxmlformats.org/officeDocument/2006/relationships/hyperlink" Target="https://drive.google.com/file/d/1MVx6wyk2Oc3UTvMg4qwsL485h55UR1ga/view?usp=sharing" TargetMode="External"/><Relationship Id="rId1502" Type="http://schemas.openxmlformats.org/officeDocument/2006/relationships/hyperlink" Target="https://drive.google.com/file/d/1lipidakXzMmGM8YbJLSfFvucN579S2_G/view?usp=share_link" TargetMode="External"/><Relationship Id="rId1503" Type="http://schemas.openxmlformats.org/officeDocument/2006/relationships/hyperlink" Target="https://drive.google.com/file/d/1QpNmbyBnT6UTf7Idfcj8xWWhngVPDcfA/view?usp=sharing" TargetMode="External"/><Relationship Id="rId1504" Type="http://schemas.openxmlformats.org/officeDocument/2006/relationships/hyperlink" Target="https://drive.google.com/file/d/1_z-OmFan7aKeV_GJHFFYl0Q7WLZKJH0S/view?usp=sharing" TargetMode="External"/><Relationship Id="rId1505" Type="http://schemas.openxmlformats.org/officeDocument/2006/relationships/hyperlink" Target="https://drive.google.com/file/d/1ERlt7IWxd3lMn8kB9a-gYXVp-8KkQXKB/view?usp=sharing" TargetMode="External"/><Relationship Id="rId1506" Type="http://schemas.openxmlformats.org/officeDocument/2006/relationships/hyperlink" Target="https://drive.google.com/file/d/1BIrhJVHQJIPuDVBBqRJ7Ube8NbEMyqIK/view?usp=sharing" TargetMode="External"/><Relationship Id="rId1507" Type="http://schemas.openxmlformats.org/officeDocument/2006/relationships/hyperlink" Target="https://drive.google.com/file/d/1tl3DVajEgpIoV02DMr6O223M2n9lALzU/view?usp=sharing" TargetMode="External"/><Relationship Id="rId1508" Type="http://schemas.openxmlformats.org/officeDocument/2006/relationships/hyperlink" Target="https://drive.google.com/file/d/1UVzwrOZjQo7XjkCGePWJjPEScCkO0Fq7/view?usp=sharing" TargetMode="External"/><Relationship Id="rId1509" Type="http://schemas.openxmlformats.org/officeDocument/2006/relationships/hyperlink" Target="https://drive.google.com/file/d/1aaWFKN5JjKQdVrVq8X8cRO5DcCrqwHxD/view?usp=sharing" TargetMode="External"/><Relationship Id="rId1510" Type="http://schemas.openxmlformats.org/officeDocument/2006/relationships/hyperlink" Target="https://drive.google.com/file/d/17DSjxQpumowB9svI57tQNBWY7xdiIfi-/view?usp=sharing" TargetMode="External"/><Relationship Id="rId1511" Type="http://schemas.openxmlformats.org/officeDocument/2006/relationships/hyperlink" Target="https://drive.google.com/file/d/1GhhHZ6WPdvV5QWA-f-dMgX455N9Ejjyz/view?usp=sharing" TargetMode="External"/><Relationship Id="rId1512" Type="http://schemas.openxmlformats.org/officeDocument/2006/relationships/hyperlink" Target="https://drive.google.com/file/d/1amG4oepLIkgZvqA0lQxlSSl07E6HoLwQ/view?usp=sharing" TargetMode="External"/><Relationship Id="rId1513" Type="http://schemas.openxmlformats.org/officeDocument/2006/relationships/hyperlink" Target="https://drive.google.com/file/d/1-XMpMCS-wmQ0Df0L6hpDVofQ-oZ5nrlt/view?usp=share_link" TargetMode="External"/><Relationship Id="rId1514" Type="http://schemas.openxmlformats.org/officeDocument/2006/relationships/hyperlink" Target="https://drive.google.com/file/d/1vS7drfJjRXkhUDV2OlsIC-DJeXPlwb7Y/view?usp=sharing" TargetMode="External"/><Relationship Id="rId1515" Type="http://schemas.openxmlformats.org/officeDocument/2006/relationships/hyperlink" Target="https://drive.google.com/file/d/16LXwZuDilxjOArdryoULtmaZBz7RNsIa/view?usp=sharing" TargetMode="External"/><Relationship Id="rId1516" Type="http://schemas.openxmlformats.org/officeDocument/2006/relationships/hyperlink" Target="https://drive.google.com/file/d/103MKeltHl3hi4ZXssLQaudoZRhX0xKkx/view?usp=sharing" TargetMode="External"/><Relationship Id="rId1517" Type="http://schemas.openxmlformats.org/officeDocument/2006/relationships/hyperlink" Target="https://drive.google.com/file/d/11bbwu7KTdEBzNPAuD539xyF_I8pyUMBU/view?usp=share_link" TargetMode="External"/><Relationship Id="rId1518" Type="http://schemas.openxmlformats.org/officeDocument/2006/relationships/hyperlink" Target="https://drive.google.com/file/d/1xC_4dFLZQeVgpzkXGKrcXNdUk_xDFh0F/view?usp=sharing" TargetMode="External"/><Relationship Id="rId1519" Type="http://schemas.openxmlformats.org/officeDocument/2006/relationships/hyperlink" Target="https://drive.google.com/file/d/1R47nkzMtrchiCJQwBukazJi1dYtrp8BK/view?usp=sharing" TargetMode="External"/><Relationship Id="rId1520" Type="http://schemas.openxmlformats.org/officeDocument/2006/relationships/hyperlink" Target="https://drive.google.com/file/d/1uX5Zc7N0O1aEcVE-uoAXcGymPi3pY2QM/view?usp=sharing" TargetMode="External"/><Relationship Id="rId1521" Type="http://schemas.openxmlformats.org/officeDocument/2006/relationships/hyperlink" Target="https://drive.google.com/file/d/1OzWchxNx91SzyS9xo005BoquB6xf0ysF/view?usp=share_link" TargetMode="External"/><Relationship Id="rId1522" Type="http://schemas.openxmlformats.org/officeDocument/2006/relationships/hyperlink" Target="https://drive.google.com/file/d/12UyRBY7ESFL1sx-CesM7UrmuEZXKMBpO/view?usp=sharing" TargetMode="External"/><Relationship Id="rId1523" Type="http://schemas.openxmlformats.org/officeDocument/2006/relationships/hyperlink" Target="https://drive.google.com/file/d/1D6TP191Kpmb0Y1hvq6yMnDKYQlBzNuC1/view?usp=sharing" TargetMode="External"/><Relationship Id="rId1524" Type="http://schemas.openxmlformats.org/officeDocument/2006/relationships/hyperlink" Target="https://drive.google.com/file/d/1OzWchxNx91SzyS9xo005BoquB6xf0ysF/view?usp=share_link" TargetMode="External"/><Relationship Id="rId1525" Type="http://schemas.openxmlformats.org/officeDocument/2006/relationships/hyperlink" Target="https://drive.google.com/file/d/1u7ZJ0DVuUUlQssGiZt351XJOC5aRgqpQ/view?usp=sharing" TargetMode="External"/><Relationship Id="rId1526" Type="http://schemas.openxmlformats.org/officeDocument/2006/relationships/hyperlink" Target="https://drive.google.com/file/d/1dqDFHA7HjNwTld48W1YGKZHufiNrb-05/view?usp=sharing" TargetMode="External"/><Relationship Id="rId1527" Type="http://schemas.openxmlformats.org/officeDocument/2006/relationships/hyperlink" Target="https://drive.google.com/file/d/11XjRBrUnIYxnTvfTb8C-H6AVbTJtRV_n/view?usp=sharing" TargetMode="External"/><Relationship Id="rId1528" Type="http://schemas.openxmlformats.org/officeDocument/2006/relationships/hyperlink" Target="https://drive.google.com/file/d/1ELzIJy8k2Pe0KMlL2CVPipKp3DbobydI/view?usp=share_link" TargetMode="External"/><Relationship Id="rId1529" Type="http://schemas.openxmlformats.org/officeDocument/2006/relationships/hyperlink" Target="https://drive.google.com/file/d/1PiQRssZBIL_rBY_ns-U5EUZzZQZB35_M/view?usp=sharing" TargetMode="External"/><Relationship Id="rId1530" Type="http://schemas.openxmlformats.org/officeDocument/2006/relationships/hyperlink" Target="https://drive.google.com/file/d/15PGmARb-Fqnc_BZ_Lo5T2dHCduR6QnjV/view?usp=sharing" TargetMode="External"/><Relationship Id="rId1531" Type="http://schemas.openxmlformats.org/officeDocument/2006/relationships/hyperlink" Target="https://drive.google.com/file/d/1gmpUhZbPIr_zwdobymsvKm52afRmtC3H/view?usp=sharing" TargetMode="External"/><Relationship Id="rId1532" Type="http://schemas.openxmlformats.org/officeDocument/2006/relationships/hyperlink" Target="https://drive.google.com/file/d/1zMFrK9q7aB-ttifvMnenZpOc_GLrJkeA/view?usp=share_link" TargetMode="External"/><Relationship Id="rId1533" Type="http://schemas.openxmlformats.org/officeDocument/2006/relationships/hyperlink" Target="https://drive.google.com/file/d/1E_U4ZxKk4fxzdwhXVfTJ2VOFZbIK7v0I/view?usp=sharing" TargetMode="External"/><Relationship Id="rId1534" Type="http://schemas.openxmlformats.org/officeDocument/2006/relationships/hyperlink" Target="https://drive.google.com/file/d/1fbbspnqtfRP8vus9w5bo75TtWHLZtVAo/view?usp=share_link" TargetMode="External"/><Relationship Id="rId1535" Type="http://schemas.openxmlformats.org/officeDocument/2006/relationships/hyperlink" Target="https://drive.google.com/file/d/14JlBq4WZ52Nz30t5Q8o0bB_vKgAjEpdP/view?usp=share_link" TargetMode="External"/><Relationship Id="rId1536" Type="http://schemas.openxmlformats.org/officeDocument/2006/relationships/hyperlink" Target="https://drive.google.com/file/d/1SdRptg68k-OLxPebq7J1gAA1muX3nmrb/view?usp=share_link" TargetMode="External"/><Relationship Id="rId1537" Type="http://schemas.openxmlformats.org/officeDocument/2006/relationships/hyperlink" Target="https://drive.google.com/file/d/1p8Bvt8NHKowBI9lhePJxaEPcIoFlzrx3/view?usp=share_link" TargetMode="External"/><Relationship Id="rId1538" Type="http://schemas.openxmlformats.org/officeDocument/2006/relationships/hyperlink" Target="https://drive.google.com/file/d/1j9NB4CQSyWKeezff7FJysIeV7FQIYrAC/view?usp=share_link" TargetMode="External"/><Relationship Id="rId1539" Type="http://schemas.openxmlformats.org/officeDocument/2006/relationships/hyperlink" Target="https://drive.google.com/file/d/1c0PJ-ONhFpGyMMqG25fBPvK7FlGzkSen/view?usp=share_link" TargetMode="External"/><Relationship Id="rId1540" Type="http://schemas.openxmlformats.org/officeDocument/2006/relationships/hyperlink" Target="https://drive.google.com/file/d/1csL-WI4N_vPBwyRSLvJRfgPKQLIF0_o8/view?usp=share_link" TargetMode="External"/><Relationship Id="rId1541" Type="http://schemas.openxmlformats.org/officeDocument/2006/relationships/hyperlink" Target="https://drive.google.com/file/d/1yof82zLoO8ZwauO92Npsy1BuTbKqc6jy/view?usp=share_link" TargetMode="External"/><Relationship Id="rId1542" Type="http://schemas.openxmlformats.org/officeDocument/2006/relationships/hyperlink" Target="https://drive.google.com/file/d/1S9xoe6fyBajgKN6uEyo-UT4qsJ1cwBfq/view?usp=sharing" TargetMode="External"/><Relationship Id="rId1543" Type="http://schemas.openxmlformats.org/officeDocument/2006/relationships/hyperlink" Target="https://drive.google.com/file/d/1aXtfYsKjM2JEYQyYN64_nDsUsgqn3l2s/view?usp=sharing" TargetMode="External"/><Relationship Id="rId1544" Type="http://schemas.openxmlformats.org/officeDocument/2006/relationships/hyperlink" Target="https://drive.google.com/file/d/1Gl0FQJc6u3HLcThQ3B_w28wjVRa1xs6c/view?usp=sharing" TargetMode="External"/><Relationship Id="rId1545" Type="http://schemas.openxmlformats.org/officeDocument/2006/relationships/hyperlink" Target="https://drive.google.com/file/d/1hrwYM7-KRlUVB-KKLtRCVij0F6uppMAo/view?usp=sharing" TargetMode="External"/><Relationship Id="rId1546" Type="http://schemas.openxmlformats.org/officeDocument/2006/relationships/hyperlink" Target="https://drive.google.com/file/d/1IhLUdg7OmfoSIkYXhBlKlPQO3n3YWbBh/view?usp=sharing" TargetMode="External"/><Relationship Id="rId1547" Type="http://schemas.openxmlformats.org/officeDocument/2006/relationships/hyperlink" Target="https://drive.google.com/file/d/1NMw6SiABIL2qeiyRYusNAL45f1mH1lTy/view?usp=sharing" TargetMode="External"/><Relationship Id="rId1548" Type="http://schemas.openxmlformats.org/officeDocument/2006/relationships/hyperlink" Target="https://drive.google.com/file/d/10UgDeDXzmRme_vgN6WEhao0wSahB1lBQ/view?usp=sharing" TargetMode="External"/><Relationship Id="rId1549" Type="http://schemas.openxmlformats.org/officeDocument/2006/relationships/hyperlink" Target="https://drive.google.com/file/d/1c7z49Z0dSooarIel26FgtJw1FyYa6eXx/view?usp=sharing" TargetMode="External"/><Relationship Id="rId1550" Type="http://schemas.openxmlformats.org/officeDocument/2006/relationships/hyperlink" Target="https://drive.google.com/file/d/18qQ2PYUFk0WV_zypYMC-5JvJFwRedtfF/view?usp=sharing" TargetMode="External"/><Relationship Id="rId1551" Type="http://schemas.openxmlformats.org/officeDocument/2006/relationships/hyperlink" Target="https://drive.google.com/file/d/1ZLGjl2zmuvouqCZGjLK1YO57YrEoPB1J/view?usp=sharing" TargetMode="External"/><Relationship Id="rId1552" Type="http://schemas.openxmlformats.org/officeDocument/2006/relationships/hyperlink" Target="https://drive.google.com/file/d/11bCo0Lrejnrg9Q9H6LMrADgk9f5zpwBc/view?usp=sharing" TargetMode="External"/><Relationship Id="rId1553" Type="http://schemas.openxmlformats.org/officeDocument/2006/relationships/hyperlink" Target="https://drive.google.com/file/d/1Bjoa3PdsWU7ra0YKqn2ao-L_FWFaq01r/view?usp=sharing" TargetMode="External"/><Relationship Id="rId1554" Type="http://schemas.openxmlformats.org/officeDocument/2006/relationships/hyperlink" Target="https://drive.google.com/file/d/1H1n0wzkE68A2ixE7gOlL1BIK6_fxFF9R/view?usp=sharing" TargetMode="External"/><Relationship Id="rId1555" Type="http://schemas.openxmlformats.org/officeDocument/2006/relationships/hyperlink" Target="https://drive.google.com/file/d/1yc3z9nYd18JRoOiQGiQPj4Wy8uYWBxE_/view?usp=sharing" TargetMode="External"/><Relationship Id="rId1556" Type="http://schemas.openxmlformats.org/officeDocument/2006/relationships/hyperlink" Target="https://drive.google.com/file/d/1S0U9YQMN-wUTeVNt8NmXg2L0hAEq0mwp/view?usp=sharing" TargetMode="External"/><Relationship Id="rId1557" Type="http://schemas.openxmlformats.org/officeDocument/2006/relationships/hyperlink" Target="https://drive.google.com/file/d/1FJQms7CtZ1kHD0xT_aktUSLomZCWHvO-/view?usp=sharing" TargetMode="External"/><Relationship Id="rId1558" Type="http://schemas.openxmlformats.org/officeDocument/2006/relationships/hyperlink" Target="https://drive.google.com/file/d/1GfhhOOt23dTyhfa6U1S4a2z1Owzcve3x/view?usp=sharing" TargetMode="External"/><Relationship Id="rId1559" Type="http://schemas.openxmlformats.org/officeDocument/2006/relationships/hyperlink" Target="https://drive.google.com/file/d/1Cs80LeLpTTIni0URUwHRVGV40LgdNKMw/view?usp=sharing" TargetMode="External"/><Relationship Id="rId1560" Type="http://schemas.openxmlformats.org/officeDocument/2006/relationships/hyperlink" Target="https://drive.google.com/file/d/1gHeA_t_LUnN4rzKPWz9NN4tJwMbiChaH/view?usp=sharing" TargetMode="External"/><Relationship Id="rId1561" Type="http://schemas.openxmlformats.org/officeDocument/2006/relationships/hyperlink" Target="https://drive.google.com/file/d/1O1LPXF3UNsGWp-I6WZ8kuIyT8j-soE5p/view?usp=sharing" TargetMode="External"/><Relationship Id="rId1562" Type="http://schemas.openxmlformats.org/officeDocument/2006/relationships/hyperlink" Target="https://drive.google.com/file/d/1SSNTiGLyjTahogJcbaxTMYVs7eiz-wSm/view?usp=sharing" TargetMode="External"/><Relationship Id="rId1563" Type="http://schemas.openxmlformats.org/officeDocument/2006/relationships/hyperlink" Target="https://drive.google.com/file/d/1biBGAtnwG51iEXIoauV6AI4urMPm63AR/view?usp=sharing" TargetMode="External"/><Relationship Id="rId1564" Type="http://schemas.openxmlformats.org/officeDocument/2006/relationships/hyperlink" Target="https://drive.google.com/file/d/1x-12CIN3bS8htVuNoR_VDiZGSzYlrYkz/view?usp=sharing" TargetMode="External"/><Relationship Id="rId1565" Type="http://schemas.openxmlformats.org/officeDocument/2006/relationships/hyperlink" Target="https://drive.google.com/file/d/1uwFCJThjMM2BwuGCld0Hm5yh_pNJjFVN/view?usp=sharing" TargetMode="External"/><Relationship Id="rId1566" Type="http://schemas.openxmlformats.org/officeDocument/2006/relationships/hyperlink" Target="https://drive.google.com/file/d/1nBzKyzr8DPcl4wcQss4BFzAQ0aIE33CC/view?usp=sharing" TargetMode="External"/><Relationship Id="rId1567" Type="http://schemas.openxmlformats.org/officeDocument/2006/relationships/hyperlink" Target="https://drive.google.com/file/d/1LIjQCq8NYLGST3B20xAoxHyVm-ke_fgX/view?usp=sharing" TargetMode="External"/><Relationship Id="rId1568" Type="http://schemas.openxmlformats.org/officeDocument/2006/relationships/hyperlink" Target="https://drive.google.com/file/d/1OybO9T75VeO_HMDF2s84DlZ1Q0gxiakH/view?usp=sharing" TargetMode="External"/><Relationship Id="rId1569" Type="http://schemas.openxmlformats.org/officeDocument/2006/relationships/hyperlink" Target="https://drive.google.com/file/d/1YmLKhbS6J_VngQgIXZRGUwI6yFEoydaL/view?usp=sharing" TargetMode="External"/><Relationship Id="rId1570" Type="http://schemas.openxmlformats.org/officeDocument/2006/relationships/hyperlink" Target="https://drive.google.com/file/d/1Hu50WV5ZzrEyoflnNQ8y5QH1TqMXbvjk/view?usp=sharing" TargetMode="External"/><Relationship Id="rId1571" Type="http://schemas.openxmlformats.org/officeDocument/2006/relationships/hyperlink" Target="https://drive.google.com/file/d/1ojOWoLOaqfBCVlrUxxtFplAygSOCs5aA/view?usp=sharing" TargetMode="External"/><Relationship Id="rId1572" Type="http://schemas.openxmlformats.org/officeDocument/2006/relationships/hyperlink" Target="https://drive.google.com/file/d/1PV5mtAlzWtSWOgpxq28H8jZUnjn_-OCf/view?usp=sharing" TargetMode="External"/><Relationship Id="rId1573" Type="http://schemas.openxmlformats.org/officeDocument/2006/relationships/hyperlink" Target="https://drive.google.com/file/d/1vKE-IzoXT0CrTiGPrBApDoR8-NR7Ynzd/view?usp=sharing" TargetMode="External"/><Relationship Id="rId1574" Type="http://schemas.openxmlformats.org/officeDocument/2006/relationships/hyperlink" Target="https://drive.google.com/file/d/13QHLqPSalJZVNx96fQNNhOlKc3LcgHWi/view?usp=sharing" TargetMode="External"/><Relationship Id="rId1575" Type="http://schemas.openxmlformats.org/officeDocument/2006/relationships/hyperlink" Target="https://drive.google.com/file/d/1xZdbCoZA77pjNBhN0X10QJo4vUq-0kpl/view?usp=sharing" TargetMode="External"/><Relationship Id="rId1576" Type="http://schemas.openxmlformats.org/officeDocument/2006/relationships/hyperlink" Target="https://drive.google.com/file/d/1QCALYgVq1EUbnYzKWU9HA_KneQGQ19sP/view?usp=sharing" TargetMode="External"/><Relationship Id="rId1577" Type="http://schemas.openxmlformats.org/officeDocument/2006/relationships/hyperlink" Target="https://drive.google.com/file/d/1SQqOId58YENZLvBk_PvG-xgH4drRb-bf/view?usp=share_link" TargetMode="External"/><Relationship Id="rId1578" Type="http://schemas.openxmlformats.org/officeDocument/2006/relationships/hyperlink" Target="https://drive.google.com/file/d/1Wsy07jJO1hjWVwltzU0yYQ0ob07y8hXD/view?usp=sharing" TargetMode="External"/><Relationship Id="rId1579" Type="http://schemas.openxmlformats.org/officeDocument/2006/relationships/hyperlink" Target="https://drive.google.com/file/d/1YTSDRw1lc4AxzbHrIIgrC9GKYDmL6ngH/view?usp=sharing" TargetMode="External"/><Relationship Id="rId1580" Type="http://schemas.openxmlformats.org/officeDocument/2006/relationships/hyperlink" Target="https://drive.google.com/file/d/19pxtyvcWHRAG13kMOG1SQQrZDzlYOyOo/view?usp=sharing" TargetMode="External"/><Relationship Id="rId1581" Type="http://schemas.openxmlformats.org/officeDocument/2006/relationships/hyperlink" Target="https://drive.google.com/file/d/16O0xyAyq5LbuHP7l1r1Es14xmtx75LDq/view?usp=sharing" TargetMode="External"/><Relationship Id="rId1582" Type="http://schemas.openxmlformats.org/officeDocument/2006/relationships/hyperlink" Target="https://drive.google.com/file/d/1oHAdXTdJ9_0ZAk6-gU-8_OK2A3eQGTX-/view?usp=sharing" TargetMode="External"/><Relationship Id="rId1583" Type="http://schemas.openxmlformats.org/officeDocument/2006/relationships/hyperlink" Target="https://drive.google.com/file/d/1cNZEFO82QUVRiNFXcBgwMNSuC2yOPgkj/view?usp=sharing" TargetMode="External"/><Relationship Id="rId1584" Type="http://schemas.openxmlformats.org/officeDocument/2006/relationships/hyperlink" Target="https://drive.google.com/file/d/1YVm_JQZLw3eyzvf8qmvorp3XsFIPc_-p/view?usp=sharing" TargetMode="External"/><Relationship Id="rId1585" Type="http://schemas.openxmlformats.org/officeDocument/2006/relationships/hyperlink" Target="https://drive.google.com/file/d/1GidEuTWHGJSLlHWsRL4pe5TXDMrGEPbm/view?usp=sharing" TargetMode="External"/><Relationship Id="rId1586" Type="http://schemas.openxmlformats.org/officeDocument/2006/relationships/hyperlink" Target="https://drive.google.com/file/d/1ihiWZqAqF1Z8JbmvF8KW-aqk70hDPYuC/view?usp=sharing" TargetMode="External"/><Relationship Id="rId1587" Type="http://schemas.openxmlformats.org/officeDocument/2006/relationships/hyperlink" Target="https://drive.google.com/file/d/1SEYynQn-dl4M_nE_P_zyJ_lpn9f5Oh93/view?usp=sharing" TargetMode="External"/><Relationship Id="rId1588" Type="http://schemas.openxmlformats.org/officeDocument/2006/relationships/hyperlink" Target="https://drive.google.com/file/d/1cU5iKqmxQKdvpmUeVxgveg63ilwScACb/view?usp=share_link" TargetMode="External"/><Relationship Id="rId1589" Type="http://schemas.openxmlformats.org/officeDocument/2006/relationships/hyperlink" Target="https://drive.google.com/file/d/1CQCmZ0d7XCXjn2-S1qFLf1hunEuJqtBU/view?usp=sharing" TargetMode="External"/><Relationship Id="rId1590" Type="http://schemas.openxmlformats.org/officeDocument/2006/relationships/hyperlink" Target="https://drive.google.com/file/d/113gwdcCViJqRNUD2Kdo4c9wTqzj3utcP/view?usp=sharing" TargetMode="External"/><Relationship Id="rId1591" Type="http://schemas.openxmlformats.org/officeDocument/2006/relationships/hyperlink" Target="https://drive.google.com/file/d/1Gzdql7WEZB7E7JpBnmmgl8kS0hlhapSR/view?usp=sharing" TargetMode="External"/><Relationship Id="rId1592" Type="http://schemas.openxmlformats.org/officeDocument/2006/relationships/hyperlink" Target="https://drive.google.com/file/d/1Mk39W2zKVpaHP9ouQN24aB6lrFHWaBHJ/view?usp=sharing" TargetMode="External"/><Relationship Id="rId1593" Type="http://schemas.openxmlformats.org/officeDocument/2006/relationships/hyperlink" Target="https://drive.google.com/file/d/1op7FVgUF0VpyhSI7Iw_9fKt8kjlQwr6Z/view?usp=sharing" TargetMode="External"/><Relationship Id="rId1594" Type="http://schemas.openxmlformats.org/officeDocument/2006/relationships/hyperlink" Target="https://drive.google.com/file/d/1MyXMFkyAmMggtjoqRU1Z8kmy3MohEdAP/view?usp=sharing" TargetMode="External"/><Relationship Id="rId1595" Type="http://schemas.openxmlformats.org/officeDocument/2006/relationships/hyperlink" Target="https://drive.google.com/file/d/1nsHZC6okhU2CLiaHbFeEevYzr4-HSF2H/view?usp=sharing" TargetMode="External"/><Relationship Id="rId1596" Type="http://schemas.openxmlformats.org/officeDocument/2006/relationships/hyperlink" Target="https://drive.google.com/file/d/1gXneCbrRFo67DgoXvy115l5er1VLSUBw/view?usp=sharing" TargetMode="External"/><Relationship Id="rId1597" Type="http://schemas.openxmlformats.org/officeDocument/2006/relationships/hyperlink" Target="https://drive.google.com/file/d/1hu8FcsTVrWye_NDYX1mmd6DlcxUvnWZW/view?usp=sharing" TargetMode="External"/><Relationship Id="rId1598" Type="http://schemas.openxmlformats.org/officeDocument/2006/relationships/hyperlink" Target="https://drive.google.com/file/d/1utB0cQ8G2uGBC6bPf4nYyYbD2p7jRw00/view?usp=sharing" TargetMode="External"/><Relationship Id="rId1599" Type="http://schemas.openxmlformats.org/officeDocument/2006/relationships/hyperlink" Target="https://drive.google.com/file/d/1UZFOltAcFkJkbLVcy1Uc12SY-6j9qFf6/view?usp=sharing" TargetMode="External"/><Relationship Id="rId1600" Type="http://schemas.openxmlformats.org/officeDocument/2006/relationships/hyperlink" Target="https://drive.google.com/file/d/135UD9tvUWkbIbvyJhq0XJRSx-uQtAEfS/view?usp=sharing" TargetMode="External"/><Relationship Id="rId1601" Type="http://schemas.openxmlformats.org/officeDocument/2006/relationships/hyperlink" Target="https://drive.google.com/file/d/1iYWkZ4eXcfvmYvlkK0yAZ-PLTadesRZz/view?usp=sharing" TargetMode="External"/><Relationship Id="rId1602" Type="http://schemas.openxmlformats.org/officeDocument/2006/relationships/hyperlink" Target="https://drive.google.com/file/d/1zjRbAsqUHhgcNOSqvDDKqiUF20c4SbwQ/view?usp=sharing" TargetMode="External"/><Relationship Id="rId1603" Type="http://schemas.openxmlformats.org/officeDocument/2006/relationships/hyperlink" Target="https://drive.google.com/file/d/1-Zx7V758ooZCn0YNKCF2SmpNMPG9qeym/view?usp=sharing" TargetMode="External"/><Relationship Id="rId1604" Type="http://schemas.openxmlformats.org/officeDocument/2006/relationships/hyperlink" Target="https://drive.google.com/file/d/1THDGervG3qSH6nDwfb0gAaJ3c-VCKFYx/view?usp=sharing" TargetMode="External"/><Relationship Id="rId1605" Type="http://schemas.openxmlformats.org/officeDocument/2006/relationships/hyperlink" Target="https://drive.google.com/file/d/1GseMqoCKkrudo8CdxPgzuMN0M0vjuOz9/view?usp=sharing" TargetMode="External"/><Relationship Id="rId1606" Type="http://schemas.openxmlformats.org/officeDocument/2006/relationships/hyperlink" Target="https://drive.google.com/file/d/1vifyRtSJiB80XhDu9a8zW6IRvphBMdPu/view?usp=sharing" TargetMode="External"/><Relationship Id="rId1607" Type="http://schemas.openxmlformats.org/officeDocument/2006/relationships/hyperlink" Target="https://drive.google.com/file/d/1-xXKkEWKbbvkK02OSB9UsaSTMAVQuKv3/view?usp=share_link" TargetMode="External"/><Relationship Id="rId1608" Type="http://schemas.openxmlformats.org/officeDocument/2006/relationships/hyperlink" Target="https://drive.google.com/file/d/1cve298XdRkoPtlWM5uhMhZUYeW6hVz8s/view?usp=sharing" TargetMode="External"/><Relationship Id="rId1609" Type="http://schemas.openxmlformats.org/officeDocument/2006/relationships/hyperlink" Target="https://drive.google.com/file/d/1En67yxLob3GrBGSAzD8G9jV5eWlSdKEu/view?usp=sharing" TargetMode="External"/><Relationship Id="rId1610" Type="http://schemas.openxmlformats.org/officeDocument/2006/relationships/hyperlink" Target="https://drive.google.com/file/d/1WUwSUVL2lrkDpo2vBqJFYMeuv7ulMon4/view?usp=sharing" TargetMode="External"/><Relationship Id="rId1611" Type="http://schemas.openxmlformats.org/officeDocument/2006/relationships/hyperlink" Target="https://drive.google.com/file/d/1lmVkDx86GwCumv_j7qmQA1JgsDtDlVnw/view?usp=sharing" TargetMode="External"/><Relationship Id="rId1612" Type="http://schemas.openxmlformats.org/officeDocument/2006/relationships/hyperlink" Target="https://drive.google.com/file/d/1-kiyK0T5nY-mB4IAgnvpZM_f0UhKi6HB/view?usp=sharing" TargetMode="External"/><Relationship Id="rId1613" Type="http://schemas.openxmlformats.org/officeDocument/2006/relationships/hyperlink" Target="https://drive.google.com/file/d/11MBuwkrwGyWlJjAlNm8iWggLDj0d2xh1/view?usp=sharing" TargetMode="External"/><Relationship Id="rId1614" Type="http://schemas.openxmlformats.org/officeDocument/2006/relationships/hyperlink" Target="https://drive.google.com/file/d/1tpKXwDVdGsjt2ElRT5GGU__5atjR2E5j/view?usp=sharing" TargetMode="External"/><Relationship Id="rId1615" Type="http://schemas.openxmlformats.org/officeDocument/2006/relationships/hyperlink" Target="https://drive.google.com/file/d/1DU3MpIqQxe2yLA5E8ACVaB9c1wmCcuTe/view?usp=sharing" TargetMode="External"/><Relationship Id="rId1616" Type="http://schemas.openxmlformats.org/officeDocument/2006/relationships/hyperlink" Target="https://drive.google.com/file/d/1qWoi-8tNjQLlTKCyidDfKPgXoTumoTgM/view?usp=sharing" TargetMode="External"/><Relationship Id="rId1617" Type="http://schemas.openxmlformats.org/officeDocument/2006/relationships/hyperlink" Target="https://drive.google.com/file/d/1o1zyb6fNUvjysPu80CRnGr5U0lqv-GoQ/view?usp=sharing" TargetMode="External"/><Relationship Id="rId1618" Type="http://schemas.openxmlformats.org/officeDocument/2006/relationships/hyperlink" Target="https://drive.google.com/file/d/1cpDfOVPK8NQPDe0Jh74DwmS_ojQmul9z/view?usp=sharing" TargetMode="External"/><Relationship Id="rId1619" Type="http://schemas.openxmlformats.org/officeDocument/2006/relationships/hyperlink" Target="https://drive.google.com/file/d/12V2jc9TTBhG7Gk-ksRVmEg67Qi2TH352/view?usp=sharing" TargetMode="External"/><Relationship Id="rId1620" Type="http://schemas.openxmlformats.org/officeDocument/2006/relationships/hyperlink" Target="https://drive.google.com/file/d/1GlFCM28XfMdXaoGMB67Z2jPLSd7F1-gy/view?usp=sharing" TargetMode="External"/><Relationship Id="rId1621" Type="http://schemas.openxmlformats.org/officeDocument/2006/relationships/hyperlink" Target="https://drive.google.com/file/d/1GM5hUeckILG_USooWdCqyUk9BLgP92w_/view?usp=sharing" TargetMode="External"/><Relationship Id="rId1622" Type="http://schemas.openxmlformats.org/officeDocument/2006/relationships/hyperlink" Target="https://drive.google.com/file/d/1olEYJ45OyCKwxl-uT9uEbw2nJ_DzZer4/view?usp=sharing" TargetMode="External"/><Relationship Id="rId1623" Type="http://schemas.openxmlformats.org/officeDocument/2006/relationships/hyperlink" Target="https://drive.google.com/file/d/1dWtAm_KTu-VrnTq2CE1ViyuBI2hd3L_C/view?usp=sharing" TargetMode="External"/><Relationship Id="rId1624" Type="http://schemas.openxmlformats.org/officeDocument/2006/relationships/hyperlink" Target="https://drive.google.com/file/d/1C8XasBXfNXd3f-915uKhjnEe_eVQAsza/view?usp=sharing" TargetMode="External"/><Relationship Id="rId1625" Type="http://schemas.openxmlformats.org/officeDocument/2006/relationships/hyperlink" Target="https://drive.google.com/file/d/1fKJ0ew4iU-tPL4yZApCEeCdXNYhMLIyu/view?usp=sharing" TargetMode="External"/><Relationship Id="rId1626" Type="http://schemas.openxmlformats.org/officeDocument/2006/relationships/hyperlink" Target="https://drive.google.com/file/d/1kuTYTsCcdjyScc6xFlMBgmnWKqB9ACmm/view?usp=sharing" TargetMode="External"/><Relationship Id="rId1627" Type="http://schemas.openxmlformats.org/officeDocument/2006/relationships/hyperlink" Target="https://drive.google.com/file/d/1NOEzTWN5YcrQHQbFLnCJmBtXxsFbxLud/view?usp=sharing" TargetMode="External"/><Relationship Id="rId1628" Type="http://schemas.openxmlformats.org/officeDocument/2006/relationships/hyperlink" Target="https://drive.google.com/file/d/1b-Rg8SIJW8VC9gpVNliz45nwgojNjb-2/view?usp=sharing" TargetMode="External"/><Relationship Id="rId1629" Type="http://schemas.openxmlformats.org/officeDocument/2006/relationships/hyperlink" Target="https://drive.google.com/file/d/1xUP10kMrzVK-lbLLYpIQgmUPgWEJS76O/view?usp=sharing" TargetMode="External"/><Relationship Id="rId1630" Type="http://schemas.openxmlformats.org/officeDocument/2006/relationships/hyperlink" Target="https://drive.google.com/file/d/1pAjMC0dKU-Bt6aHrgcNfGzD6MNp_PxLv/view?usp=sharing" TargetMode="External"/><Relationship Id="rId1631" Type="http://schemas.openxmlformats.org/officeDocument/2006/relationships/hyperlink" Target="https://drive.google.com/file/d/16fM_IaiUpnOy7ykKjxAtQq06dCq-_8nZ/view?usp=sharing" TargetMode="External"/><Relationship Id="rId1632" Type="http://schemas.openxmlformats.org/officeDocument/2006/relationships/hyperlink" Target="https://drive.google.com/file/d/1wWnd31dzJjBewSllDkJUvNKiTC_FOins/view?usp=sharing" TargetMode="External"/><Relationship Id="rId1633" Type="http://schemas.openxmlformats.org/officeDocument/2006/relationships/hyperlink" Target="https://drive.google.com/file/d/1tqBpg5RqiX7SuIO6CLU9E6pn1RReLp_1/view?usp=sharing" TargetMode="External"/><Relationship Id="rId1634" Type="http://schemas.openxmlformats.org/officeDocument/2006/relationships/hyperlink" Target="https://drive.google.com/file/d/1-yudrBX2Pb2kEBwC73wuQrPElpuRNWe_/view?usp=share_link" TargetMode="External"/><Relationship Id="rId1635" Type="http://schemas.openxmlformats.org/officeDocument/2006/relationships/hyperlink" Target="https://drive.google.com/file/d/1uJ4nN2HyYcvF79TTTMKFKYJyn5v7Mqwe/view?usp=sharing" TargetMode="External"/><Relationship Id="rId1636" Type="http://schemas.openxmlformats.org/officeDocument/2006/relationships/hyperlink" Target="https://drive.google.com/file/d/10WyOFOyRQQbWRq8Q5YkoNNchfjueHPol/view?usp=sharing" TargetMode="External"/><Relationship Id="rId1637" Type="http://schemas.openxmlformats.org/officeDocument/2006/relationships/hyperlink" Target="https://drive.google.com/file/d/1yX7VIGJjfQxcoJSaA-ek4uJlxVV8l-x1/view?usp=sharing" TargetMode="External"/><Relationship Id="rId1638" Type="http://schemas.openxmlformats.org/officeDocument/2006/relationships/hyperlink" Target="https://drive.google.com/file/d/1jm4dwq6aiwdUk-P3nvFeep7ExKH01pgJ/view?usp=sharing" TargetMode="External"/><Relationship Id="rId1639" Type="http://schemas.openxmlformats.org/officeDocument/2006/relationships/hyperlink" Target="https://drive.google.com/file/d/12y1xcTsKEtWeFudIJhvm3fcO_8WWIY_5/view?usp=sharing" TargetMode="External"/><Relationship Id="rId1640" Type="http://schemas.openxmlformats.org/officeDocument/2006/relationships/hyperlink" Target="https://drive.google.com/file/d/1O-USDRjdn-Jhe-ojVld-BpdTYEQZzTYc/view?usp=sharing" TargetMode="External"/><Relationship Id="rId1641" Type="http://schemas.openxmlformats.org/officeDocument/2006/relationships/hyperlink" Target="https://drive.google.com/file/d/1gsKh6S1eTSUZ7e2Yuo_eGKBPYHQnMVAq/view?usp=sharing" TargetMode="External"/><Relationship Id="rId1642" Type="http://schemas.openxmlformats.org/officeDocument/2006/relationships/hyperlink" Target="https://drive.google.com/file/d/16fE2fzOawgW1tcFiuHMh51-zY8syCE1_/view?usp=sharing" TargetMode="External"/><Relationship Id="rId1643" Type="http://schemas.openxmlformats.org/officeDocument/2006/relationships/hyperlink" Target="https://drive.google.com/file/d/1tax_t6TNzMpIDbnUa9Ue5YPO-1ytkRwk/view?usp=share_link" TargetMode="External"/><Relationship Id="rId1644" Type="http://schemas.openxmlformats.org/officeDocument/2006/relationships/hyperlink" Target="https://drive.google.com/file/d/1jpyOecmrXBthWr1-JD0NDbpXolqwPk9P/view?usp=sharing" TargetMode="External"/><Relationship Id="rId1645" Type="http://schemas.openxmlformats.org/officeDocument/2006/relationships/hyperlink" Target="https://drive.google.com/file/d/1AkGC6qj1HrEQY_x13KjZq-5gAqRFd6pj/view?usp=sharing" TargetMode="External"/><Relationship Id="rId1646" Type="http://schemas.openxmlformats.org/officeDocument/2006/relationships/hyperlink" Target="https://drive.google.com/file/d/12YCRy2ZIEsKOdZhsUZRMk5PRGcO9oKNA/view?usp=share_link" TargetMode="External"/><Relationship Id="rId1647" Type="http://schemas.openxmlformats.org/officeDocument/2006/relationships/hyperlink" Target="https://drive.google.com/file/d/1nP82H_LCGqQMmeChb-D3z3BNkyV77B0C/view?usp=sharing" TargetMode="External"/><Relationship Id="rId1648" Type="http://schemas.openxmlformats.org/officeDocument/2006/relationships/hyperlink" Target="https://drive.google.com/file/d/1gin1XElDEEa6O8tpi9zWTj5qDPBWufgZ/view?usp=sharing" TargetMode="External"/><Relationship Id="rId1649" Type="http://schemas.openxmlformats.org/officeDocument/2006/relationships/hyperlink" Target="https://drive.google.com/file/d/1sHAHCS0OtYoakM85SgXCAA4Pkae1nUhN/view?usp=share_link" TargetMode="External"/><Relationship Id="rId1650" Type="http://schemas.openxmlformats.org/officeDocument/2006/relationships/hyperlink" Target="https://drive.google.com/file/d/1apbtkqB5rxKo_crNr7jzb1OzIJP8pBF1/view?usp=sharing" TargetMode="External"/><Relationship Id="rId1651" Type="http://schemas.openxmlformats.org/officeDocument/2006/relationships/hyperlink" Target="https://drive.google.com/file/d/1uxm6dJathe0rhbsrfMg3H0KIn8Gx6af7/view?usp=sharing" TargetMode="External"/><Relationship Id="rId1652" Type="http://schemas.openxmlformats.org/officeDocument/2006/relationships/hyperlink" Target="https://drive.google.com/file/d/1WrZqGspUZKy9qKc2JZMVEy5dwuA7iear/view?usp=share_link" TargetMode="External"/><Relationship Id="rId1653" Type="http://schemas.openxmlformats.org/officeDocument/2006/relationships/hyperlink" Target="https://drive.google.com/file/d/1yMUh66oDsSjS0uWnf4oAGnm-aAelG04Y/view?usp=sharing" TargetMode="External"/><Relationship Id="rId1654" Type="http://schemas.openxmlformats.org/officeDocument/2006/relationships/hyperlink" Target="https://drive.google.com/file/d/12oh_8rGvXuJTOX-S4mww1aJQLdGetaKt/view?usp=sharing" TargetMode="External"/><Relationship Id="rId1655" Type="http://schemas.openxmlformats.org/officeDocument/2006/relationships/hyperlink" Target="https://drive.google.com/file/d/1OQ5f0wbwESsCT0HKcudaJD4TOtO4l_gR/view?usp=share_link" TargetMode="External"/><Relationship Id="rId1656" Type="http://schemas.openxmlformats.org/officeDocument/2006/relationships/hyperlink" Target="https://drive.google.com/file/d/1p3GanVDptJwiH7H8CpDO29_S4nAZcQMK/view?usp=sharing" TargetMode="External"/><Relationship Id="rId1657" Type="http://schemas.openxmlformats.org/officeDocument/2006/relationships/hyperlink" Target="https://drive.google.com/file/d/1oYC-e6yTBAOnBvdm7ivbo7oc6f5jCM9L/view?usp=sharing" TargetMode="External"/><Relationship Id="rId1658" Type="http://schemas.openxmlformats.org/officeDocument/2006/relationships/hyperlink" Target="https://drive.google.com/file/d/1RUvZy48fdgbyu00fMCvFI0AOWIZ857v8/view?usp=share_link" TargetMode="External"/><Relationship Id="rId1659" Type="http://schemas.openxmlformats.org/officeDocument/2006/relationships/hyperlink" Target="https://drive.google.com/file/d/1ACpLbrZa8s4YjtjpOHDDJfuuShFfdIzh/view?usp=sharing" TargetMode="External"/><Relationship Id="rId1660" Type="http://schemas.openxmlformats.org/officeDocument/2006/relationships/hyperlink" Target="https://drive.google.com/file/d/1RiOJ3s1-vTVDD60o1Fl1XakinKfZxkVK/view?usp=sharing" TargetMode="External"/><Relationship Id="rId1661" Type="http://schemas.openxmlformats.org/officeDocument/2006/relationships/hyperlink" Target="https://drive.google.com/file/d/17MOk_jQ-HDFmPFqsJAsF9AYoCqGjBK7m/view?usp=share_link" TargetMode="External"/><Relationship Id="rId1662" Type="http://schemas.openxmlformats.org/officeDocument/2006/relationships/hyperlink" Target="https://drive.google.com/file/d/15N5xcKPFzOOH40-Z_FNLGuqN5fe6gQFm/view?usp=sharing" TargetMode="External"/><Relationship Id="rId1663" Type="http://schemas.openxmlformats.org/officeDocument/2006/relationships/hyperlink" Target="https://drive.google.com/file/d/1V6Ah5_cWo0fpfKkqIoLatHjlZRtn-SH1/view?usp=sharing" TargetMode="External"/><Relationship Id="rId1664" Type="http://schemas.openxmlformats.org/officeDocument/2006/relationships/hyperlink" Target="https://drive.google.com/file/d/1rgR3MY7H2qfPq9G4yUN2E7pMVtM5qrTL/view?usp=share_link" TargetMode="External"/><Relationship Id="rId1665" Type="http://schemas.openxmlformats.org/officeDocument/2006/relationships/hyperlink" Target="https://drive.google.com/file/d/1O_3ZcG4kr6ckimtkrJDaRMxHEzTL0fD5/view?usp=sharing" TargetMode="External"/><Relationship Id="rId1666" Type="http://schemas.openxmlformats.org/officeDocument/2006/relationships/hyperlink" Target="https://drive.google.com/file/d/1vxuCMLJLlgkVYpnPM22biBrtTkKq6EbG/view?usp=sharing" TargetMode="External"/><Relationship Id="rId1667" Type="http://schemas.openxmlformats.org/officeDocument/2006/relationships/hyperlink" Target="https://drive.google.com/file/d/1K8E-t_P9GXy7W9BKRFh2DUuzmEeSTL01/view?usp=share_link" TargetMode="External"/><Relationship Id="rId1668" Type="http://schemas.openxmlformats.org/officeDocument/2006/relationships/hyperlink" Target="https://drive.google.com/file/d/1nrTqpIXhDe-XyMu_Y4T-tYt1Efibi05T/view?usp=sharing" TargetMode="External"/><Relationship Id="rId1669" Type="http://schemas.openxmlformats.org/officeDocument/2006/relationships/hyperlink" Target="https://drive.google.com/file/d/1KwaNAK6CRoAx0bSLGKWebyrJyPINe_iy/view?usp=sharing" TargetMode="External"/><Relationship Id="rId1670" Type="http://schemas.openxmlformats.org/officeDocument/2006/relationships/hyperlink" Target="https://drive.google.com/file/d/1nmwmpysivXBGjSOW3U0TA5bnVZcAsKDq/view?usp=share_link" TargetMode="External"/><Relationship Id="rId1671" Type="http://schemas.openxmlformats.org/officeDocument/2006/relationships/hyperlink" Target="https://drive.google.com/file/d/14EfRiB_Ms5hwHirimSNPG8_KLMUxYuLi/view?usp=sharing" TargetMode="External"/><Relationship Id="rId1672" Type="http://schemas.openxmlformats.org/officeDocument/2006/relationships/hyperlink" Target="https://drive.google.com/file/d/1wRPFbpQijWivARWNvDGTxhq2zL8B8wQT/view?usp=sharing" TargetMode="External"/><Relationship Id="rId1673" Type="http://schemas.openxmlformats.org/officeDocument/2006/relationships/hyperlink" Target="https://drive.google.com/file/d/1F9iQX3AY6XbgjAsp0LZDWDtJ3N4agZd1/view?usp=share_link" TargetMode="External"/><Relationship Id="rId1674" Type="http://schemas.openxmlformats.org/officeDocument/2006/relationships/hyperlink" Target="https://drive.google.com/file/d/1xwvIw77A5iL2rAZmsFZ0kkEGJJf8L4Am/view?usp=sharing" TargetMode="External"/><Relationship Id="rId1675" Type="http://schemas.openxmlformats.org/officeDocument/2006/relationships/hyperlink" Target="https://drive.google.com/file/d/1oe6NErIrOvb0U-AsFBj5qbuAtVNUoL-T/view?usp=sharing" TargetMode="External"/><Relationship Id="rId1676" Type="http://schemas.openxmlformats.org/officeDocument/2006/relationships/hyperlink" Target="https://drive.google.com/file/d/1AqM5fJ4OdETnEBhLUypLsYYPL75u5pHg/view?usp=share_link" TargetMode="External"/><Relationship Id="rId1677" Type="http://schemas.openxmlformats.org/officeDocument/2006/relationships/hyperlink" Target="https://drive.google.com/file/d/1rMRQw093QY4O5RmWrKqops6hVqoVuiRZ/view?usp=sharing" TargetMode="External"/><Relationship Id="rId1678" Type="http://schemas.openxmlformats.org/officeDocument/2006/relationships/hyperlink" Target="https://drive.google.com/file/d/17Jl2tU-J4H-WQ2RONoxlCLNNgyvSRlze/view?usp=sharing" TargetMode="External"/><Relationship Id="rId1679" Type="http://schemas.openxmlformats.org/officeDocument/2006/relationships/hyperlink" Target="https://drive.google.com/file/d/1bZZwmqEcWQjApVQPIOUaqSijNl3IJIVZ/view?usp=share_link" TargetMode="External"/><Relationship Id="rId1680" Type="http://schemas.openxmlformats.org/officeDocument/2006/relationships/hyperlink" Target="https://drive.google.com/file/d/1BcUMw_Uphe2agAQy9N0PcEYSGiLH7Dqu/view?usp=sharing" TargetMode="External"/><Relationship Id="rId1681" Type="http://schemas.openxmlformats.org/officeDocument/2006/relationships/hyperlink" Target="https://drive.google.com/file/d/1mtUx1-EGeLvCm_Si3uy8qwnYrFGSM6YQ/view?usp=sharing" TargetMode="External"/><Relationship Id="rId1682" Type="http://schemas.openxmlformats.org/officeDocument/2006/relationships/hyperlink" Target="https://drive.google.com/file/d/1rUYtALUM4WVVJFJ8DkdjyqzL5odB8Byh/view?usp=share_link" TargetMode="External"/><Relationship Id="rId1683" Type="http://schemas.openxmlformats.org/officeDocument/2006/relationships/hyperlink" Target="https://drive.google.com/file/d/12w6apxTUzHpHSrenUqsjXWa4oTitAggS/view?usp=sharing" TargetMode="External"/><Relationship Id="rId1684" Type="http://schemas.openxmlformats.org/officeDocument/2006/relationships/hyperlink" Target="https://drive.google.com/file/d/1ujnyhVoRTt7sfCtIGIKwf4yaHbCyf5C_/view?usp=sharing" TargetMode="External"/><Relationship Id="rId1685" Type="http://schemas.openxmlformats.org/officeDocument/2006/relationships/hyperlink" Target="https://drive.google.com/file/d/1rXVjzUOjWiasL3-hxwmEORHHwdt1SHhC/view?usp=share_link" TargetMode="External"/><Relationship Id="rId1686" Type="http://schemas.openxmlformats.org/officeDocument/2006/relationships/hyperlink" Target="https://drive.google.com/file/d/1Qb4CvwOsVrAlD2kQW0S7JpDyxDnEQcCc/view?usp=sharing" TargetMode="External"/><Relationship Id="rId1687" Type="http://schemas.openxmlformats.org/officeDocument/2006/relationships/hyperlink" Target="https://drive.google.com/file/d/1-CBBvAeSHp04gLDCAs32Puowacd7jENR/view?usp=sharing" TargetMode="External"/><Relationship Id="rId1688" Type="http://schemas.openxmlformats.org/officeDocument/2006/relationships/hyperlink" Target="https://drive.google.com/file/d/1bpAUkzqVmoY5OU-nEZVBeI3z_z-PwZ7O/view?usp=share_link" TargetMode="External"/><Relationship Id="rId1689" Type="http://schemas.openxmlformats.org/officeDocument/2006/relationships/hyperlink" Target="https://drive.google.com/file/d/1NieEjvGROXwSQHrDTXtm93JZFaXx1e3I/view?usp=sharing" TargetMode="External"/><Relationship Id="rId1690" Type="http://schemas.openxmlformats.org/officeDocument/2006/relationships/hyperlink" Target="https://drive.google.com/file/d/1enfjflSe3s0fI1H5xgeP4C_a7b2ColY5/view?usp=sharing" TargetMode="External"/><Relationship Id="rId1691" Type="http://schemas.openxmlformats.org/officeDocument/2006/relationships/hyperlink" Target="https://drive.google.com/file/d/1dlEKECnG9K3e25BDBhHWjNW0DNFcgrMR/view?usp=sharing" TargetMode="External"/><Relationship Id="rId1692" Type="http://schemas.openxmlformats.org/officeDocument/2006/relationships/hyperlink" Target="https://drive.google.com/file/d/1CZWyIzralhI4wtfq934F4cUilU_e9kW8/view?usp=sharing" TargetMode="External"/><Relationship Id="rId1693" Type="http://schemas.openxmlformats.org/officeDocument/2006/relationships/hyperlink" Target="https://drive.google.com/file/d/1rjeq8uFYFShgidoP4Gb5Ita35MHBNJXp/view?usp=sharing" TargetMode="External"/><Relationship Id="rId1694" Type="http://schemas.openxmlformats.org/officeDocument/2006/relationships/hyperlink" Target="https://drive.google.com/file/d/1UBG4w_2qkM5lNsUJpSq0LB-Iud1jY-HY/view?usp=sharing" TargetMode="External"/><Relationship Id="rId1695" Type="http://schemas.openxmlformats.org/officeDocument/2006/relationships/hyperlink" Target="https://drive.google.com/file/d/1PxHaa7cYReOw4Vqc8OF_OkZvPEjri90Q/view?usp=share_link" TargetMode="External"/><Relationship Id="rId1696" Type="http://schemas.openxmlformats.org/officeDocument/2006/relationships/hyperlink" Target="https://drive.google.com/file/d/1Prr9b00pSFaV_WS7SwSSBvXeP_FG1tzm/view?usp=sharing" TargetMode="External"/><Relationship Id="rId1697" Type="http://schemas.openxmlformats.org/officeDocument/2006/relationships/hyperlink" Target="https://drive.google.com/file/d/1T73mw0TyS5HB7LpT-Ig8vQV10qBmdI4x/view?usp=sharing" TargetMode="External"/><Relationship Id="rId1698" Type="http://schemas.openxmlformats.org/officeDocument/2006/relationships/hyperlink" Target="https://drive.google.com/file/d/1aZFZcPKPf8wdqhQJNW2OVY_yVFbcO-Tm/view?usp=sharing" TargetMode="External"/><Relationship Id="rId1699" Type="http://schemas.openxmlformats.org/officeDocument/2006/relationships/hyperlink" Target="https://drive.google.com/file/d/1SspDIukk2zUiJNcCo41gogkU1TIdAK_Y/view?usp=share_link" TargetMode="External"/><Relationship Id="rId1700" Type="http://schemas.openxmlformats.org/officeDocument/2006/relationships/hyperlink" Target="https://drive.google.com/file/d/1N9f9gZchkXV4k-4APvfMuZa3Ng2u18od/view?usp=sharing" TargetMode="External"/><Relationship Id="rId1701" Type="http://schemas.openxmlformats.org/officeDocument/2006/relationships/hyperlink" Target="https://drive.google.com/file/d/1dkphye6oUNFMZugrtVOFns53Zc_h5zCa/view?usp=sharing" TargetMode="External"/><Relationship Id="rId1702" Type="http://schemas.openxmlformats.org/officeDocument/2006/relationships/hyperlink" Target="https://drive.google.com/file/d/1kw9JrriCWaHsaFq-oPfVmqByWaWAYpi7/view?usp=sharing" TargetMode="External"/><Relationship Id="rId1703" Type="http://schemas.openxmlformats.org/officeDocument/2006/relationships/hyperlink" Target="https://drive.google.com/file/d/1UKj48fNkDoDjkwwZBsN3QMDScFHyXJuA/view?usp=sharing" TargetMode="External"/><Relationship Id="rId1704" Type="http://schemas.openxmlformats.org/officeDocument/2006/relationships/hyperlink" Target="https://drive.google.com/file/d/18ToMYbZObYWaTCm9mq09j5F2tGal9GQt/view?usp=sharing" TargetMode="External"/><Relationship Id="rId1705" Type="http://schemas.openxmlformats.org/officeDocument/2006/relationships/hyperlink" Target="https://drive.google.com/file/d/1yMR1lOXjfbQTAxNJjr9zSuMTaer0AYuw/view?usp=sharing" TargetMode="External"/><Relationship Id="rId1706" Type="http://schemas.openxmlformats.org/officeDocument/2006/relationships/hyperlink" Target="https://drive.google.com/file/d/1nCYfAiLXTQhrdgYUvk12NecDJZj8fjLq/view?usp=share_link" TargetMode="External"/><Relationship Id="rId1707" Type="http://schemas.openxmlformats.org/officeDocument/2006/relationships/hyperlink" Target="https://drive.google.com/file/d/1O0t_O7Rd8zgrhBzVyEzGA3qvWywmRjLd/view?usp=sharing" TargetMode="External"/><Relationship Id="rId1708" Type="http://schemas.openxmlformats.org/officeDocument/2006/relationships/hyperlink" Target="https://drive.google.com/file/d/1-i4gW7o2WEPcv2Za6ghxqfJszPYyR8d6/view?usp=sharing" TargetMode="External"/><Relationship Id="rId1709" Type="http://schemas.openxmlformats.org/officeDocument/2006/relationships/hyperlink" Target="https://drive.google.com/file/d/1iNLdUROvcCNxOk2BailQsxyjji0rt5Pw/view?usp=sharing" TargetMode="External"/><Relationship Id="rId1710" Type="http://schemas.openxmlformats.org/officeDocument/2006/relationships/hyperlink" Target="https://drive.google.com/file/d/1nCYfAiLXTQhrdgYUvk12NecDJZj8fjLq/view?usp=share_link" TargetMode="External"/><Relationship Id="rId1711" Type="http://schemas.openxmlformats.org/officeDocument/2006/relationships/hyperlink" Target="https://drive.google.com/file/d/1O0t_O7Rd8zgrhBzVyEzGA3qvWywmRjLd/view?usp=sharing" TargetMode="External"/><Relationship Id="rId1712" Type="http://schemas.openxmlformats.org/officeDocument/2006/relationships/hyperlink" Target="https://drive.google.com/file/d/1WXsxoLi3pmMCI1OevxJoSXxk4Xq2C8nv/view?usp=sharing" TargetMode="External"/><Relationship Id="rId1713" Type="http://schemas.openxmlformats.org/officeDocument/2006/relationships/hyperlink" Target="https://drive.google.com/file/d/1_mmUrQxq7HV9jA0a0CvuXFmogjdDarT1/view?usp=sharing" TargetMode="External"/><Relationship Id="rId1714" Type="http://schemas.openxmlformats.org/officeDocument/2006/relationships/hyperlink" Target="https://drive.google.com/file/d/1Isxt-r_cIRKQ8Re8wrwaiA7Yk2XHDlfL/view?usp=share_link" TargetMode="External"/><Relationship Id="rId1715" Type="http://schemas.openxmlformats.org/officeDocument/2006/relationships/hyperlink" Target="https://drive.google.com/file/d/1af8vealGEnwti83WU4rlY5W0lfrFKVWz/view?usp=sharing" TargetMode="External"/><Relationship Id="rId1716" Type="http://schemas.openxmlformats.org/officeDocument/2006/relationships/hyperlink" Target="https://drive.google.com/file/d/1k5UIs8wdtB4wWQ8NxZXItaVrG21OLAFk/view?usp=sharing" TargetMode="External"/><Relationship Id="rId1717" Type="http://schemas.openxmlformats.org/officeDocument/2006/relationships/hyperlink" Target="https://drive.google.com/file/d/1_XNgNKWXgQ4TLvFqPsTbzaYwJ5a7j3kw/view?usp=sharing" TargetMode="External"/><Relationship Id="rId1718" Type="http://schemas.openxmlformats.org/officeDocument/2006/relationships/hyperlink" Target="https://drive.google.com/file/d/1ev0TJ8DaQiSq4YETnnr2vRGMlaC_QGgc/view?usp=sharing" TargetMode="External"/><Relationship Id="rId1719" Type="http://schemas.openxmlformats.org/officeDocument/2006/relationships/hyperlink" Target="https://drive.google.com/file/d/1Y3ti_oUE7x9_PJTpwKNa8hGX5R4R-xpi/view?usp=sharing" TargetMode="External"/><Relationship Id="rId1720" Type="http://schemas.openxmlformats.org/officeDocument/2006/relationships/hyperlink" Target="https://drive.google.com/file/d/1MHafkjACUaOZjmyyOuLCHv2Yh8Q2oFpR/view?usp=sharing" TargetMode="External"/><Relationship Id="rId1721" Type="http://schemas.openxmlformats.org/officeDocument/2006/relationships/hyperlink" Target="https://drive.google.com/file/d/1jvG9LtgqbZUFFtGn_GscLi9itYGb6rIG/view?usp=sharing" TargetMode="External"/><Relationship Id="rId1722" Type="http://schemas.openxmlformats.org/officeDocument/2006/relationships/hyperlink" Target="https://drive.google.com/file/d/1UOJIKawmmQaMJBw1qx2dGrRCwdHbHeXa/view?usp=sharing" TargetMode="External"/><Relationship Id="rId1723" Type="http://schemas.openxmlformats.org/officeDocument/2006/relationships/hyperlink" Target="https://drive.google.com/file/d/1-O5bnUCFVtLvXPO7RvFVy32Kv-MYBqF2/view?usp=sharing" TargetMode="External"/><Relationship Id="rId1724" Type="http://schemas.openxmlformats.org/officeDocument/2006/relationships/hyperlink" Target="https://drive.google.com/file/d/1jvG9LtgqbZUFFtGn_GscLi9itYGb6rIG/view?usp=sharing" TargetMode="External"/><Relationship Id="rId1725" Type="http://schemas.openxmlformats.org/officeDocument/2006/relationships/hyperlink" Target="https://drive.google.com/file/d/1XWkIUOYG5Y-7ClZap79NRrZ46EG2NqCe/view?usp=sharing" TargetMode="External"/><Relationship Id="rId1726" Type="http://schemas.openxmlformats.org/officeDocument/2006/relationships/hyperlink" Target="https://drive.google.com/file/d/1kkIzFL5OIAFlYoHOpqWDkWjpPV1ZEFPJ/view?usp=sharing" TargetMode="External"/><Relationship Id="rId1727" Type="http://schemas.openxmlformats.org/officeDocument/2006/relationships/hyperlink" Target="https://drive.google.com/file/d/1hQ8egofY1NowNb4KDH-UknNDHvIUucuQ/view?usp=sharing" TargetMode="External"/><Relationship Id="rId1728" Type="http://schemas.openxmlformats.org/officeDocument/2006/relationships/hyperlink" Target="https://drive.google.com/file/d/1IZT4PVd9TbJFujx1XJT1TVTGlmps84ZV/view?usp=sharing" TargetMode="External"/><Relationship Id="rId1729" Type="http://schemas.openxmlformats.org/officeDocument/2006/relationships/hyperlink" Target="https://drive.google.com/file/d/1PzKArz55b0OJfrWTq8mvMJK4mc5wqoHI/view?usp=sharing" TargetMode="External"/><Relationship Id="rId1730" Type="http://schemas.openxmlformats.org/officeDocument/2006/relationships/hyperlink" Target="https://drive.google.com/file/d/1iOUENzqQc6qpfOSAQX2640Bne0QP6R-8/view?usp=share_link" TargetMode="External"/><Relationship Id="rId1731" Type="http://schemas.openxmlformats.org/officeDocument/2006/relationships/hyperlink" Target="https://drive.google.com/file/d/1hQ8egofY1NowNb4KDH-UknNDHvIUucuQ/view?usp=sharing" TargetMode="External"/><Relationship Id="rId1732" Type="http://schemas.openxmlformats.org/officeDocument/2006/relationships/hyperlink" Target="https://drive.google.com/file/d/1NooxHw7sFUu6zZ98O8PWZwOZ3oUJmzSL/view?usp=sharing" TargetMode="External"/><Relationship Id="rId1733" Type="http://schemas.openxmlformats.org/officeDocument/2006/relationships/hyperlink" Target="https://drive.google.com/file/d/1V50kQEtGSZjmi8y737vFW9iauXYFItPz/view?usp=sharing" TargetMode="External"/><Relationship Id="rId1734" Type="http://schemas.openxmlformats.org/officeDocument/2006/relationships/hyperlink" Target="https://drive.google.com/file/d/1iOUENzqQc6qpfOSAQX2640Bne0QP6R-8/view?usp=share_link" TargetMode="External"/><Relationship Id="rId1735" Type="http://schemas.openxmlformats.org/officeDocument/2006/relationships/hyperlink" Target="https://drive.google.com/file/d/1gjtI3mwMggDIDnm8tJ2fkEbwrH1lApbG/view?usp=sharing" TargetMode="External"/><Relationship Id="rId1736" Type="http://schemas.openxmlformats.org/officeDocument/2006/relationships/hyperlink" Target="https://drive.google.com/file/d/1OQshyGgg8jU0Rr9BQFGPZBXt9l-OBWBf/view?usp=sharing" TargetMode="External"/><Relationship Id="rId1737" Type="http://schemas.openxmlformats.org/officeDocument/2006/relationships/hyperlink" Target="https://drive.google.com/file/d/1IJ5Fby6TihnA1ZsxM6_tj3C_ZUrFOBTw/view?usp=sharing" TargetMode="External"/><Relationship Id="rId1738" Type="http://schemas.openxmlformats.org/officeDocument/2006/relationships/hyperlink" Target="https://drive.google.com/file/d/1B2VuP7Kvyof03VeYiBnm5QqVpbeIwtRn/view?usp=share_link" TargetMode="External"/><Relationship Id="rId1739" Type="http://schemas.openxmlformats.org/officeDocument/2006/relationships/hyperlink" Target="https://drive.google.com/file/d/1sF0LteWloBmgeyzdCud9cTPeEmIPI414/view?usp=sharing" TargetMode="External"/><Relationship Id="rId1740" Type="http://schemas.openxmlformats.org/officeDocument/2006/relationships/hyperlink" Target="https://drive.google.com/file/d/1zrDrznf3tVnB6XIH-_ZQNEziH4MF8A1i/view?usp=sharing" TargetMode="External"/><Relationship Id="rId1741" Type="http://schemas.openxmlformats.org/officeDocument/2006/relationships/hyperlink" Target="https://drive.google.com/file/d/1uHKR0M3jPdOdAelfWbafRNVIML5VxPZF/view?usp=sharing" TargetMode="External"/><Relationship Id="rId1742" Type="http://schemas.openxmlformats.org/officeDocument/2006/relationships/hyperlink" Target="https://drive.google.com/file/d/1zI5HUNz3sBPf6TRslWHiqzPGLpKT4gXe/view?usp=share_link" TargetMode="External"/><Relationship Id="rId1743" Type="http://schemas.openxmlformats.org/officeDocument/2006/relationships/hyperlink" Target="https://drive.google.com/file/d/1oGWdCG_lb9quU4a3kotWrxPuLU-kfKnZ/view?usp=sharing" TargetMode="External"/><Relationship Id="rId1744" Type="http://schemas.openxmlformats.org/officeDocument/2006/relationships/hyperlink" Target="https://drive.google.com/file/d/1TdT83zFOvnEkYTRdYS08RvJcAlhBoh6Y/view?usp=sharing" TargetMode="External"/><Relationship Id="rId1745" Type="http://schemas.openxmlformats.org/officeDocument/2006/relationships/hyperlink" Target="https://drive.google.com/file/d/1rS1uA-xouCGUK4J7WZp6ivwzL5pcPW79/view?usp=sharing" TargetMode="External"/><Relationship Id="rId1746" Type="http://schemas.openxmlformats.org/officeDocument/2006/relationships/hyperlink" Target="https://drive.google.com/file/d/1TwfE9A5wOWllRYmPE5uVNpfjHtwDwQDS/view?usp=sharing" TargetMode="External"/><Relationship Id="rId1747" Type="http://schemas.openxmlformats.org/officeDocument/2006/relationships/hyperlink" Target="https://drive.google.com/file/d/1f8ipObBd3O8QPt_WYm8NgAoZIMQhVBA-/view?usp=sharing" TargetMode="External"/><Relationship Id="rId1748" Type="http://schemas.openxmlformats.org/officeDocument/2006/relationships/hyperlink" Target="https://drive.google.com/file/d/1NtyoyYGTGaWvMahSBFLSLkbQZ0CUKdDK/view?usp=sharing" TargetMode="External"/><Relationship Id="rId1749" Type="http://schemas.openxmlformats.org/officeDocument/2006/relationships/hyperlink" Target="https://drive.google.com/file/d/1LcdbritMNS7RQnTRzWpdEzTxdPUOcK9N/view?usp=share_link" TargetMode="External"/><Relationship Id="rId1750" Type="http://schemas.openxmlformats.org/officeDocument/2006/relationships/hyperlink" Target="https://drive.google.com/file/d/1RxWuxPat3L9SqcN5URYrP1zq7OUYiD_l/view?usp=sharing" TargetMode="External"/><Relationship Id="rId1751" Type="http://schemas.openxmlformats.org/officeDocument/2006/relationships/hyperlink" Target="https://drive.google.com/file/d/1ualEZVc3rLpyaATyh9JMJoxpEJHEEMTb/view?usp=sharing" TargetMode="External"/><Relationship Id="rId1752" Type="http://schemas.openxmlformats.org/officeDocument/2006/relationships/hyperlink" Target="https://drive.google.com/file/d/1OHzEoIn4pQ8UO-akNfKSU0-jO3JJhUPN/view?usp=sharing" TargetMode="External"/><Relationship Id="rId1753" Type="http://schemas.openxmlformats.org/officeDocument/2006/relationships/hyperlink" Target="https://drive.google.com/file/d/1LcdbritMNS7RQnTRzWpdEzTxdPUOcK9N/view?usp=share_link" TargetMode="External"/><Relationship Id="rId1754" Type="http://schemas.openxmlformats.org/officeDocument/2006/relationships/hyperlink" Target="https://drive.google.com/file/d/1EuwBN8j-Ob6ZymoYmIlFZQmHwxSjD_5A/view?usp=sharing" TargetMode="External"/><Relationship Id="rId1755" Type="http://schemas.openxmlformats.org/officeDocument/2006/relationships/hyperlink" Target="https://drive.google.com/file/d/1xgT9_Y3yNq68RRftllQwxtnFOqN49Id3/view?usp=sharing" TargetMode="External"/><Relationship Id="rId1756" Type="http://schemas.openxmlformats.org/officeDocument/2006/relationships/hyperlink" Target="https://drive.google.com/file/d/1bpAUkzqVmoY5OU-nEZVBeI3z_z-PwZ7O/view?usp=share_link" TargetMode="External"/><Relationship Id="rId1757" Type="http://schemas.openxmlformats.org/officeDocument/2006/relationships/hyperlink" Target="https://drive.google.com/file/d/1jNLGNujH2yOSclDrrhhgVWJAaA2d6sZr/view?usp=sharing" TargetMode="External"/><Relationship Id="rId1758" Type="http://schemas.openxmlformats.org/officeDocument/2006/relationships/hyperlink" Target="https://drive.google.com/file/d/1fuRIC_Z1eSju2c9rOemR78Hpfc4gFVAG/view?usp=sharing" TargetMode="External"/><Relationship Id="rId1759" Type="http://schemas.openxmlformats.org/officeDocument/2006/relationships/hyperlink" Target="https://drive.google.com/file/d/1Fe8PcCLoHKYQnwArJOqpiEYkhVFpmU0M/view?usp=sharing" TargetMode="External"/><Relationship Id="rId1760" Type="http://schemas.openxmlformats.org/officeDocument/2006/relationships/hyperlink" Target="https://drive.google.com/file/d/1zI5HUNz3sBPf6TRslWHiqzPGLpKT4gXe/view?usp=share_link" TargetMode="External"/><Relationship Id="rId1761" Type="http://schemas.openxmlformats.org/officeDocument/2006/relationships/hyperlink" Target="https://drive.google.com/file/d/1oLHIQX2mYMG3yt-3hHjYOgqpz5AvPWzq/view?usp=sharing" TargetMode="External"/><Relationship Id="rId1762" Type="http://schemas.openxmlformats.org/officeDocument/2006/relationships/hyperlink" Target="https://drive.google.com/file/d/1V3sDGw50b8l2i1r9iMt0o78Ib5jrL3W0/view?usp=sharing" TargetMode="External"/><Relationship Id="rId1763" Type="http://schemas.openxmlformats.org/officeDocument/2006/relationships/hyperlink" Target="https://drive.google.com/file/d/1FEXgwo1HFnN9OH8p_YoE7zfjuqzcJkgd/view?usp=sharing" TargetMode="External"/><Relationship Id="rId1764" Type="http://schemas.openxmlformats.org/officeDocument/2006/relationships/hyperlink" Target="https://drive.google.com/file/d/1Dg4NdywUBrseuuJznP3hB3SogYZeMZfu/view?usp=share_link" TargetMode="External"/><Relationship Id="rId1765" Type="http://schemas.openxmlformats.org/officeDocument/2006/relationships/hyperlink" Target="https://drive.google.com/file/d/1-7d2dOCSLf-INIukLsk4G1g3LgoTt5vk/view?usp=sharing" TargetMode="External"/><Relationship Id="rId1766" Type="http://schemas.openxmlformats.org/officeDocument/2006/relationships/hyperlink" Target="https://drive.google.com/file/d/1zeiI1Kog8-45dGHZRBqrHmQWF1Jd_MWy/view?usp=sharing" TargetMode="External"/><Relationship Id="rId1767" Type="http://schemas.openxmlformats.org/officeDocument/2006/relationships/hyperlink" Target="https://drive.google.com/file/d/1D22sQKu6k00tMkpZh1RclzzsLwMV7YIn/view?usp=sharing" TargetMode="External"/><Relationship Id="rId1768" Type="http://schemas.openxmlformats.org/officeDocument/2006/relationships/hyperlink" Target="https://drive.google.com/file/d/1bpAUkzqVmoY5OU-nEZVBeI3z_z-PwZ7O/view?usp=share_link" TargetMode="External"/><Relationship Id="rId1769" Type="http://schemas.openxmlformats.org/officeDocument/2006/relationships/hyperlink" Target="https://drive.google.com/file/d/11Ns-wacMFArzcGg9xWDo5PjyJfsvtyxN/view?usp=sharing" TargetMode="External"/><Relationship Id="rId1770" Type="http://schemas.openxmlformats.org/officeDocument/2006/relationships/hyperlink" Target="https://drive.google.com/file/d/1eeQ5fQj6YeR2gNfJqSmjb_jpWVn4B9zk/view?usp=sharing" TargetMode="External"/><Relationship Id="rId1771" Type="http://schemas.openxmlformats.org/officeDocument/2006/relationships/hyperlink" Target="https://drive.google.com/file/d/1AZj7KpZXPTSJJhDpIvxlelgnIEmJYate/view?usp=sharing" TargetMode="External"/><Relationship Id="rId1772" Type="http://schemas.openxmlformats.org/officeDocument/2006/relationships/hyperlink" Target="https://drive.google.com/file/d/18bjDtoi8ZZCoxCYCoLmrtaVmKNLYauNb/view?usp=share_link" TargetMode="External"/><Relationship Id="rId1773" Type="http://schemas.openxmlformats.org/officeDocument/2006/relationships/hyperlink" Target="https://drive.google.com/file/d/11SihFJroHnye7lA3xPF96LvRK0X53SNH/view?usp=sharing" TargetMode="External"/><Relationship Id="rId1774" Type="http://schemas.openxmlformats.org/officeDocument/2006/relationships/hyperlink" Target="https://drive.google.com/file/d/1EOFsXzirKmb5sMvp8bYjb7WKftUrdZsM/view?usp=sharing" TargetMode="External"/><Relationship Id="rId1775" Type="http://schemas.openxmlformats.org/officeDocument/2006/relationships/hyperlink" Target="https://drive.google.com/file/d/1e5ho0Ra9z8Zp0Dn1dcG5aDdzq1I7_Z-s/view?usp=sharing" TargetMode="External"/><Relationship Id="rId1776" Type="http://schemas.openxmlformats.org/officeDocument/2006/relationships/hyperlink" Target="https://drive.google.com/file/d/1zI5HUNz3sBPf6TRslWHiqzPGLpKT4gXe/view?usp=share_link" TargetMode="External"/><Relationship Id="rId1777" Type="http://schemas.openxmlformats.org/officeDocument/2006/relationships/hyperlink" Target="https://drive.google.com/file/d/12dPmmJbT6g6pLSWl5dRIoRNd8MLWamdp/view?usp=share_link" TargetMode="External"/><Relationship Id="rId1778" Type="http://schemas.openxmlformats.org/officeDocument/2006/relationships/hyperlink" Target="https://drive.google.com/file/d/1vDR84dHeQHHbZdqadg2-Zt89MalYIFdf/view?usp=sharing" TargetMode="External"/><Relationship Id="rId1779" Type="http://schemas.openxmlformats.org/officeDocument/2006/relationships/hyperlink" Target="https://drive.google.com/file/d/1e5ho0Ra9z8Zp0Dn1dcG5aDdzq1I7_Z-s/view?usp=sharing" TargetMode="External"/><Relationship Id="rId1780" Type="http://schemas.openxmlformats.org/officeDocument/2006/relationships/hyperlink" Target="https://drive.google.com/file/d/1zI5HUNz3sBPf6TRslWHiqzPGLpKT4gXe/view?usp=share_link" TargetMode="External"/><Relationship Id="rId1781" Type="http://schemas.openxmlformats.org/officeDocument/2006/relationships/hyperlink" Target="https://drive.google.com/file/d/1p4wGW3yTyBJLLNmeyVg02kaMXwnv2XES/view?usp=sharing" TargetMode="External"/><Relationship Id="rId1782" Type="http://schemas.openxmlformats.org/officeDocument/2006/relationships/hyperlink" Target="https://drive.google.com/file/d/1n1d3zxon3TIF5LBD_vNQJw4FXSoknZaA/view?usp=sharing" TargetMode="External"/><Relationship Id="rId1783" Type="http://schemas.openxmlformats.org/officeDocument/2006/relationships/hyperlink" Target="https://drive.google.com/file/d/1C1l1a9jirU9fRfUIgt4cmkyomaYJUWKN/view?usp=sharing" TargetMode="External"/><Relationship Id="rId1784" Type="http://schemas.openxmlformats.org/officeDocument/2006/relationships/hyperlink" Target="https://drive.google.com/file/d/1zI5HUNz3sBPf6TRslWHiqzPGLpKT4gXe/view?usp=share_link" TargetMode="External"/><Relationship Id="rId1785" Type="http://schemas.openxmlformats.org/officeDocument/2006/relationships/hyperlink" Target="https://drive.google.com/file/d/1p4wGW3yTyBJLLNmeyVg02kaMXwnv2XES/view?usp=sharing" TargetMode="External"/><Relationship Id="rId1786" Type="http://schemas.openxmlformats.org/officeDocument/2006/relationships/hyperlink" Target="https://drive.google.com/file/d/1dTQ65V2q5MYiRCjWuLCF94PK6wa3zKVH/view?usp=sharing" TargetMode="External"/><Relationship Id="rId1787" Type="http://schemas.openxmlformats.org/officeDocument/2006/relationships/hyperlink" Target="https://drive.google.com/file/d/1NSx1m-A0FzVwf7M5CStyDgEEteCu2vGD/view?usp=sharing" TargetMode="External"/><Relationship Id="rId1788" Type="http://schemas.openxmlformats.org/officeDocument/2006/relationships/hyperlink" Target="https://drive.google.com/file/d/1Mfn450JOgnkqjgsJwz3lGzNj8B1e5CbX/view?usp=sharing" TargetMode="External"/><Relationship Id="rId1789" Type="http://schemas.openxmlformats.org/officeDocument/2006/relationships/hyperlink" Target="https://drive.google.com/file/d/1qW2YlYERyxajq2OdVUerlLdexfEJi_Zz/view?usp=sharing" TargetMode="External"/><Relationship Id="rId1790" Type="http://schemas.openxmlformats.org/officeDocument/2006/relationships/hyperlink" Target="https://drive.google.com/file/d/1jErQ861rRZwVsf_HjTsT5ksVhC3HDzqq/view?usp=sharing" TargetMode="External"/><Relationship Id="rId1791" Type="http://schemas.openxmlformats.org/officeDocument/2006/relationships/hyperlink" Target="https://drive.google.com/file/d/1IGWJkPmCz6N4BtAPdCsvFIYbBVu5KRLC/view?usp=sharing" TargetMode="External"/><Relationship Id="rId1792" Type="http://schemas.openxmlformats.org/officeDocument/2006/relationships/hyperlink" Target="https://drive.google.com/file/d/1CWQHii2CqtPknE2ybB1EEN1hAbG2wegc/view?usp=sharing" TargetMode="External"/><Relationship Id="rId1793" Type="http://schemas.openxmlformats.org/officeDocument/2006/relationships/hyperlink" Target="https://drive.google.com/file/d/1uYG5LdtmxxUPOQqkthAE1Ho3SHJ5-wTX/view?usp=sharing" TargetMode="External"/><Relationship Id="rId1794" Type="http://schemas.openxmlformats.org/officeDocument/2006/relationships/hyperlink" Target="https://drive.google.com/file/d/1MMLdt1tXHgcbJwqeZ8f3EiPIo8Ffcdor/view?usp=sharing" TargetMode="External"/><Relationship Id="rId1795" Type="http://schemas.openxmlformats.org/officeDocument/2006/relationships/hyperlink" Target="https://drive.google.com/file/d/1rgdNZcfP4AJ1FuJxmuPmUCWORNffox9q/view?usp=sharing" TargetMode="External"/><Relationship Id="rId1796" Type="http://schemas.openxmlformats.org/officeDocument/2006/relationships/hyperlink" Target="https://drive.google.com/file/d/1YvUy-c0YP69Te-EFPMRvWbQb4ZjGIshp/view?usp=sharing" TargetMode="External"/><Relationship Id="rId1797" Type="http://schemas.openxmlformats.org/officeDocument/2006/relationships/hyperlink" Target="https://drive.google.com/file/d/1PgxnT2NoUvUD1t2DECgvwGgG_I6l_4si/view?usp=sharing" TargetMode="External"/><Relationship Id="rId1798" Type="http://schemas.openxmlformats.org/officeDocument/2006/relationships/hyperlink" Target="https://drive.google.com/file/d/1R0HZZI2HBkxV0cjAJ9Z-3-l0RCKTVVeW/view?usp=sharing" TargetMode="External"/><Relationship Id="rId1799" Type="http://schemas.openxmlformats.org/officeDocument/2006/relationships/hyperlink" Target="https://drive.google.com/file/d/1bpAUkzqVmoY5OU-nEZVBeI3z_z-PwZ7O/view?usp=share_link" TargetMode="External"/><Relationship Id="rId1800" Type="http://schemas.openxmlformats.org/officeDocument/2006/relationships/hyperlink" Target="https://drive.google.com/file/d/1jKqlkhzV_WA3WXZ7xl3Ie2eg-cO_OW1-/view?usp=sharing" TargetMode="External"/><Relationship Id="rId1801" Type="http://schemas.openxmlformats.org/officeDocument/2006/relationships/hyperlink" Target="https://drive.google.com/file/d/1nCUBVXQabWqC1WUcCewUdIIYezDBDI05/view?usp=sharing" TargetMode="External"/><Relationship Id="rId1802" Type="http://schemas.openxmlformats.org/officeDocument/2006/relationships/hyperlink" Target="https://drive.google.com/file/d/1vd8rc42dFBJVcgVvuHQD7_RU7SJT44Kj/view?usp=sharing" TargetMode="External"/><Relationship Id="rId1803" Type="http://schemas.openxmlformats.org/officeDocument/2006/relationships/hyperlink" Target="https://drive.google.com/file/d/1iax0BCfgAKzY9ca4y1qa6Q7PgQMeFrlY/view?usp=share_link" TargetMode="External"/><Relationship Id="rId1804" Type="http://schemas.openxmlformats.org/officeDocument/2006/relationships/hyperlink" Target="https://drive.google.com/file/d/1rkkEMBm1jXHSdiLVMLcJnCj6KcbaPqaD/view?usp=sharing" TargetMode="External"/><Relationship Id="rId1805" Type="http://schemas.openxmlformats.org/officeDocument/2006/relationships/hyperlink" Target="https://drive.google.com/file/d/1ODr0oXdFj1QyuOW4hc2nVjZXPVwxE0w0/view?usp=sharing" TargetMode="External"/><Relationship Id="rId1806" Type="http://schemas.openxmlformats.org/officeDocument/2006/relationships/hyperlink" Target="https://drive.google.com/file/d/14RQqvXwq4GCXrwPSolmuPfcDnUUQaAxE/view?usp=sharing" TargetMode="External"/><Relationship Id="rId1807" Type="http://schemas.openxmlformats.org/officeDocument/2006/relationships/hyperlink" Target="https://drive.google.com/file/d/1Mp5TEXWZdIB8VFsdZgmd0yeDarebtI5s/view?usp=sharing" TargetMode="External"/><Relationship Id="rId1808" Type="http://schemas.openxmlformats.org/officeDocument/2006/relationships/hyperlink" Target="https://drive.google.com/file/d/12S1Y_v8J6RXpQhHB83EVYOqyH4ZPPZEV/view?usp=sharing" TargetMode="External"/><Relationship Id="rId1809" Type="http://schemas.openxmlformats.org/officeDocument/2006/relationships/hyperlink" Target="https://drive.google.com/file/d/1HNxAEH8s9HPthDPpZ7I2QdmzMjxkCEjA/view?usp=sharing" TargetMode="External"/><Relationship Id="rId1810" Type="http://schemas.openxmlformats.org/officeDocument/2006/relationships/hyperlink" Target="https://drive.google.com/file/d/1V3NlKMKw1kGltr-W-GpwlTyi7F3HdY3K/view?usp=sharing" TargetMode="External"/><Relationship Id="rId1811" Type="http://schemas.openxmlformats.org/officeDocument/2006/relationships/hyperlink" Target="https://drive.google.com/file/d/1fZ6QqSCbW5p9aP63q4YF-ZRvJ8-EK35Y/view?usp=sharing" TargetMode="External"/><Relationship Id="rId1812" Type="http://schemas.openxmlformats.org/officeDocument/2006/relationships/hyperlink" Target="https://drive.google.com/file/d/14oEdHPq4YBc4X2wStxusr8M0xohGuDfo/view?usp=sharing" TargetMode="External"/><Relationship Id="rId1813" Type="http://schemas.openxmlformats.org/officeDocument/2006/relationships/hyperlink" Target="https://drive.google.com/file/d/1l31GbR04hPX9ZSih5SgEtPWdHYScH7ZG/view?usp=sharing" TargetMode="External"/><Relationship Id="rId1814" Type="http://schemas.openxmlformats.org/officeDocument/2006/relationships/hyperlink" Target="https://drive.google.com/file/d/1RaWvcjImyMgDKp1vWOvq-93teis-sMmX/view?usp=sharing" TargetMode="External"/><Relationship Id="rId1815" Type="http://schemas.openxmlformats.org/officeDocument/2006/relationships/hyperlink" Target="https://drive.google.com/file/d/1fqXltn36bpklSLXIdiNEMPQAlpANkTyj/view?usp=share_link" TargetMode="External"/><Relationship Id="rId1816" Type="http://schemas.openxmlformats.org/officeDocument/2006/relationships/hyperlink" Target="https://drive.google.com/file/d/16jN-9fRNB_FbB83sC_Vfj8LljUyarcuJ/view?usp=sharing" TargetMode="External"/><Relationship Id="rId1817" Type="http://schemas.openxmlformats.org/officeDocument/2006/relationships/hyperlink" Target="https://drive.google.com/file/d/1K-YtuWKMQiIvidCkravyxcLxT1OMQTPx/view?usp=sharing" TargetMode="External"/><Relationship Id="rId1818" Type="http://schemas.openxmlformats.org/officeDocument/2006/relationships/hyperlink" Target="https://drive.google.com/file/d/1eavAXzY0FQVrv1LXaHZo2b2Hqd_a-9tD/view?usp=sharing" TargetMode="External"/><Relationship Id="rId1819" Type="http://schemas.openxmlformats.org/officeDocument/2006/relationships/hyperlink" Target="https://drive.google.com/file/d/1y-6UBeDiBqQOwJg-kkCcFjzU0VvvgkFW/view?usp=sharing" TargetMode="External"/><Relationship Id="rId1820" Type="http://schemas.openxmlformats.org/officeDocument/2006/relationships/hyperlink" Target="https://drive.google.com/file/d/16Wxg44N5BYNya7k7V5TdOmALYHOubRRX/view?usp=sharing" TargetMode="External"/><Relationship Id="rId1821" Type="http://schemas.openxmlformats.org/officeDocument/2006/relationships/hyperlink" Target="https://drive.google.com/file/d/1uGDKDziH4gesM9TVeovuAvtXHtmvLbyk/view?usp=sharing" TargetMode="External"/><Relationship Id="rId1822" Type="http://schemas.openxmlformats.org/officeDocument/2006/relationships/hyperlink" Target="https://drive.google.com/file/d/1IvYfOPU_5nCP9Wlvku4ZTWhEUVuHkMin/view?usp=sharing" TargetMode="External"/><Relationship Id="rId1823" Type="http://schemas.openxmlformats.org/officeDocument/2006/relationships/hyperlink" Target="https://drive.google.com/file/d/1TNDOJzCpPVr8mS3W0LF-d7jPZ-0P9M4D/view?usp=sharing" TargetMode="External"/><Relationship Id="rId1824" Type="http://schemas.openxmlformats.org/officeDocument/2006/relationships/hyperlink" Target="https://drive.google.com/file/d/174W4EdKMnTdF7-J2iKMJWomoPFI6L--9/view?usp=share_link" TargetMode="External"/><Relationship Id="rId1825" Type="http://schemas.openxmlformats.org/officeDocument/2006/relationships/hyperlink" Target="https://drive.google.com/file/d/1XMUN_MGI0aOGsu7xLf6Oqb2QKdkaJnPf/view?usp=sharing" TargetMode="External"/><Relationship Id="rId1826" Type="http://schemas.openxmlformats.org/officeDocument/2006/relationships/hyperlink" Target="https://drive.google.com/file/d/1t4JdAcO4IfVw7ZMB1NRHbWZlAtfGdRFZ/view?usp=sharing" TargetMode="External"/><Relationship Id="rId1827" Type="http://schemas.openxmlformats.org/officeDocument/2006/relationships/hyperlink" Target="https://drive.google.com/file/d/1tdRFAsDgd5ft2XoOKOobEuzA8XzTQ4er/view?usp=share_link" TargetMode="External"/><Relationship Id="rId1828" Type="http://schemas.openxmlformats.org/officeDocument/2006/relationships/hyperlink" Target="https://drive.google.com/file/d/1Evd1fumf9gjcnuUSEi58Bd0cmGzVJmkY/view?usp=sharing" TargetMode="External"/><Relationship Id="rId1829" Type="http://schemas.openxmlformats.org/officeDocument/2006/relationships/hyperlink" Target="https://drive.google.com/file/d/1bLJ8pll_QORt2nm02mHyJVvRdXHREW-h/view?usp=sharing" TargetMode="External"/><Relationship Id="rId1830" Type="http://schemas.openxmlformats.org/officeDocument/2006/relationships/hyperlink" Target="https://drive.google.com/file/d/1vKnVOV8M-rSpq_b2O__LGl8jeo3irVfc/view?usp=sharing" TargetMode="External"/><Relationship Id="rId1831" Type="http://schemas.openxmlformats.org/officeDocument/2006/relationships/hyperlink" Target="https://drive.google.com/file/d/1vkdXAK_oo251fUZxNJX3IE3e8zMKBGXV/view?usp=sharing" TargetMode="External"/><Relationship Id="rId1832" Type="http://schemas.openxmlformats.org/officeDocument/2006/relationships/hyperlink" Target="https://drive.google.com/file/d/1ErS9kweUxqnNUNeLXrYdhV3432CqiW-_/view?usp=sharing" TargetMode="External"/><Relationship Id="rId1833" Type="http://schemas.openxmlformats.org/officeDocument/2006/relationships/hyperlink" Target="https://drive.google.com/file/d/1PyxUNXY3x9YSSXMMokM-xshRr8F5dWPl/view?usp=sharing" TargetMode="External"/><Relationship Id="rId1834" Type="http://schemas.openxmlformats.org/officeDocument/2006/relationships/hyperlink" Target="https://drive.google.com/file/d/1ZAKsiofftAE8TIQFzUxaO9m2dgKXYjQ4/view?usp=sharing" TargetMode="External"/><Relationship Id="rId1835" Type="http://schemas.openxmlformats.org/officeDocument/2006/relationships/hyperlink" Target="https://drive.google.com/file/d/1cOqxqtCVQ4V31yOncB8q1uusNtmMHVN6/view?usp=sharing" TargetMode="External"/><Relationship Id="rId1836" Type="http://schemas.openxmlformats.org/officeDocument/2006/relationships/hyperlink" Target="https://drive.google.com/file/d/1SNagt_ay1Sz48fxobqzg1Je7SzE2OBkV/view?usp=sharing" TargetMode="External"/><Relationship Id="rId1837" Type="http://schemas.openxmlformats.org/officeDocument/2006/relationships/hyperlink" Target="https://drive.google.com/file/d/1ZAKsiofftAE8TIQFzUxaO9m2dgKXYjQ4/view?usp=sharing" TargetMode="External"/><Relationship Id="rId1838" Type="http://schemas.openxmlformats.org/officeDocument/2006/relationships/hyperlink" Target="https://drive.google.com/file/d/1AZCsxCWGl6VqO2-Bp4SXKF-ZJqOgtwEl/view?usp=sharing" TargetMode="External"/><Relationship Id="rId1839" Type="http://schemas.openxmlformats.org/officeDocument/2006/relationships/hyperlink" Target="https://drive.google.com/file/d/1ETAsyCgSrdTgsue3VUbSmNhXWsooDmnn/view?usp=sharing" TargetMode="External"/><Relationship Id="rId1840" Type="http://schemas.openxmlformats.org/officeDocument/2006/relationships/hyperlink" Target="https://drive.google.com/file/d/1LTR80ZTGDGdsi7baU2qiSfvt3sA4viF5/view?usp=sharing" TargetMode="External"/><Relationship Id="rId1841" Type="http://schemas.openxmlformats.org/officeDocument/2006/relationships/hyperlink" Target="https://drive.google.com/file/d/1JhwVuCsKJYi3vOjnuqZxZlQC4WQSGzvd/view?usp=sharing" TargetMode="External"/><Relationship Id="rId1842" Type="http://schemas.openxmlformats.org/officeDocument/2006/relationships/hyperlink" Target="https://drive.google.com/file/d/14U48UG_BlDbZADhTuLZ0VU5NIQbMmWpi/view?usp=sharing" TargetMode="External"/><Relationship Id="rId1843" Type="http://schemas.openxmlformats.org/officeDocument/2006/relationships/hyperlink" Target="https://drive.google.com/file/d/1POme3uOm8y3tiKxv7te46x9h7VobcNCZ/view?usp=sharing" TargetMode="External"/><Relationship Id="rId1844" Type="http://schemas.openxmlformats.org/officeDocument/2006/relationships/hyperlink" Target="https://drive.google.com/file/d/1cRepSFuuseYYVwZ4FQQ6AYm9-YlNMOG0/view?usp=sharing" TargetMode="External"/><Relationship Id="rId1845" Type="http://schemas.openxmlformats.org/officeDocument/2006/relationships/hyperlink" Target="https://drive.google.com/file/d/16gWVir1tEJS2rysHc9usWCBPQGzBOksm/view?usp=sharing" TargetMode="External"/><Relationship Id="rId1846" Type="http://schemas.openxmlformats.org/officeDocument/2006/relationships/hyperlink" Target="https://drive.google.com/file/d/11M5P4pq39_kCy4g7uTRfYxiZ5Pc5WIcf/view?usp=sharing" TargetMode="External"/><Relationship Id="rId1847" Type="http://schemas.openxmlformats.org/officeDocument/2006/relationships/hyperlink" Target="https://drive.google.com/file/d/1THOkeI_4AGPWJYdwK275U98Lp2GPy9gB/view?usp=sharing" TargetMode="External"/><Relationship Id="rId1848" Type="http://schemas.openxmlformats.org/officeDocument/2006/relationships/hyperlink" Target="https://drive.google.com/file/d/11rUckk8OxqI5TpZNndvDIQDZYNEzYs9u/view?usp=sharing" TargetMode="External"/><Relationship Id="rId1849" Type="http://schemas.openxmlformats.org/officeDocument/2006/relationships/hyperlink" Target="https://drive.google.com/file/d/1F0CmgMGVB-LDYa63cFV5H4br1cH2KBVi/view?usp=sharing" TargetMode="External"/><Relationship Id="rId1850" Type="http://schemas.openxmlformats.org/officeDocument/2006/relationships/hyperlink" Target="https://drive.google.com/file/d/1tQBgdlhkTT9qTNvRjscPD3wA-M6SZyvE/view?usp=share_link" TargetMode="External"/><Relationship Id="rId1851" Type="http://schemas.openxmlformats.org/officeDocument/2006/relationships/hyperlink" Target="https://drive.google.com/file/d/1ElAm2dFxtzZLEMPZZJ-JIPSsBayzfmUS/view?usp=sharing" TargetMode="External"/><Relationship Id="rId1852" Type="http://schemas.openxmlformats.org/officeDocument/2006/relationships/hyperlink" Target="https://drive.google.com/file/d/1RJ0fT8PBLMZLNxKKN6l16lx2UN_Xg15Z/view?usp=sharing" TargetMode="External"/><Relationship Id="rId1853" Type="http://schemas.openxmlformats.org/officeDocument/2006/relationships/hyperlink" Target="https://drive.google.com/file/d/1pCS92TDq2mFlRPU4jPOGrDU_G8Ob0PYZ/view?usp=share_link" TargetMode="External"/><Relationship Id="rId1854" Type="http://schemas.openxmlformats.org/officeDocument/2006/relationships/hyperlink" Target="https://drive.google.com/file/d/1II8YAKSJGsTQ0C425A9ZZTFcF7ZmBh9J/view?usp=sharing" TargetMode="External"/><Relationship Id="rId1855" Type="http://schemas.openxmlformats.org/officeDocument/2006/relationships/hyperlink" Target="https://drive.google.com/file/d/1oT_cdpzM9byoONLScqsphC1OqwDIempz/view?usp=sharing" TargetMode="External"/><Relationship Id="rId1856" Type="http://schemas.openxmlformats.org/officeDocument/2006/relationships/hyperlink" Target="https://drive.google.com/file/d/11dZRWlkV8AjtHo_t64Tr-_qZ-JByJgo5/view?usp=sharing" TargetMode="External"/><Relationship Id="rId1857" Type="http://schemas.openxmlformats.org/officeDocument/2006/relationships/hyperlink" Target="https://drive.google.com/file/d/1FcDHuaCoxROpPypTusLWFHDjF1bJi_pE/view?usp=sharing" TargetMode="External"/><Relationship Id="rId1858" Type="http://schemas.openxmlformats.org/officeDocument/2006/relationships/hyperlink" Target="https://drive.google.com/file/d/1Rp3JM01a8uqv6Yi8EAY5X5lTzGgWQJFW/view?usp=sharing" TargetMode="External"/><Relationship Id="rId1859" Type="http://schemas.openxmlformats.org/officeDocument/2006/relationships/hyperlink" Target="https://drive.google.com/file/d/1a-rS97NazmNTfOKOyQZhhEKoKjpoXXaS/view?usp=share_link" TargetMode="External"/><Relationship Id="rId1860" Type="http://schemas.openxmlformats.org/officeDocument/2006/relationships/hyperlink" Target="https://drive.google.com/file/d/1bS4IIO15EAzb6gVh4nm9Lvrs9mVlZ0ud/view?usp=sharing" TargetMode="External"/><Relationship Id="rId1861" Type="http://schemas.openxmlformats.org/officeDocument/2006/relationships/hyperlink" Target="https://drive.google.com/file/d/11-5RomtkscEYeF4jaPjYmrREOcGmS9GG/view?usp=sharing" TargetMode="External"/><Relationship Id="rId1862" Type="http://schemas.openxmlformats.org/officeDocument/2006/relationships/hyperlink" Target="https://drive.google.com/file/d/1wsXZBRlvEod1QBM0_rikB1I_LK_eEGGI/view?usp=sharing" TargetMode="External"/><Relationship Id="rId1863" Type="http://schemas.openxmlformats.org/officeDocument/2006/relationships/hyperlink" Target="https://drive.google.com/file/d/140iz87-rok_Or0llcRDTVH-Zsg-zXRgA/view?usp=sharing" TargetMode="External"/><Relationship Id="rId1864" Type="http://schemas.openxmlformats.org/officeDocument/2006/relationships/hyperlink" Target="https://drive.google.com/file/d/1XPI9bYfkbR860FzKj7mVRAxTyo5N6V2c/view?usp=sharing" TargetMode="External"/><Relationship Id="rId1865" Type="http://schemas.openxmlformats.org/officeDocument/2006/relationships/hyperlink" Target="https://drive.google.com/file/d/11PoFyfVzmFMqSbyhC2ZCPryspoO7ZbvC/view?usp=sharing" TargetMode="External"/><Relationship Id="rId1866" Type="http://schemas.openxmlformats.org/officeDocument/2006/relationships/hyperlink" Target="https://drive.google.com/file/d/1RA9HvTqLqBrKn9zlIMDO3Kg-6OOo3pCC/view?usp=share_link" TargetMode="External"/><Relationship Id="rId1867" Type="http://schemas.openxmlformats.org/officeDocument/2006/relationships/hyperlink" Target="https://drive.google.com/file/d/175ArDZR1JGnpWcZ5AfUS9E-2oIEHq_SK/view?usp=sharing" TargetMode="External"/><Relationship Id="rId1868" Type="http://schemas.openxmlformats.org/officeDocument/2006/relationships/hyperlink" Target="https://drive.google.com/file/d/1FcHncQbjy7ir0PgYPWZf4j85Fr_wp_bD/view?usp=sharing" TargetMode="External"/><Relationship Id="rId1869" Type="http://schemas.openxmlformats.org/officeDocument/2006/relationships/hyperlink" Target="https://drive.google.com/file/d/1NLYZfD9FEias2IVyIsfj9t9csHZ_Tb3D/view?usp=sharing" TargetMode="External"/><Relationship Id="rId1870" Type="http://schemas.openxmlformats.org/officeDocument/2006/relationships/hyperlink" Target="https://drive.google.com/file/d/1Ew3kj0Ni-ZEvlX1yh2U0bvbDrHH1GN-q/view?usp=sharing" TargetMode="External"/><Relationship Id="rId1871" Type="http://schemas.openxmlformats.org/officeDocument/2006/relationships/hyperlink" Target="https://drive.google.com/file/d/1oONqD3BbqLKw8C205iMQCOe1lTO-sLPU/view?usp=sharing" TargetMode="External"/><Relationship Id="rId1872" Type="http://schemas.openxmlformats.org/officeDocument/2006/relationships/hyperlink" Target="https://drive.google.com/file/d/1D_hmPpvO67-1tSD_Xb4Xc6D54G92dwH2/view?usp=share_link" TargetMode="External"/><Relationship Id="rId1873" Type="http://schemas.openxmlformats.org/officeDocument/2006/relationships/hyperlink" Target="https://drive.google.com/file/d/1K2HXv-dcAz63e07bE6fI0FHjFGwfQHHc/view?usp=sharing" TargetMode="External"/><Relationship Id="rId1874" Type="http://schemas.openxmlformats.org/officeDocument/2006/relationships/hyperlink" Target="https://drive.google.com/file/d/155ZPFzeS5K0l5tJvxWH9NwvnSZjjoDwm/view?usp=sharing" TargetMode="External"/><Relationship Id="rId1875" Type="http://schemas.openxmlformats.org/officeDocument/2006/relationships/hyperlink" Target="https://drive.google.com/file/d/1zRtPbJQI4OePnHjBV3z4bm5VUKnw_ZBr/view?usp=share_link" TargetMode="External"/><Relationship Id="rId1876" Type="http://schemas.openxmlformats.org/officeDocument/2006/relationships/hyperlink" Target="https://drive.google.com/file/d/1wl6Vl5ZIck4UZq2NN5KZI4w6bYk-LHCv/view?usp=sharing" TargetMode="External"/><Relationship Id="rId1877" Type="http://schemas.openxmlformats.org/officeDocument/2006/relationships/hyperlink" Target="https://drive.google.com/file/d/1fUeVrbHN94U0VKsjNol1hswb46zT2rX9/view?usp=sharing" TargetMode="External"/><Relationship Id="rId1878" Type="http://schemas.openxmlformats.org/officeDocument/2006/relationships/hyperlink" Target="https://drive.google.com/file/d/1XElMDcOH-2Ag0llLBbQzYQCNOGcdf9Us/view?usp=share_link" TargetMode="External"/><Relationship Id="rId1879" Type="http://schemas.openxmlformats.org/officeDocument/2006/relationships/hyperlink" Target="https://drive.google.com/file/d/11zB4TfZMpzP1KblrukO7k2A9mQlvCpez/view?usp=sharing" TargetMode="External"/><Relationship Id="rId1880" Type="http://schemas.openxmlformats.org/officeDocument/2006/relationships/hyperlink" Target="https://drive.google.com/file/d/1T2jY1sZInDH5NZoGj9yewBihaqxqNqLZ/view?usp=sharing" TargetMode="External"/><Relationship Id="rId1881" Type="http://schemas.openxmlformats.org/officeDocument/2006/relationships/hyperlink" Target="https://drive.google.com/file/d/1L5YCRe2TPZ9_XI-u-cvrZqonhCEMzIhx/view?usp=sharing" TargetMode="External"/><Relationship Id="rId1882" Type="http://schemas.openxmlformats.org/officeDocument/2006/relationships/hyperlink" Target="https://drive.google.com/file/d/1gcoUgFw2ZJHTUlxP4dbfhc4qeKjhyBxt/view?usp=sharing" TargetMode="External"/><Relationship Id="rId1883" Type="http://schemas.openxmlformats.org/officeDocument/2006/relationships/hyperlink" Target="https://drive.google.com/file/d/1dfQgyOUWL1UiZkE85vyKeZoO0TPJOwNr/view?usp=sharing" TargetMode="External"/><Relationship Id="rId1884" Type="http://schemas.openxmlformats.org/officeDocument/2006/relationships/hyperlink" Target="https://drive.google.com/file/d/1cD3XJB2GhnmNtLVBCHxIEDTn4vn3Ipl1/view?usp=sharing" TargetMode="External"/><Relationship Id="rId1885" Type="http://schemas.openxmlformats.org/officeDocument/2006/relationships/hyperlink" Target="https://drive.google.com/file/d/19iDkgpsr14x4CsEh_1qH75Xb8n8BUKm0/view?usp=share_link" TargetMode="External"/><Relationship Id="rId1886" Type="http://schemas.openxmlformats.org/officeDocument/2006/relationships/hyperlink" Target="https://drive.google.com/file/d/1U12lA3nMyxguxaWZNbR_Y1g3u7Hd0Es6/view?usp=share_link" TargetMode="External"/><Relationship Id="rId1887" Type="http://schemas.openxmlformats.org/officeDocument/2006/relationships/hyperlink" Target="https://drive.google.com/file/d/1J0hXuGQt00Wob7esMJELF8j38KdXOBt5/view?usp=sharing" TargetMode="External"/><Relationship Id="rId1888" Type="http://schemas.openxmlformats.org/officeDocument/2006/relationships/hyperlink" Target="https://drive.google.com/file/d/1OCgre_VfTnaNfqVCO3lD-Umo1lCJOm-8/view?usp=sharing" TargetMode="External"/><Relationship Id="rId1889" Type="http://schemas.openxmlformats.org/officeDocument/2006/relationships/hyperlink" Target="https://drive.google.com/file/d/1mPkq6SkUekp9ZgMAf_sKudatnvd74uvq/view?usp=sharing" TargetMode="External"/><Relationship Id="rId1890" Type="http://schemas.openxmlformats.org/officeDocument/2006/relationships/hyperlink" Target="https://drive.google.com/file/d/1xSJNZ4SnPLq8Ysk4OEbIiGDRBMXqmg_2/view?usp=sharing" TargetMode="External"/><Relationship Id="rId1891" Type="http://schemas.openxmlformats.org/officeDocument/2006/relationships/hyperlink" Target="https://drive.google.com/file/d/1QjsFu7uaujuJc6QJA_XADDbGi0dQcFpw/view?usp=sharing" TargetMode="External"/><Relationship Id="rId1892" Type="http://schemas.openxmlformats.org/officeDocument/2006/relationships/hyperlink" Target="https://drive.google.com/file/d/1TXwenQKoMI66WKc5poMZ72gPlPsBDhJm/view?usp=sharing" TargetMode="External"/><Relationship Id="rId1893" Type="http://schemas.openxmlformats.org/officeDocument/2006/relationships/hyperlink" Target="https://drive.google.com/file/d/1znK_E3ZSzycQH78_rlQ9JxVmS9iQKDb6/view?usp=sharing" TargetMode="External"/><Relationship Id="rId1894" Type="http://schemas.openxmlformats.org/officeDocument/2006/relationships/hyperlink" Target="https://drive.google.com/file/d/1E4yQ6D6IpuWN20i6aO3ElnHKhgTrqX3B/view?usp=sharing" TargetMode="External"/><Relationship Id="rId1895" Type="http://schemas.openxmlformats.org/officeDocument/2006/relationships/hyperlink" Target="https://drive.google.com/file/d/1Oyqi5crdtvH9mkkLXmmCUPhrzFzqiIwC/view?usp=sharing" TargetMode="External"/><Relationship Id="rId1896" Type="http://schemas.openxmlformats.org/officeDocument/2006/relationships/hyperlink" Target="https://drive.google.com/file/d/13phR3rBajIxPz6oNc_qMUmNzb3cc7NRA/view?usp=sharing" TargetMode="External"/><Relationship Id="rId1897" Type="http://schemas.openxmlformats.org/officeDocument/2006/relationships/hyperlink" Target="https://drive.google.com/file/d/1otAGxaLIbrECrekIUtTWwJsvrR_KJKn2/view?usp=sharing" TargetMode="External"/><Relationship Id="rId1898" Type="http://schemas.openxmlformats.org/officeDocument/2006/relationships/hyperlink" Target="https://drive.google.com/file/d/1dnweZ3r-qoMCPXrNZUTLCJvtu12DisTx/view?usp=sharing" TargetMode="External"/><Relationship Id="rId1899" Type="http://schemas.openxmlformats.org/officeDocument/2006/relationships/hyperlink" Target="https://drive.google.com/file/d/1O41zIN0_0U9kt-D29mm0FT_BJ77zuclS/view?usp=sharing" TargetMode="External"/><Relationship Id="rId1900" Type="http://schemas.openxmlformats.org/officeDocument/2006/relationships/hyperlink" Target="https://drive.google.com/file/d/1__e9fmejmU5AtayF6A7Kn9t3cWWy0d9O/view?usp=sharing" TargetMode="External"/><Relationship Id="rId1901" Type="http://schemas.openxmlformats.org/officeDocument/2006/relationships/hyperlink" Target="https://drive.google.com/file/d/1D5Jm4DrYw50tSrlfve9urK_5Z-Pranq1/view?usp=sharing" TargetMode="External"/><Relationship Id="rId1902" Type="http://schemas.openxmlformats.org/officeDocument/2006/relationships/hyperlink" Target="https://drive.google.com/file/d/1QNPnW1JBF2NhY-7ow4hB8MOfq8pmIAt8/view?usp=sharing" TargetMode="External"/><Relationship Id="rId1903" Type="http://schemas.openxmlformats.org/officeDocument/2006/relationships/hyperlink" Target="https://drive.google.com/file/d/1C_x-c9dSavv4qQL8OcAyd49hEb2Vw0Xe/view?usp=sharing" TargetMode="External"/><Relationship Id="rId1904" Type="http://schemas.openxmlformats.org/officeDocument/2006/relationships/hyperlink" Target="https://drive.google.com/file/d/1Y8GBxUSn2li_KLjhRoBhC17cGbwVAJOQ/view?usp=sharing" TargetMode="External"/><Relationship Id="rId1905" Type="http://schemas.openxmlformats.org/officeDocument/2006/relationships/hyperlink" Target="https://drive.google.com/file/d/1QX3TKQlcKTnXhpb3T2oj3BpxHMtMagrY/view?usp=sharing" TargetMode="External"/><Relationship Id="rId1906" Type="http://schemas.openxmlformats.org/officeDocument/2006/relationships/hyperlink" Target="https://drive.google.com/file/d/1oRQY2B8Iy60SkCcMr8od0W2feJ3_-Cfh/view?usp=share_link" TargetMode="External"/><Relationship Id="rId1907" Type="http://schemas.openxmlformats.org/officeDocument/2006/relationships/hyperlink" Target="https://drive.google.com/file/d/1wGxJO6d4xTheKusqgyt_9t8gTNJ8GB4i/view?usp=sharing" TargetMode="External"/><Relationship Id="rId1908" Type="http://schemas.openxmlformats.org/officeDocument/2006/relationships/hyperlink" Target="https://drive.google.com/file/d/1zAa_9HZzFQRZVbcF97CxtuPY7io_7V36/view?usp=sharing" TargetMode="External"/><Relationship Id="rId1909" Type="http://schemas.openxmlformats.org/officeDocument/2006/relationships/hyperlink" Target="https://drive.google.com/file/d/1NUh_laD41YnC_Jb_h3BWZSjz2q9Eyqp_/view?usp=share_link" TargetMode="External"/><Relationship Id="rId1910" Type="http://schemas.openxmlformats.org/officeDocument/2006/relationships/hyperlink" Target="https://drive.google.com/file/d/1LtyHo8pFr8YDNVLpNhdOVTolP540ph2Z/view?usp=sharing" TargetMode="External"/><Relationship Id="rId1911" Type="http://schemas.openxmlformats.org/officeDocument/2006/relationships/hyperlink" Target="https://drive.google.com/file/d/101sqZd87HIA-C8_2bBPQ9j5dyBTNl2uR/view?usp=sharing" TargetMode="External"/><Relationship Id="rId1912" Type="http://schemas.openxmlformats.org/officeDocument/2006/relationships/hyperlink" Target="https://drive.google.com/file/d/1zP0qjwHkuGWyKLr8VzvU5jE3fQg2zrxr/view?usp=share_link" TargetMode="External"/><Relationship Id="rId1913" Type="http://schemas.openxmlformats.org/officeDocument/2006/relationships/hyperlink" Target="https://drive.google.com/file/d/1dxou4vFQylKJNonhhk2G92KkqKXd0wqs/view?usp=sharing" TargetMode="External"/><Relationship Id="rId1914" Type="http://schemas.openxmlformats.org/officeDocument/2006/relationships/hyperlink" Target="https://drive.google.com/file/d/1Oy0LC7IrmEGqqA8MfJSGqz8vsbKCr0u0/view?usp=sharing" TargetMode="External"/><Relationship Id="rId1915" Type="http://schemas.openxmlformats.org/officeDocument/2006/relationships/hyperlink" Target="https://drive.google.com/file/d/1TGs6bFLNN_addqpcUOAxbiq51er2I_rk/view?usp=sharing" TargetMode="External"/><Relationship Id="rId1916" Type="http://schemas.openxmlformats.org/officeDocument/2006/relationships/hyperlink" Target="https://drive.google.com/file/d/1VQKl6pQnwcoKn_kGDF9lOWgnmRZzq6aG/view?usp=sharing" TargetMode="External"/><Relationship Id="rId1917" Type="http://schemas.openxmlformats.org/officeDocument/2006/relationships/hyperlink" Target="https://drive.google.com/file/d/1RX-xgMhgpWIfZXBiz7K-YqMae9C-QfVq/view?usp=sharing" TargetMode="External"/><Relationship Id="rId1918" Type="http://schemas.openxmlformats.org/officeDocument/2006/relationships/hyperlink" Target="https://drive.google.com/file/d/1pF2oCMrQ6TWb6mY5Sc598C1T3beMqDCy/view?usp=sharing" TargetMode="External"/><Relationship Id="rId1919" Type="http://schemas.openxmlformats.org/officeDocument/2006/relationships/hyperlink" Target="https://drive.google.com/file/d/1v2yfwpL2GnyN1G78U2CT4g7vCpVWptvc/view?usp=sharing" TargetMode="External"/><Relationship Id="rId1920" Type="http://schemas.openxmlformats.org/officeDocument/2006/relationships/hyperlink" Target="https://drive.google.com/file/d/1i77Dlyt4mnfpbClWZntVQbelc-yjM-pT/view?usp=sharing" TargetMode="External"/><Relationship Id="rId1921" Type="http://schemas.openxmlformats.org/officeDocument/2006/relationships/hyperlink" Target="https://drive.google.com/file/d/1jb_aQtPG_YQl-NSxsbfgbQ-DbP32az7r/view?usp=share_link" TargetMode="External"/><Relationship Id="rId1922" Type="http://schemas.openxmlformats.org/officeDocument/2006/relationships/hyperlink" Target="https://drive.google.com/file/d/1uOPXrrW50N0a8q3tATGCGZo2r8u_0zh_/view?usp=sharing" TargetMode="External"/><Relationship Id="rId1923" Type="http://schemas.openxmlformats.org/officeDocument/2006/relationships/hyperlink" Target="https://drive.google.com/file/d/1aW0-7vI0x4XCpI2iBtnnVhb8Iyyv9ZPl/view?usp=sharing" TargetMode="External"/><Relationship Id="rId1924" Type="http://schemas.openxmlformats.org/officeDocument/2006/relationships/hyperlink" Target="https://drive.google.com/file/d/1Qui87gPc2XxFnQUspg7YvvOjBmGbdv20/view?usp=sharing" TargetMode="External"/><Relationship Id="rId1925" Type="http://schemas.openxmlformats.org/officeDocument/2006/relationships/hyperlink" Target="https://drive.google.com/file/d/1CZLcYoYRCAiyc3RB_wrjhCOjf6U6YjQD/view?usp=sharing" TargetMode="External"/><Relationship Id="rId1926" Type="http://schemas.openxmlformats.org/officeDocument/2006/relationships/hyperlink" Target="https://drive.google.com/file/d/1n6-Fdum9v9YkwSqr20PdCX7Bzglab9qE/view?usp=sharing" TargetMode="External"/><Relationship Id="rId1927" Type="http://schemas.openxmlformats.org/officeDocument/2006/relationships/hyperlink" Target="https://drive.google.com/file/d/1ceyf_uft5HKF_wMilSLn7I-JOVuMK9nU/view?usp=sharing" TargetMode="External"/><Relationship Id="rId1928" Type="http://schemas.openxmlformats.org/officeDocument/2006/relationships/hyperlink" Target="https://drive.google.com/file/d/1H40mrtstIKc8CAM-M6IrdreZN2XEd-eP/view?usp=sharing" TargetMode="External"/><Relationship Id="rId1929" Type="http://schemas.openxmlformats.org/officeDocument/2006/relationships/hyperlink" Target="https://drive.google.com/file/d/1e_36EI-nBgtsALEpP-SVG-MCyBcypcho/view?usp=sharing" TargetMode="External"/><Relationship Id="rId1930" Type="http://schemas.openxmlformats.org/officeDocument/2006/relationships/hyperlink" Target="https://drive.google.com/file/d/1W7Qs8BEvwC-S7answeOmQ7H4F33-KM58/view?usp=share_link" TargetMode="External"/><Relationship Id="rId1931" Type="http://schemas.openxmlformats.org/officeDocument/2006/relationships/hyperlink" Target="https://drive.google.com/file/d/1tmvmYav0oGS9fepcoIet5ytB-KFN35QS/view?usp=sharing" TargetMode="External"/><Relationship Id="rId1932" Type="http://schemas.openxmlformats.org/officeDocument/2006/relationships/hyperlink" Target="https://drive.google.com/file/d/1TG63cf-GRYMUP5pw-zUWucXsiryu4Fe5/view?usp=sharing" TargetMode="External"/><Relationship Id="rId1933" Type="http://schemas.openxmlformats.org/officeDocument/2006/relationships/hyperlink" Target="https://drive.google.com/file/d/1mJV67dhubyspBjzmHE0Mgxspwe4JCKyU/view?usp=sharing" TargetMode="External"/><Relationship Id="rId1934" Type="http://schemas.openxmlformats.org/officeDocument/2006/relationships/hyperlink" Target="https://drive.google.com/file/d/1o3Neer1dTywnhvBb50BSJozfuk1CvPVA/view?usp=sharing" TargetMode="External"/><Relationship Id="rId1935" Type="http://schemas.openxmlformats.org/officeDocument/2006/relationships/hyperlink" Target="https://drive.google.com/file/d/1NcR6la6cgb-0SrydxM1DLx3uaUUI5nWW/view?usp=sharing" TargetMode="External"/><Relationship Id="rId1936" Type="http://schemas.openxmlformats.org/officeDocument/2006/relationships/hyperlink" Target="https://drive.google.com/file/d/1UHi-Jym7Oj6KFRjbP7OotYJOK6CbUXAg/view?usp=sharing" TargetMode="External"/><Relationship Id="rId1937" Type="http://schemas.openxmlformats.org/officeDocument/2006/relationships/hyperlink" Target="https://drive.google.com/file/d/1LXlV5aIPHITNtJdtEq4H1eVnBcFolZRO/view?usp=sharing" TargetMode="External"/><Relationship Id="rId1938" Type="http://schemas.openxmlformats.org/officeDocument/2006/relationships/hyperlink" Target="https://drive.google.com/file/d/17-1KH5N1Jacl4FCRUKRBAUICVaSERhWs/view?usp=sharing" TargetMode="External"/><Relationship Id="rId1939" Type="http://schemas.openxmlformats.org/officeDocument/2006/relationships/hyperlink" Target="https://drive.google.com/file/d/1WO41GXIr9G3GQnhVikBO6MI-eWdQB8fH/view?usp=sharing" TargetMode="External"/><Relationship Id="rId1940" Type="http://schemas.openxmlformats.org/officeDocument/2006/relationships/hyperlink" Target="https://drive.google.com/file/d/1hYGas7ycoU221oaSOFz-dWeUy8gPtTYv/view?usp=sharing" TargetMode="External"/><Relationship Id="rId1941" Type="http://schemas.openxmlformats.org/officeDocument/2006/relationships/hyperlink" Target="https://drive.google.com/file/d/1mcQZPTcT8fWoTFZMo1YtN5pveoeNmRD0/view?usp=sharing" TargetMode="External"/><Relationship Id="rId1942" Type="http://schemas.openxmlformats.org/officeDocument/2006/relationships/hyperlink" Target="https://drive.google.com/file/d/1ChHqqxeN8rXQhLyXyCWV_OMElwlaXpD4/view?usp=sharing" TargetMode="External"/><Relationship Id="rId1943" Type="http://schemas.openxmlformats.org/officeDocument/2006/relationships/hyperlink" Target="https://drive.google.com/file/d/1QfzNlweHDO9idDvoGkIJ9n8Z7dtvS5FY/view?usp=sharing" TargetMode="External"/><Relationship Id="rId1944" Type="http://schemas.openxmlformats.org/officeDocument/2006/relationships/hyperlink" Target="https://drive.google.com/file/d/1lrbIoqDFBjdENCb6CAGh4sboplXMUo-X/view?usp=sharing" TargetMode="External"/><Relationship Id="rId1945" Type="http://schemas.openxmlformats.org/officeDocument/2006/relationships/hyperlink" Target="https://drive.google.com/file/d/15SsT6wn0ORL27HuzVaV4NoZ8IWb0CXjw/view?usp=sharing" TargetMode="External"/><Relationship Id="rId1946" Type="http://schemas.openxmlformats.org/officeDocument/2006/relationships/hyperlink" Target="https://drive.google.com/file/d/1SY9CoXqyO-qVo5lbgn8g4JjoxlqGPzed/view?usp=sharing" TargetMode="External"/><Relationship Id="rId1947" Type="http://schemas.openxmlformats.org/officeDocument/2006/relationships/hyperlink" Target="https://drive.google.com/file/d/1Lgiqn4YWY4DzmNnebHa8_D98x5nP8ggx/view?usp=sharing" TargetMode="External"/><Relationship Id="rId1948" Type="http://schemas.openxmlformats.org/officeDocument/2006/relationships/hyperlink" Target="https://drive.google.com/file/d/1-7F31VmaGBL6a_NbeYWteZeNsz-wEVhG/view?usp=sharing" TargetMode="External"/><Relationship Id="rId1949" Type="http://schemas.openxmlformats.org/officeDocument/2006/relationships/hyperlink" Target="https://drive.google.com/file/d/1p2IA4s3h9puOCUDKaHOtgv2iJPvh8k7I/view?usp=sharing" TargetMode="External"/><Relationship Id="rId1950" Type="http://schemas.openxmlformats.org/officeDocument/2006/relationships/hyperlink" Target="https://drive.google.com/file/d/1ZGnNcxasojGaqf1Yn0nxZ7MC6YuqjLIE/view?usp=sharing" TargetMode="External"/><Relationship Id="rId1951" Type="http://schemas.openxmlformats.org/officeDocument/2006/relationships/hyperlink" Target="https://drive.google.com/file/d/1m4zhd8Orl6EKnVCoSilrLWaLiqdawnuu/view?usp=sharing" TargetMode="External"/><Relationship Id="rId1952" Type="http://schemas.openxmlformats.org/officeDocument/2006/relationships/hyperlink" Target="https://drive.google.com/file/d/1OvKJ6LA-VJYIBloYB-ZIW39e4g1ywCF3/view?usp=sharing" TargetMode="External"/><Relationship Id="rId1953" Type="http://schemas.openxmlformats.org/officeDocument/2006/relationships/hyperlink" Target="https://drive.google.com/file/d/1AAekrc8yZr2BYim44MGXR4K04zDhrqwH/view?usp=sharing" TargetMode="External"/><Relationship Id="rId1954" Type="http://schemas.openxmlformats.org/officeDocument/2006/relationships/hyperlink" Target="https://drive.google.com/file/d/16b86e33iNaRjybXqqRwe4Z7Y_AZgKzi1/view?usp=sharing" TargetMode="External"/><Relationship Id="rId1955" Type="http://schemas.openxmlformats.org/officeDocument/2006/relationships/hyperlink" Target="https://drive.google.com/file/d/1CSFp9-fSRZ_D7uoVlu17DzPuSl6EeUee/view?usp=sharing" TargetMode="External"/><Relationship Id="rId1956" Type="http://schemas.openxmlformats.org/officeDocument/2006/relationships/hyperlink" Target="https://drive.google.com/file/d/1gWQ-THsNempI6bxNLI52fMbDjpY-Devt/view?usp=sharing" TargetMode="External"/><Relationship Id="rId1957" Type="http://schemas.openxmlformats.org/officeDocument/2006/relationships/hyperlink" Target="https://drive.google.com/file/d/1hnV5TMvFWWBK2matyXiWmibJt6RzuWIg/view?usp=share_link" TargetMode="External"/><Relationship Id="rId1958" Type="http://schemas.openxmlformats.org/officeDocument/2006/relationships/hyperlink" Target="https://drive.google.com/file/d/1Xwtdd9CJdRgF5Qk_VkXlgylzrjOSUZPL/view?usp=sharing" TargetMode="External"/><Relationship Id="rId1959" Type="http://schemas.openxmlformats.org/officeDocument/2006/relationships/hyperlink" Target="https://drive.google.com/file/d/1BNaIJH1v8Y0M75og2fvooOlL5NqUckZD/view?usp=sharing" TargetMode="External"/><Relationship Id="rId1960" Type="http://schemas.openxmlformats.org/officeDocument/2006/relationships/hyperlink" Target="https://drive.google.com/file/d/1jZyvKAuYlQTA3bgBgtKi0lgOVLEIScZd/view?usp=sharing" TargetMode="External"/><Relationship Id="rId1961" Type="http://schemas.openxmlformats.org/officeDocument/2006/relationships/hyperlink" Target="https://drive.google.com/file/d/1v3hGoMS31L_AwGlXY69_EjDLfreLXcl9/view?usp=sharing" TargetMode="External"/><Relationship Id="rId1962" Type="http://schemas.openxmlformats.org/officeDocument/2006/relationships/hyperlink" Target="https://drive.google.com/file/d/1Lio_Mr5V4aAzu8DKOlkKlZi-v2scpOVg/view?usp=sharing" TargetMode="External"/><Relationship Id="rId1963" Type="http://schemas.openxmlformats.org/officeDocument/2006/relationships/hyperlink" Target="https://drive.google.com/file/d/1NyFx0dLQSZJOfu-6IRKJGak8Kz3bNy62/view?usp=sharing" TargetMode="External"/><Relationship Id="rId1964" Type="http://schemas.openxmlformats.org/officeDocument/2006/relationships/hyperlink" Target="https://drive.google.com/file/d/1dDEMpAFJf7qUh1cjCZuk6K8DWMrUDJUo/view?usp=sharing" TargetMode="External"/><Relationship Id="rId1965" Type="http://schemas.openxmlformats.org/officeDocument/2006/relationships/hyperlink" Target="https://drive.google.com/file/d/1sRHd7sBWm3OMyHfqxgXOtl_RP7zLjZi3/view?usp=sharing" TargetMode="External"/><Relationship Id="rId1966" Type="http://schemas.openxmlformats.org/officeDocument/2006/relationships/hyperlink" Target="https://drive.google.com/file/d/1PxeDFd6qu38fF4wYP_ZNc_wENY6qGhiJ/view?usp=sharing" TargetMode="External"/><Relationship Id="rId1967" Type="http://schemas.openxmlformats.org/officeDocument/2006/relationships/hyperlink" Target="https://drive.google.com/file/d/1u812uokOAmcWRfOuRPmvm8MCNorBXDOn/view?usp=sharing" TargetMode="External"/><Relationship Id="rId1968" Type="http://schemas.openxmlformats.org/officeDocument/2006/relationships/hyperlink" Target="https://drive.google.com/file/d/1jvi4dPcchbHv-2NS0mjWSEtlRaMeM9hy/view?usp=sharing" TargetMode="External"/><Relationship Id="rId1969" Type="http://schemas.openxmlformats.org/officeDocument/2006/relationships/hyperlink" Target="https://drive.google.com/file/d/1B-bgcb42d11rnO2UezIhjZe-EIFLsH4G/view?usp=sharing" TargetMode="External"/><Relationship Id="rId1970" Type="http://schemas.openxmlformats.org/officeDocument/2006/relationships/hyperlink" Target="https://drive.google.com/file/d/1nVOt2EVNakP4wyXdBiwrVXm2mk8LX3mP/view?usp=sharing" TargetMode="External"/><Relationship Id="rId1971" Type="http://schemas.openxmlformats.org/officeDocument/2006/relationships/hyperlink" Target="https://drive.google.com/file/d/1ZdIr2CVQPOVSXU96g3rzgVDD-IRMM86l/view?usp=sharing" TargetMode="External"/><Relationship Id="rId1972" Type="http://schemas.openxmlformats.org/officeDocument/2006/relationships/hyperlink" Target="https://drive.google.com/file/d/1eOXnmVwQgSQywXAc5YjJDM-qM0_iUvKO/view?usp=sharing" TargetMode="External"/><Relationship Id="rId1973" Type="http://schemas.openxmlformats.org/officeDocument/2006/relationships/hyperlink" Target="https://drive.google.com/file/d/1XjREoO9cdImlb6PEUoVvihq26faf8z4R/view?usp=sharing" TargetMode="External"/><Relationship Id="rId1974" Type="http://schemas.openxmlformats.org/officeDocument/2006/relationships/hyperlink" Target="https://drive.google.com/file/d/1e_4vIyu9YusTC4QZi95Lb4GNO2w7rr1m/view?usp=sharing" TargetMode="External"/><Relationship Id="rId1975" Type="http://schemas.openxmlformats.org/officeDocument/2006/relationships/hyperlink" Target="https://drive.google.com/file/d/1eOXnmVwQgSQywXAc5YjJDM-qM0_iUvKO/view?usp=sharing" TargetMode="External"/><Relationship Id="rId1976" Type="http://schemas.openxmlformats.org/officeDocument/2006/relationships/hyperlink" Target="https://drive.google.com/file/d/1a5B4RJwHxmJPkgv1Dc7NAQuMrlhO2Yhx/view?usp=sharing" TargetMode="External"/><Relationship Id="rId1977" Type="http://schemas.openxmlformats.org/officeDocument/2006/relationships/hyperlink" Target="https://drive.google.com/file/d/1udFkfoby7nFTQCgJ6jNu1LKSHZlKBVGX/view?usp=sharing" TargetMode="External"/><Relationship Id="rId1978" Type="http://schemas.openxmlformats.org/officeDocument/2006/relationships/hyperlink" Target="https://drive.google.com/file/d/1DosEyWNwrr8bTH6F3fVusz0VxLUWa1z4/view?usp=share_link" TargetMode="External"/><Relationship Id="rId1979" Type="http://schemas.openxmlformats.org/officeDocument/2006/relationships/hyperlink" Target="https://drive.google.com/file/d/1J5k_UYgF7PL04BdDRE9kCl2lJ11tKQfB/view?usp=sharing" TargetMode="External"/><Relationship Id="rId1980" Type="http://schemas.openxmlformats.org/officeDocument/2006/relationships/hyperlink" Target="https://drive.google.com/file/d/1Xc417HQ9CND4YXtbfyeuIyoqTJTA5vgE/view?usp=sharing" TargetMode="External"/><Relationship Id="rId1981" Type="http://schemas.openxmlformats.org/officeDocument/2006/relationships/hyperlink" Target="https://drive.google.com/file/d/1qq7J1upiyRhW1xNmBbNkUcsPGPMiH5XJ/view?usp=sharing" TargetMode="External"/><Relationship Id="rId1982" Type="http://schemas.openxmlformats.org/officeDocument/2006/relationships/hyperlink" Target="https://drive.google.com/file/d/1LpVABI9PtyUIGoD6636MfHy-73Z6DJVa/view?usp=sharing" TargetMode="External"/><Relationship Id="rId1983" Type="http://schemas.openxmlformats.org/officeDocument/2006/relationships/hyperlink" Target="https://drive.google.com/file/d/1i68Hv4_Eqm-S4p8UXNiOaY3U9NAcLP8D/view?usp=sharing" TargetMode="External"/><Relationship Id="rId1984" Type="http://schemas.openxmlformats.org/officeDocument/2006/relationships/hyperlink" Target="https://drive.google.com/file/d/1xUYfL5jLFiAv8-LufAS3dwA4Ap6WvTzn/view?usp=sharing" TargetMode="External"/><Relationship Id="rId1985" Type="http://schemas.openxmlformats.org/officeDocument/2006/relationships/hyperlink" Target="https://drive.google.com/file/d/14KORMnix3BvoCMYt6ROPKkEbdvYy9nXO/view?usp=sharing" TargetMode="External"/><Relationship Id="rId1986" Type="http://schemas.openxmlformats.org/officeDocument/2006/relationships/hyperlink" Target="https://drive.google.com/file/d/1GUftoomM29oOjH6-wBNzK_UjpqajwsVF/view?usp=sharing" TargetMode="External"/><Relationship Id="rId1987" Type="http://schemas.openxmlformats.org/officeDocument/2006/relationships/hyperlink" Target="https://drive.google.com/file/d/1SVA7O7eroXKybWQstJ6PgZpgXeS6u9yS/view?usp=sharing" TargetMode="External"/><Relationship Id="rId1988" Type="http://schemas.openxmlformats.org/officeDocument/2006/relationships/hyperlink" Target="https://drive.google.com/file/d/1ck7mp6Gj4SprmcH_OMZgWyXKq1LXbHrM/view?usp=sharing" TargetMode="External"/><Relationship Id="rId1989" Type="http://schemas.openxmlformats.org/officeDocument/2006/relationships/hyperlink" Target="https://drive.google.com/file/d/1R0Ce3sHP4Iu02_yIoRwbpxWsbrbz5Jn8/view?usp=sharing" TargetMode="External"/><Relationship Id="rId1990" Type="http://schemas.openxmlformats.org/officeDocument/2006/relationships/hyperlink" Target="https://drive.google.com/file/d/1bjgQAsyUSHdJ-eqL0M0BO_u2hHzqHTlJ/view?usp=sharing" TargetMode="External"/><Relationship Id="rId1991" Type="http://schemas.openxmlformats.org/officeDocument/2006/relationships/hyperlink" Target="https://drive.google.com/file/d/1ncFMsPTqIiXzDMCUHeZnrPU6Q3oaFp4N/view?usp=sharing" TargetMode="External"/><Relationship Id="rId1992" Type="http://schemas.openxmlformats.org/officeDocument/2006/relationships/hyperlink" Target="https://drive.google.com/file/d/1s6AKzeeMC3_9cYk7E-5UjtQgOirId96T/view?usp=sharing" TargetMode="External"/><Relationship Id="rId1993" Type="http://schemas.openxmlformats.org/officeDocument/2006/relationships/hyperlink" Target="https://drive.google.com/file/d/1V7r3xR2t72Q-rsFB8YliQLqHQVHKT5qW/view?usp=sharing" TargetMode="External"/><Relationship Id="rId1994" Type="http://schemas.openxmlformats.org/officeDocument/2006/relationships/hyperlink" Target="https://drive.google.com/file/d/1W74uKJaxvoZ2oIA3E_onkXdWIg33kLdv/view?usp=sharing" TargetMode="External"/><Relationship Id="rId1995" Type="http://schemas.openxmlformats.org/officeDocument/2006/relationships/hyperlink" Target="https://drive.google.com/file/d/101WrIZtiB-Api_yLR8nGLGFF3iAjUNy8/view?usp=sharing" TargetMode="External"/><Relationship Id="rId1996" Type="http://schemas.openxmlformats.org/officeDocument/2006/relationships/hyperlink" Target="https://drive.google.com/file/d/13FnZ6pNcq2xw_6ti3qq4D7w9o8ayC86M/view?usp=sharing" TargetMode="External"/><Relationship Id="rId1997" Type="http://schemas.openxmlformats.org/officeDocument/2006/relationships/hyperlink" Target="https://drive.google.com/file/d/14-DSCQkVrwzbHRdXFiSsDFcrj7B1HHxu/view?usp=share_link" TargetMode="External"/><Relationship Id="rId1998" Type="http://schemas.openxmlformats.org/officeDocument/2006/relationships/hyperlink" Target="https://drive.google.com/file/d/1zQNL42feFtgfblOUhw2pyKz8l77gF2mc/view?usp=sharing" TargetMode="External"/><Relationship Id="rId1999" Type="http://schemas.openxmlformats.org/officeDocument/2006/relationships/hyperlink" Target="https://drive.google.com/file/d/1J4zeLhFvPvSRJ3zMvTsu_EeqBG_kSwYj/view?usp=sharing" TargetMode="External"/><Relationship Id="rId2000" Type="http://schemas.openxmlformats.org/officeDocument/2006/relationships/hyperlink" Target="https://drive.google.com/file/d/1q-46bemJU0BVNwke8r-2kzrB2x1_plWl/view?usp=sharing" TargetMode="External"/><Relationship Id="rId2001" Type="http://schemas.openxmlformats.org/officeDocument/2006/relationships/hyperlink" Target="https://drive.google.com/file/d/1Snku4hTSTxzNNtZODDtVbOtyI_zGKhjC/view?usp=sharing" TargetMode="External"/><Relationship Id="rId2002" Type="http://schemas.openxmlformats.org/officeDocument/2006/relationships/hyperlink" Target="https://drive.google.com/file/d/11cAWRrruZNeQIKa8RJNc4jIC2E_4mDg7/view?usp=sharing" TargetMode="External"/><Relationship Id="rId2003" Type="http://schemas.openxmlformats.org/officeDocument/2006/relationships/hyperlink" Target="https://drive.google.com/file/d/1lUkLmzgxCdOxjCeDOoUB3AerrzVUASnq/view?usp=sharing" TargetMode="External"/><Relationship Id="rId2004" Type="http://schemas.openxmlformats.org/officeDocument/2006/relationships/hyperlink" Target="https://drive.google.com/file/d/1ma_it_z9EkNsjeQBtpTBnjUTCfhzyTh_/view?usp=sharing" TargetMode="External"/><Relationship Id="rId2005" Type="http://schemas.openxmlformats.org/officeDocument/2006/relationships/hyperlink" Target="https://drive.google.com/file/d/1sriUG7jTs2Ln7T7akm7ZOoB0Ugm1Req2/view?usp=sharing" TargetMode="External"/><Relationship Id="rId2006" Type="http://schemas.openxmlformats.org/officeDocument/2006/relationships/hyperlink" Target="https://drive.google.com/file/d/10ixkrOhvm8iDv5H3ouD0ntcRdI0mFxN9/view?usp=share_link" TargetMode="External"/><Relationship Id="rId2007" Type="http://schemas.openxmlformats.org/officeDocument/2006/relationships/hyperlink" Target="https://drive.google.com/file/d/1JNgGhGc9tu3pdutlrK0C1tyC0iukRFv_/view?usp=sharing" TargetMode="External"/><Relationship Id="rId2008" Type="http://schemas.openxmlformats.org/officeDocument/2006/relationships/hyperlink" Target="https://drive.google.com/file/d/1kM6cP7jo2X5YA_cCaKFzbpNLepPTBcuM/view?usp=sharing" TargetMode="External"/><Relationship Id="rId2009" Type="http://schemas.openxmlformats.org/officeDocument/2006/relationships/hyperlink" Target="https://drive.google.com/file/d/1XQdxx4SIRcasO8Nw2QIdT6PTQS7tpooD/view?usp=sharing" TargetMode="External"/><Relationship Id="rId2010" Type="http://schemas.openxmlformats.org/officeDocument/2006/relationships/hyperlink" Target="https://drive.google.com/file/d/1zpZJQA7QpUZ1uAb1szjWNAQRrEBkHqxX/view?usp=sharing" TargetMode="External"/><Relationship Id="rId2011" Type="http://schemas.openxmlformats.org/officeDocument/2006/relationships/hyperlink" Target="https://drive.google.com/file/d/1UBodkmgmtVUpscNtzjjJK8ju68w0esyG/view?usp=sharing" TargetMode="External"/><Relationship Id="rId2012" Type="http://schemas.openxmlformats.org/officeDocument/2006/relationships/hyperlink" Target="https://drive.google.com/file/d/1QpSnBz8BkdXskN1GfnoaIao6ZzhxoERz/view?usp=sharing" TargetMode="External"/><Relationship Id="rId2013" Type="http://schemas.openxmlformats.org/officeDocument/2006/relationships/hyperlink" Target="https://drive.google.com/file/d/15JS3H7mKp-I5meeUbqtVmJhPSYKb0IJL/view?usp=sharing" TargetMode="External"/><Relationship Id="rId2014" Type="http://schemas.openxmlformats.org/officeDocument/2006/relationships/hyperlink" Target="https://drive.google.com/file/d/1ZdkcK04gGJ3q9xOGR_mzRVEcDwMeyAY_/view?usp=sharing" TargetMode="External"/><Relationship Id="rId2015" Type="http://schemas.openxmlformats.org/officeDocument/2006/relationships/hyperlink" Target="https://drive.google.com/file/d/1mqsObvt6165v0ZMOI5mvv9wQjCfvWhSy/view?usp=sharing" TargetMode="External"/><Relationship Id="rId2016" Type="http://schemas.openxmlformats.org/officeDocument/2006/relationships/hyperlink" Target="https://drive.google.com/file/d/1Ro8YSXnIk6GR0Us61uFWXorY0gZHaf51/view?usp=sharing" TargetMode="External"/><Relationship Id="rId2017" Type="http://schemas.openxmlformats.org/officeDocument/2006/relationships/hyperlink" Target="https://drive.google.com/file/d/12f7BAFTzSH-728OVSq8Llnfdc8JUtT1l/view?usp=sharing" TargetMode="External"/><Relationship Id="rId2018" Type="http://schemas.openxmlformats.org/officeDocument/2006/relationships/hyperlink" Target="https://drive.google.com/file/d/1B2fx7YgojfeE9NLx8XbtnFnNDJSCV1tA/view?usp=sharing" TargetMode="External"/><Relationship Id="rId2019" Type="http://schemas.openxmlformats.org/officeDocument/2006/relationships/hyperlink" Target="https://drive.google.com/file/d/14RgWdT4SXhfmRUlMip_mIjDVsb39oiXf/view?usp=sharing" TargetMode="External"/><Relationship Id="rId2020" Type="http://schemas.openxmlformats.org/officeDocument/2006/relationships/hyperlink" Target="https://drive.google.com/file/d/1fv1JWhZYyjsNv1Ib_7Kcwc7nRb9r6nsB/view?usp=share_link" TargetMode="External"/><Relationship Id="rId2021" Type="http://schemas.openxmlformats.org/officeDocument/2006/relationships/hyperlink" Target="https://drive.google.com/file/d/1kdqwLp4uiwiigdYzQp_MkCf4S4iOHZo8/view?usp=sharing" TargetMode="External"/><Relationship Id="rId2022" Type="http://schemas.openxmlformats.org/officeDocument/2006/relationships/hyperlink" Target="https://drive.google.com/file/d/1G4Gp3czdhvOzRyqCTXgu_T5a7wvnBAHl/view?usp=sharing" TargetMode="External"/><Relationship Id="rId2023" Type="http://schemas.openxmlformats.org/officeDocument/2006/relationships/hyperlink" Target="https://drive.google.com/file/d/1vwtSFJAWbT4Gmokf18XXExpD3Gf07jBC/view?usp=share_link" TargetMode="External"/><Relationship Id="rId2024" Type="http://schemas.openxmlformats.org/officeDocument/2006/relationships/hyperlink" Target="https://drive.google.com/file/d/1BiHCUeWHfpNDcA2fHyILXuP62gdEF2RR/view?usp=sharing" TargetMode="External"/><Relationship Id="rId2025" Type="http://schemas.openxmlformats.org/officeDocument/2006/relationships/hyperlink" Target="https://drive.google.com/file/d/1k0ogc6LDN2vRG0keDEe3CT2qjN5xZIDJ/view?usp=share_link" TargetMode="External"/><Relationship Id="rId2026" Type="http://schemas.openxmlformats.org/officeDocument/2006/relationships/hyperlink" Target="https://drive.google.com/file/d/18ONwEKqs724aU2vB4orRtsRoUkzvjeEn/view?usp=sharing" TargetMode="External"/><Relationship Id="rId2027" Type="http://schemas.openxmlformats.org/officeDocument/2006/relationships/hyperlink" Target="https://drive.google.com/file/d/1LvB35zS7VVzqM0-sW3ngNY5aZkII0x2B/view?usp=share_link" TargetMode="External"/><Relationship Id="rId2028" Type="http://schemas.openxmlformats.org/officeDocument/2006/relationships/hyperlink" Target="https://drive.google.com/file/d/1Swxw5UlTlTa6nYTOsELZ5L9Dr7LlJfmh/view?usp=share_link" TargetMode="External"/><Relationship Id="rId2029" Type="http://schemas.openxmlformats.org/officeDocument/2006/relationships/hyperlink" Target="https://drive.google.com/file/d/1QZbbE5hX7fB-ZSlB7Jri1IcE7x0cB0Ga/view?usp=sharing" TargetMode="External"/><Relationship Id="rId2030" Type="http://schemas.openxmlformats.org/officeDocument/2006/relationships/hyperlink" Target="https://drive.google.com/file/d/10t1nVTCEMt8m28ebglquQSTCCofVstE0/view?usp=share_link" TargetMode="External"/><Relationship Id="rId2031" Type="http://schemas.openxmlformats.org/officeDocument/2006/relationships/hyperlink" Target="https://drive.google.com/file/d/1JVBxrLd_BxBThVCIVnCukRKY4SLJgMnV/view?usp=sharing" TargetMode="External"/><Relationship Id="rId2032" Type="http://schemas.openxmlformats.org/officeDocument/2006/relationships/hyperlink" Target="https://drive.google.com/file/d/10t1nVTCEMt8m28ebglquQSTCCofVstE0/view?usp=share_link" TargetMode="External"/><Relationship Id="rId2033" Type="http://schemas.openxmlformats.org/officeDocument/2006/relationships/hyperlink" Target="https://drive.google.com/file/d/1aUbeSSUVLCyM2mOPa6vrOIrsK_REr3oW/view?usp=sharing" TargetMode="External"/><Relationship Id="rId2034" Type="http://schemas.openxmlformats.org/officeDocument/2006/relationships/hyperlink" Target="https://drive.google.com/file/d/1Sn8e1WHjG48t6kR6bJd5zXXGDtYZUTg6/view?usp=sharing" TargetMode="External"/><Relationship Id="rId2035" Type="http://schemas.openxmlformats.org/officeDocument/2006/relationships/hyperlink" Target="https://drive.google.com/file/d/1UmeeB4h8sqIqIgMBCfxY2hpyS9sHz0M2/view?usp=share_link" TargetMode="External"/><Relationship Id="rId2036" Type="http://schemas.openxmlformats.org/officeDocument/2006/relationships/hyperlink" Target="https://drive.google.com/file/d/1C1XfrlVuezVz7l0lEQ7F4mTo02JsHkxR/view?usp=sharing" TargetMode="External"/><Relationship Id="rId2037" Type="http://schemas.openxmlformats.org/officeDocument/2006/relationships/hyperlink" Target="https://drive.google.com/file/d/1UmeeB4h8sqIqIgMBCfxY2hpyS9sHz0M2/view?usp=share_link" TargetMode="External"/><Relationship Id="rId2038" Type="http://schemas.openxmlformats.org/officeDocument/2006/relationships/hyperlink" Target="https://drive.google.com/file/d/1QgsiZsQkdvZMmBmJsG07ym6E_W78O9tI/view?usp=sharing" TargetMode="External"/><Relationship Id="rId2039" Type="http://schemas.openxmlformats.org/officeDocument/2006/relationships/hyperlink" Target="https://drive.google.com/file/d/1iQRMdCF9BZ09Yk7wCeJnqYWWunjwEXAg/view?usp=share_link" TargetMode="External"/><Relationship Id="rId2040" Type="http://schemas.openxmlformats.org/officeDocument/2006/relationships/hyperlink" Target="https://drive.google.com/file/d/1woYuDxZdVmpay1tCYvFD59brX6alOGKq/view?usp=share_link" TargetMode="External"/><Relationship Id="rId2041" Type="http://schemas.openxmlformats.org/officeDocument/2006/relationships/hyperlink" Target="https://drive.google.com/file/d/1iQRMdCF9BZ09Yk7wCeJnqYWWunjwEXAg/view?usp=share_link" TargetMode="External"/><Relationship Id="rId2042" Type="http://schemas.openxmlformats.org/officeDocument/2006/relationships/hyperlink" Target="https://drive.google.com/file/d/1VIl8dj_vZ0vuqZHRUj0RiOIeLeCmIdEJ/view?usp=sharing" TargetMode="External"/><Relationship Id="rId2043" Type="http://schemas.openxmlformats.org/officeDocument/2006/relationships/hyperlink" Target="https://drive.google.com/file/d/1jMzaO67Bo3uJWEWmK0PlvuGv5ntXkyaY/view?usp=share_link" TargetMode="External"/><Relationship Id="rId2044" Type="http://schemas.openxmlformats.org/officeDocument/2006/relationships/hyperlink" Target="https://drive.google.com/file/d/153ge9v4ew4QTmiOE7yIxEWZu9ASN_S8c/view?usp=share_link" TargetMode="External"/><Relationship Id="rId2045" Type="http://schemas.openxmlformats.org/officeDocument/2006/relationships/hyperlink" Target="https://drive.google.com/file/d/11hJAv_0pV6MXA2cg5LTuYNfZyVWvMQwv/view?usp=share_link" TargetMode="External"/><Relationship Id="rId2046" Type="http://schemas.openxmlformats.org/officeDocument/2006/relationships/hyperlink" Target="https://drive.google.com/file/d/1f20BDVcu6r_uApNqBpFq5HoNXn4LYSVb/view?usp=sharing" TargetMode="External"/><Relationship Id="rId2047" Type="http://schemas.openxmlformats.org/officeDocument/2006/relationships/hyperlink" Target="https://drive.google.com/file/d/1lt5f3ghMvArDcEMsuQIXQgFgrZgDN7tB/view?usp=share_link" TargetMode="External"/><Relationship Id="rId2048" Type="http://schemas.openxmlformats.org/officeDocument/2006/relationships/hyperlink" Target="https://drive.google.com/file/d/1_lhHlk2Y6XE5dxvNvWC1d0BT_50sd5eK/view?usp=sharing" TargetMode="External"/><Relationship Id="rId2049" Type="http://schemas.openxmlformats.org/officeDocument/2006/relationships/hyperlink" Target="https://drive.google.com/file/d/1H1Gl-sg1pil9wMJ_sX6EOzbuFn--HKem/view?usp=share_link" TargetMode="External"/><Relationship Id="rId2050" Type="http://schemas.openxmlformats.org/officeDocument/2006/relationships/hyperlink" Target="https://drive.google.com/file/d/1qjiJ_bnaue4YTCFTIPtKIXNuf23e59IQ/view?usp=share_link" TargetMode="External"/><Relationship Id="rId2051" Type="http://schemas.openxmlformats.org/officeDocument/2006/relationships/hyperlink" Target="https://drive.google.com/file/d/1ON6o9dtxy7q1bqI6fhxvn-uW211N575T/view?usp=share_link" TargetMode="External"/><Relationship Id="rId2052" Type="http://schemas.openxmlformats.org/officeDocument/2006/relationships/hyperlink" Target="https://drive.google.com/file/d/1qjiJ_bnaue4YTCFTIPtKIXNuf23e59IQ/view?usp=share_link" TargetMode="External"/><Relationship Id="rId2053" Type="http://schemas.openxmlformats.org/officeDocument/2006/relationships/hyperlink" Target="https://drive.google.com/file/d/1CvOdMmquJnj3b6SLddndKSryMQ3IyrVH/view?usp=sharing" TargetMode="External"/><Relationship Id="rId2054" Type="http://schemas.openxmlformats.org/officeDocument/2006/relationships/hyperlink" Target="https://drive.google.com/file/d/15wZEfNK8oyt3bBxVwN8zVfOeiPDRCN84/view?usp=share_link" TargetMode="External"/><Relationship Id="rId2055" Type="http://schemas.openxmlformats.org/officeDocument/2006/relationships/hyperlink" Target="https://drive.google.com/file/d/1BLFBEf6GmOY0WL1po-K-e7oxUObMDjgf/view?usp=sharing" TargetMode="External"/><Relationship Id="rId2056" Type="http://schemas.openxmlformats.org/officeDocument/2006/relationships/hyperlink" Target="https://drive.google.com/file/d/1eL7W21L7lwbhE-T7a3aT5dkqEtl3QwUN/view?usp=share_link" TargetMode="External"/><Relationship Id="rId2057" Type="http://schemas.openxmlformats.org/officeDocument/2006/relationships/hyperlink" Target="https://drive.google.com/file/d/1_BXFbIgBOEoNIcxzNk6f5uEn9YYP1o3f/view?usp=sharing" TargetMode="External"/><Relationship Id="rId2058" Type="http://schemas.openxmlformats.org/officeDocument/2006/relationships/hyperlink" Target="https://drive.google.com/file/d/1KYNmEWiKZLqBjcCohVjgT7JJVSbWZq9r/view?usp=share_link" TargetMode="External"/><Relationship Id="rId2059" Type="http://schemas.openxmlformats.org/officeDocument/2006/relationships/hyperlink" Target="https://drive.google.com/file/d/18My-T1zbW3zTbqNE3buDHBHxjennIrsx/view?usp=share_link" TargetMode="External"/><Relationship Id="rId2060" Type="http://schemas.openxmlformats.org/officeDocument/2006/relationships/hyperlink" Target="https://drive.google.com/file/d/1zqMV9NzPHCwBOGcijTe2-Ua3vnCcLjDZ/view?usp=share_link" TargetMode="External"/><Relationship Id="rId2061" Type="http://schemas.openxmlformats.org/officeDocument/2006/relationships/hyperlink" Target="https://drive.google.com/file/d/1UsHx0mgOr3-sSc92KDReDqzFiV9VbMpu/view?usp=share_link" TargetMode="External"/><Relationship Id="rId2062" Type="http://schemas.openxmlformats.org/officeDocument/2006/relationships/hyperlink" Target="https://drive.google.com/file/d/1GdEQsuRuLmULgQg_a_uIP30qokDO7i7s/view?usp=sharing" TargetMode="External"/><Relationship Id="rId2063" Type="http://schemas.openxmlformats.org/officeDocument/2006/relationships/hyperlink" Target="https://drive.google.com/file/d/1UsHx0mgOr3-sSc92KDReDqzFiV9VbMpu/view?usp=share_link" TargetMode="External"/><Relationship Id="rId2064" Type="http://schemas.openxmlformats.org/officeDocument/2006/relationships/hyperlink" Target="https://drive.google.com/file/d/1DQvp2Hub1NK6F8Y_mBpWNZGW_7HBwZvm/view?usp=sharing" TargetMode="External"/><Relationship Id="rId2065" Type="http://schemas.openxmlformats.org/officeDocument/2006/relationships/hyperlink" Target="https://drive.google.com/file/d/1UsHx0mgOr3-sSc92KDReDqzFiV9VbMpu/view?usp=share_link" TargetMode="External"/><Relationship Id="rId2066" Type="http://schemas.openxmlformats.org/officeDocument/2006/relationships/hyperlink" Target="https://drive.google.com/file/d/10M8VDFzWu5AlYyQokSExeiraEZiYtOrd/view?usp=sharing" TargetMode="External"/><Relationship Id="rId2067" Type="http://schemas.openxmlformats.org/officeDocument/2006/relationships/hyperlink" Target="https://drive.google.com/file/d/1qCYJXTq41DrJ1kkImZH-EZHoTzOfgLuw/view?usp=sharing" TargetMode="External"/><Relationship Id="rId2068" Type="http://schemas.openxmlformats.org/officeDocument/2006/relationships/hyperlink" Target="https://drive.google.com/file/d/1O9nB7gDcbvP5Dk203rfEtmUmLpjNQLpA/view?usp=sharing" TargetMode="External"/><Relationship Id="rId2069" Type="http://schemas.openxmlformats.org/officeDocument/2006/relationships/hyperlink" Target="https://drive.google.com/file/d/1flXAtFoc8vChpgLz8hE4Tcwyg0suH1Ab/view?usp=sharing" TargetMode="External"/><Relationship Id="rId2070" Type="http://schemas.openxmlformats.org/officeDocument/2006/relationships/hyperlink" Target="https://drive.google.com/file/d/1c9gCKQ5IqROGQJEPWp3LeGQWs4sKIGQU/view?usp=share_link" TargetMode="External"/><Relationship Id="rId2071" Type="http://schemas.openxmlformats.org/officeDocument/2006/relationships/hyperlink" Target="https://drive.google.com/file/d/1r3-93uMqIjuOz55_9IDjaoX0Nn8HIqZW/view?usp=share_link" TargetMode="External"/><Relationship Id="rId2072" Type="http://schemas.openxmlformats.org/officeDocument/2006/relationships/hyperlink" Target="https://drive.google.com/file/d/1bWtFv_RJSBnxzn2j8q3H66SaHMAnhPEL/view?usp=share_link" TargetMode="External"/><Relationship Id="rId2073" Type="http://schemas.openxmlformats.org/officeDocument/2006/relationships/hyperlink" Target="https://drive.google.com/file/d/1s36FC_bIv0y5xJmk1R92apadC-hkmn4A/view?usp=share_link" TargetMode="External"/><Relationship Id="rId2074" Type="http://schemas.openxmlformats.org/officeDocument/2006/relationships/hyperlink" Target="https://drive.google.com/file/d/1d42gMn33PBPflfCk8Y8khYauvcYROaog/view?usp=sharing" TargetMode="External"/><Relationship Id="rId2075" Type="http://schemas.openxmlformats.org/officeDocument/2006/relationships/hyperlink" Target="https://drive.google.com/file/d/137rGz-Gxom4zP8Hot-PNTe0eUuFLnjYC/view?usp=share_link" TargetMode="External"/><Relationship Id="rId2076" Type="http://schemas.openxmlformats.org/officeDocument/2006/relationships/hyperlink" Target="https://drive.google.com/file/d/1Ki18dYyPv0_j0T2yNUSo0gDDJ571v6-c/view?usp=share_link" TargetMode="External"/><Relationship Id="rId2077" Type="http://schemas.openxmlformats.org/officeDocument/2006/relationships/hyperlink" Target="https://drive.google.com/file/d/1DMII6cME0OM4bS8vqHlW6I7-jA890hCz/view?usp=share_link" TargetMode="External"/><Relationship Id="rId2078" Type="http://schemas.openxmlformats.org/officeDocument/2006/relationships/hyperlink" Target="https://drive.google.com/file/d/1mrsIUevpsbeYEzVmX0APcjGXhkeyUgdf/view?usp=share_link" TargetMode="External"/><Relationship Id="rId2079" Type="http://schemas.openxmlformats.org/officeDocument/2006/relationships/hyperlink" Target="https://drive.google.com/file/d/1TqzLqtmT0hdSEglwZo_dtpFhYPus1ENJ/view?usp=sharing" TargetMode="External"/><Relationship Id="rId2080" Type="http://schemas.openxmlformats.org/officeDocument/2006/relationships/hyperlink" Target="https://drive.google.com/file/d/1TSPSfYfJARng2dbCM62VDl-7Meag3t2X/view?usp=share_link" TargetMode="External"/><Relationship Id="rId2081" Type="http://schemas.openxmlformats.org/officeDocument/2006/relationships/hyperlink" Target="https://drive.google.com/file/d/14cBKQXJeXTU2J6pyQ9q_wo6MoEQ4PQ83/view?usp=share_link" TargetMode="External"/><Relationship Id="rId2082" Type="http://schemas.openxmlformats.org/officeDocument/2006/relationships/hyperlink" Target="https://drive.google.com/file/d/1h0IMH9WqQkBdKixXhE3MrAdj94LLY5Z_/view?usp=sharing" TargetMode="External"/><Relationship Id="rId2083" Type="http://schemas.openxmlformats.org/officeDocument/2006/relationships/hyperlink" Target="https://drive.google.com/file/d/1MLBQhKObllKJAVp9IZk8kIAZTq9cZwfB/view?usp=share_link" TargetMode="External"/><Relationship Id="rId2084" Type="http://schemas.openxmlformats.org/officeDocument/2006/relationships/hyperlink" Target="https://drive.google.com/file/d/1Xlv1G1bTvEqpfAhyonakzcBG90ad7xzT/view?usp=share_link" TargetMode="External"/><Relationship Id="rId2085" Type="http://schemas.openxmlformats.org/officeDocument/2006/relationships/hyperlink" Target="https://drive.google.com/file/d/1MjzinklQsMHLRTS8xgul0qQXd0eiDo-Y/view?usp=share_link" TargetMode="External"/><Relationship Id="rId2086" Type="http://schemas.openxmlformats.org/officeDocument/2006/relationships/hyperlink" Target="https://drive.google.com/file/d/1Y0_GKiq8-aQsbIHORibIzc78gAsNDjFA/view?usp=share_link" TargetMode="External"/><Relationship Id="rId2087" Type="http://schemas.openxmlformats.org/officeDocument/2006/relationships/hyperlink" Target="https://drive.google.com/file/d/1YP8ZSMHGH8MhPqyLnN9P8G_izXEntH-6/view?usp=share_link" TargetMode="External"/><Relationship Id="rId2088" Type="http://schemas.openxmlformats.org/officeDocument/2006/relationships/hyperlink" Target="https://drive.google.com/file/d/1n80FwC9exOyBCHxVKiQ6KjhiSivL-19r/view?usp=share_link" TargetMode="External"/><Relationship Id="rId2089" Type="http://schemas.openxmlformats.org/officeDocument/2006/relationships/hyperlink" Target="https://drive.google.com/file/d/1E01RAqtwU1nW-uqlfWdtJIyv9R9rhg_W/view?usp=share_link" TargetMode="External"/><Relationship Id="rId2090" Type="http://schemas.openxmlformats.org/officeDocument/2006/relationships/hyperlink" Target="https://drive.google.com/file/d/1IywS17DK5IJzVaq9tCr2L2VQulXplUAa/view?usp=sharing" TargetMode="External"/><Relationship Id="rId2091" Type="http://schemas.openxmlformats.org/officeDocument/2006/relationships/hyperlink" Target="https://drive.google.com/file/d/1jVNe4V3BqNjsspBjPGYNM8bStQWFc5Ew/view?usp=share_link" TargetMode="External"/><Relationship Id="rId2092" Type="http://schemas.openxmlformats.org/officeDocument/2006/relationships/hyperlink" Target="https://drive.google.com/file/d/1yed-aX2dJhrIEm7glmv46EAcjsvc-niq/view?usp=share_link" TargetMode="External"/><Relationship Id="rId2093" Type="http://schemas.openxmlformats.org/officeDocument/2006/relationships/hyperlink" Target="https://drive.google.com/file/d/16-nCCVU0AXLA1xQsMmhJ0SNMcvGs0sig/view?usp=share_link" TargetMode="External"/><Relationship Id="rId2094" Type="http://schemas.openxmlformats.org/officeDocument/2006/relationships/hyperlink" Target="https://drive.google.com/file/d/1yed-aX2dJhrIEm7glmv46EAcjsvc-niq/view?usp=share_link" TargetMode="External"/><Relationship Id="rId2095" Type="http://schemas.openxmlformats.org/officeDocument/2006/relationships/hyperlink" Target="https://drive.google.com/file/d/1lL1H9x2DE0jyesOgHVgHut_qV1uPbiJF/view?usp=sharing" TargetMode="External"/><Relationship Id="rId2096" Type="http://schemas.openxmlformats.org/officeDocument/2006/relationships/hyperlink" Target="https://drive.google.com/file/d/1GopMbzGaJG4ej7T0PS9vtaV6Nvp9ON8v/view?usp=share_link" TargetMode="External"/><Relationship Id="rId2097" Type="http://schemas.openxmlformats.org/officeDocument/2006/relationships/hyperlink" Target="https://drive.google.com/file/d/1XFxmiesXQikE0x9vwyVl3_GUVgv_0Skw/view?usp=sharing" TargetMode="External"/><Relationship Id="rId2098" Type="http://schemas.openxmlformats.org/officeDocument/2006/relationships/hyperlink" Target="https://drive.google.com/file/d/1dAxryaPn-x2t3kQbI73M3INw70L-KC40/view?usp=share_link" TargetMode="External"/><Relationship Id="rId2099" Type="http://schemas.openxmlformats.org/officeDocument/2006/relationships/hyperlink" Target="https://drive.google.com/file/d/1qC4uoQrmvZm5_sDOOR-e-wg6KhOjam2p/view?usp=sharing" TargetMode="External"/><Relationship Id="rId2100" Type="http://schemas.openxmlformats.org/officeDocument/2006/relationships/hyperlink" Target="https://drive.google.com/file/d/1fda3NizpFoueGj2F4AGq5ZD0k5NuVi83/view?usp=share_link" TargetMode="External"/><Relationship Id="rId2101" Type="http://schemas.openxmlformats.org/officeDocument/2006/relationships/hyperlink" Target="https://drive.google.com/file/d/1DKHqflXL1n2qIV-7dMWT38beN6_epOjs/view?usp=share_link" TargetMode="External"/><Relationship Id="rId2102" Type="http://schemas.openxmlformats.org/officeDocument/2006/relationships/hyperlink" Target="https://drive.google.com/file/d/15MmuDth03-ks5ldlrGjjowF0JWtj5QRM/view?usp=share_link" TargetMode="External"/><Relationship Id="rId2103" Type="http://schemas.openxmlformats.org/officeDocument/2006/relationships/hyperlink" Target="https://drive.google.com/file/d/1JPbEvY2pyFsg6jl2b62AbaZIDvg4RIox/view?usp=sharing" TargetMode="External"/><Relationship Id="rId2104" Type="http://schemas.openxmlformats.org/officeDocument/2006/relationships/hyperlink" Target="https://drive.google.com/file/d/15MmuDth03-ks5ldlrGjjowF0JWtj5QRM/view?usp=share_link" TargetMode="External"/><Relationship Id="rId2105" Type="http://schemas.openxmlformats.org/officeDocument/2006/relationships/hyperlink" Target="https://drive.google.com/file/d/1bAatw0Dg4CXcmiLJqmjcZm5nW_Wc2IDv/view?usp=share_link" TargetMode="External"/><Relationship Id="rId2106" Type="http://schemas.openxmlformats.org/officeDocument/2006/relationships/hyperlink" Target="https://drive.google.com/file/d/1iGMmv685MwRZg7TQSWJ_e6hyrkZhPRbF/view?usp=share_link" TargetMode="External"/><Relationship Id="rId2107" Type="http://schemas.openxmlformats.org/officeDocument/2006/relationships/hyperlink" Target="https://drive.google.com/file/d/15Z--VQ8rHOgB_MsUfOa7WWTDDURS9mdN/view?usp=share_link" TargetMode="External"/><Relationship Id="rId2108" Type="http://schemas.openxmlformats.org/officeDocument/2006/relationships/hyperlink" Target="https://drive.google.com/file/d/1Xa2bXd22A6_bGCgJSg_j-rvZ9djKdNXE/view?usp=share_link" TargetMode="External"/><Relationship Id="rId2109" Type="http://schemas.openxmlformats.org/officeDocument/2006/relationships/hyperlink" Target="https://drive.google.com/file/d/1aMGzLqqomvAdU8mQeJuwC4-vxraHSM6z/view?usp=share_link" TargetMode="External"/><Relationship Id="rId2110" Type="http://schemas.openxmlformats.org/officeDocument/2006/relationships/hyperlink" Target="https://drive.google.com/file/d/1IoaBRDC331wO0gxDUnQ6TmCoTmEgXZcW/view?usp=share_link" TargetMode="External"/><Relationship Id="rId2111" Type="http://schemas.openxmlformats.org/officeDocument/2006/relationships/hyperlink" Target="https://drive.google.com/file/d/1TqBnUod4B97iizjXFfENgHN17G4hAZGf/view?usp=sharing" TargetMode="External"/><Relationship Id="rId2112" Type="http://schemas.openxmlformats.org/officeDocument/2006/relationships/hyperlink" Target="https://drive.google.com/file/d/1_WXmXpXHlY9gaUaWT-C1MCEWqVSMPY4F/view?usp=sharing" TargetMode="External"/><Relationship Id="rId2113" Type="http://schemas.openxmlformats.org/officeDocument/2006/relationships/hyperlink" Target="https://drive.google.com/file/d/106VWqS9ACV3B78VifoFVyFs2uYM7k-ge/view?usp=sharing" TargetMode="External"/><Relationship Id="rId2114" Type="http://schemas.openxmlformats.org/officeDocument/2006/relationships/hyperlink" Target="https://drive.google.com/file/d/1sTTEjpbQdd-m38hi0vTYbRSF_2c0_grP/view?usp=sharing" TargetMode="External"/><Relationship Id="rId2115" Type="http://schemas.openxmlformats.org/officeDocument/2006/relationships/hyperlink" Target="https://drive.google.com/file/d/1frmj-OXiA0YS5UNIUanBr6jwAS6NxdVq/view?usp=share_link" TargetMode="External"/><Relationship Id="rId2116" Type="http://schemas.openxmlformats.org/officeDocument/2006/relationships/hyperlink" Target="https://drive.google.com/file/d/1oUzbZhg5aN6PDtbVyTMxpFwzySHBsV8A/view?usp=sharing" TargetMode="External"/><Relationship Id="rId2117" Type="http://schemas.openxmlformats.org/officeDocument/2006/relationships/hyperlink" Target="https://drive.google.com/file/d/1evJqO5z1XcYdtIGxnmeujs7uL-ctcFFb/view?usp=share_link" TargetMode="External"/><Relationship Id="rId2118" Type="http://schemas.openxmlformats.org/officeDocument/2006/relationships/hyperlink" Target="https://drive.google.com/file/d/1veX7jxkzABJXUYBNidDSByDVGdcNpNw5/view?usp=share_link" TargetMode="External"/><Relationship Id="rId2119" Type="http://schemas.openxmlformats.org/officeDocument/2006/relationships/hyperlink" Target="https://drive.google.com/file/d/1mtiVrhn77OXBb1lgqKn4pb_dPAOAMy4K/view?usp=sharing" TargetMode="External"/><Relationship Id="rId2120" Type="http://schemas.openxmlformats.org/officeDocument/2006/relationships/hyperlink" Target="https://drive.google.com/file/d/1HJNDBR6M4JRbA4QVZ8zw4QwCw91MDeZa/view?usp=sharing" TargetMode="External"/><Relationship Id="rId2121" Type="http://schemas.openxmlformats.org/officeDocument/2006/relationships/hyperlink" Target="https://drive.google.com/file/d/1eG29WjsMzHtZ9pclo-xqQT_-gTRAz8vL/view?usp=sharing" TargetMode="External"/><Relationship Id="rId2122" Type="http://schemas.openxmlformats.org/officeDocument/2006/relationships/hyperlink" Target="https://drive.google.com/file/d/18lXVki6jvwTiRAdbJkBLjwZ4Hq3nluok/view?usp=sharing" TargetMode="External"/><Relationship Id="rId2123" Type="http://schemas.openxmlformats.org/officeDocument/2006/relationships/hyperlink" Target="https://drive.google.com/file/d/1ScbD_lVUw87y8Jff3zUgbIQcFfNBV_HK/view?usp=sharing" TargetMode="External"/><Relationship Id="rId2124" Type="http://schemas.openxmlformats.org/officeDocument/2006/relationships/hyperlink" Target="https://drive.google.com/file/d/1ApsQ95mnAkdJgq1OfvBwIDm-7cZIADmd/view?usp=share_link" TargetMode="External"/><Relationship Id="rId2125" Type="http://schemas.openxmlformats.org/officeDocument/2006/relationships/hyperlink" Target="https://drive.google.com/file/d/1TcZC6JPe-8bJgpcLfkPhsxTY0Ln4M4r6/view?usp=sharing" TargetMode="External"/><Relationship Id="rId2126" Type="http://schemas.openxmlformats.org/officeDocument/2006/relationships/hyperlink" Target="https://drive.google.com/file/d/1ApsQ95mnAkdJgq1OfvBwIDm-7cZIADmd/view?usp=share_link" TargetMode="External"/><Relationship Id="rId2127" Type="http://schemas.openxmlformats.org/officeDocument/2006/relationships/hyperlink" Target="https://drive.google.com/file/d/1rLT91NmdTvTOJRciTnQs8QZZhxE5E5wC/view?usp=sharing" TargetMode="External"/><Relationship Id="rId2128" Type="http://schemas.openxmlformats.org/officeDocument/2006/relationships/hyperlink" Target="https://drive.google.com/file/d/1Z6LaP1KpHO1kzSIEOQi7LJ2Q6iKLwXlG/view?usp=sharing" TargetMode="External"/><Relationship Id="rId2129" Type="http://schemas.openxmlformats.org/officeDocument/2006/relationships/hyperlink" Target="https://drive.google.com/file/d/10H6uI-SN6-D3yuIVYVnjYxxCrUOZAWRL/view?usp=share_link" TargetMode="External"/><Relationship Id="rId2130" Type="http://schemas.openxmlformats.org/officeDocument/2006/relationships/hyperlink" Target="https://drive.google.com/file/d/1U-o8tROzqA-KfwFVxiFDkneUFGI5epzG/view?usp=share_link" TargetMode="External"/><Relationship Id="rId2131" Type="http://schemas.openxmlformats.org/officeDocument/2006/relationships/hyperlink" Target="https://drive.google.com/file/d/1SAwaUMEcJ8qylo0zfPaMFbsCPwzqk80B/view?usp=share_link" TargetMode="External"/><Relationship Id="rId2132" Type="http://schemas.openxmlformats.org/officeDocument/2006/relationships/hyperlink" Target="https://drive.google.com/file/d/1lGcgLGXVpQoJVF9pAJcMhv-Pqf8Pj8YB/view?usp=sharing" TargetMode="External"/><Relationship Id="rId2133" Type="http://schemas.openxmlformats.org/officeDocument/2006/relationships/hyperlink" Target="https://drive.google.com/file/d/1a3uzRDj95IpaLI0XRg3cFdbJmKdISFXv/view?usp=share_link" TargetMode="External"/><Relationship Id="rId2134" Type="http://schemas.openxmlformats.org/officeDocument/2006/relationships/hyperlink" Target="https://drive.google.com/file/d/1Ar7KWUGxLKTxT_f3bnLOyPnFJbHYmUfP/view?usp=sharing" TargetMode="External"/><Relationship Id="rId2135" Type="http://schemas.openxmlformats.org/officeDocument/2006/relationships/hyperlink" Target="https://drive.google.com/file/d/1a3uzRDj95IpaLI0XRg3cFdbJmKdISFXv/view?usp=share_link" TargetMode="External"/><Relationship Id="rId2136" Type="http://schemas.openxmlformats.org/officeDocument/2006/relationships/hyperlink" Target="https://drive.google.com/file/d/1Zf1zMYu-WyC1d5GG2YXSSX3k_N2trUr2/view?usp=sharing" TargetMode="External"/><Relationship Id="rId2137" Type="http://schemas.openxmlformats.org/officeDocument/2006/relationships/hyperlink" Target="https://drive.google.com/file/d/1a3uzRDj95IpaLI0XRg3cFdbJmKdISFXv/view?usp=share_link" TargetMode="External"/><Relationship Id="rId2138" Type="http://schemas.openxmlformats.org/officeDocument/2006/relationships/hyperlink" Target="https://drive.google.com/file/d/1cuFak7jqme4UiL72PPfNLp4zlay5Xz0b/view?usp=sharing" TargetMode="External"/><Relationship Id="rId2139" Type="http://schemas.openxmlformats.org/officeDocument/2006/relationships/hyperlink" Target="https://drive.google.com/file/d/1LYQgPXo-f0s99pAH1tIoRTMs1G3EAhKi/view?usp=sharing" TargetMode="External"/><Relationship Id="rId2140" Type="http://schemas.openxmlformats.org/officeDocument/2006/relationships/hyperlink" Target="https://drive.google.com/file/d/1Pyv07Z-VGqC77hvnBvQIg5KHAM3SCVhG/view?usp=sharing" TargetMode="External"/><Relationship Id="rId2141" Type="http://schemas.openxmlformats.org/officeDocument/2006/relationships/hyperlink" Target="https://drive.google.com/file/d/1lFI9NYPnXv96l2OySSpj3Tet0my7Tk0M/view?usp=share_link" TargetMode="External"/><Relationship Id="rId2142" Type="http://schemas.openxmlformats.org/officeDocument/2006/relationships/hyperlink" Target="https://drive.google.com/file/d/1eNGQesfuJ0e0ZQmo_Ls3cpcZJAeosvNS/view?usp=sharing" TargetMode="External"/><Relationship Id="rId2143" Type="http://schemas.openxmlformats.org/officeDocument/2006/relationships/hyperlink" Target="https://drive.google.com/file/d/1fbnpJHPMu4cIUF_PiYqMwTz5PWkMAMB1/view?usp=sharing" TargetMode="External"/><Relationship Id="rId2144" Type="http://schemas.openxmlformats.org/officeDocument/2006/relationships/hyperlink" Target="https://drive.google.com/file/d/1BrdUl-0waN3lhEno2fDx_a7b0PFqqDiQ/view?usp=sharing" TargetMode="External"/><Relationship Id="rId2145" Type="http://schemas.openxmlformats.org/officeDocument/2006/relationships/hyperlink" Target="https://drive.google.com/file/d/10zZjUmizQsFhvwtSTG6gtV7OnVV_-iOh/view?usp=share_link" TargetMode="External"/><Relationship Id="rId2146" Type="http://schemas.openxmlformats.org/officeDocument/2006/relationships/hyperlink" Target="https://drive.google.com/file/d/1GxoZI15i0ne_6jZ-2Bn1U1oRqsO5dVNh/view?usp=share_link" TargetMode="External"/><Relationship Id="rId2147" Type="http://schemas.openxmlformats.org/officeDocument/2006/relationships/hyperlink" Target="https://drive.google.com/file/d/1Pu2RuSK9VzaG4nZrdOhNeiwvLrvncGY3/view?usp=share_link" TargetMode="External"/><Relationship Id="rId2148" Type="http://schemas.openxmlformats.org/officeDocument/2006/relationships/hyperlink" Target="https://drive.google.com/file/d/1GNFRoOdG_zf7rzXWMJ2IaBOplnT9JH8a/view?usp=sharing" TargetMode="External"/><Relationship Id="rId2149" Type="http://schemas.openxmlformats.org/officeDocument/2006/relationships/hyperlink" Target="https://drive.google.com/file/d/16mlD5yGmo5ZaKu2bKjLK4WXnWiLLP1Gi/view?usp=share_link" TargetMode="External"/><Relationship Id="rId2150" Type="http://schemas.openxmlformats.org/officeDocument/2006/relationships/hyperlink" Target="https://drive.google.com/file/d/1agB4kWNQuXxX7jt_UmSZjLVTNeHAtbE3/view?usp=share_link" TargetMode="External"/><Relationship Id="rId2151" Type="http://schemas.openxmlformats.org/officeDocument/2006/relationships/hyperlink" Target="https://drive.google.com/file/d/1ZcoSApOUMW36BqpMR1R8k_2G3R8h8qao/view?usp=share_link" TargetMode="External"/><Relationship Id="rId2152" Type="http://schemas.openxmlformats.org/officeDocument/2006/relationships/hyperlink" Target="https://drive.google.com/file/d/1U8771OCD7PKoxaNZ1ogtVyiKzpkFxAhE/view?usp=sharing" TargetMode="External"/><Relationship Id="rId2153" Type="http://schemas.openxmlformats.org/officeDocument/2006/relationships/hyperlink" Target="https://drive.google.com/file/d/16qp7ILngAR9deHJhptFw6EfEMfbqNuva/view?usp=sharing" TargetMode="External"/><Relationship Id="rId2154" Type="http://schemas.openxmlformats.org/officeDocument/2006/relationships/hyperlink" Target="https://drive.google.com/file/d/1-ckEDjyWPwFgq3M98bcjTL8f0x0ofXWd/view?usp=sharing" TargetMode="External"/><Relationship Id="rId2155" Type="http://schemas.openxmlformats.org/officeDocument/2006/relationships/hyperlink" Target="https://drive.google.com/file/d/1K0-n3-3KKQYxEbb6bVtdWc6hoFPLYdDC/view?usp=sharing" TargetMode="External"/><Relationship Id="rId2156" Type="http://schemas.openxmlformats.org/officeDocument/2006/relationships/hyperlink" Target="https://drive.google.com/file/d/1jaiaNI4Kabv4N9AvBXBk4ULQIKptmBz7/view?usp=sharing" TargetMode="External"/><Relationship Id="rId2157" Type="http://schemas.openxmlformats.org/officeDocument/2006/relationships/hyperlink" Target="https://drive.google.com/file/d/15i78lnjuX2K2aVLsL0AXBrjHPnLiYEVE/view?usp=sharing" TargetMode="External"/><Relationship Id="rId2158" Type="http://schemas.openxmlformats.org/officeDocument/2006/relationships/hyperlink" Target="https://drive.google.com/file/d/19ImOAVn8cLv6NCQw5Qk-Srjbm37lNkAi/view?usp=sharing" TargetMode="External"/><Relationship Id="rId2159" Type="http://schemas.openxmlformats.org/officeDocument/2006/relationships/hyperlink" Target="https://drive.google.com/file/d/1LQuJ3wZm5FAtBRGfIvXg3Wk5FxlaLBsH/view?usp=sharing" TargetMode="External"/><Relationship Id="rId2160" Type="http://schemas.openxmlformats.org/officeDocument/2006/relationships/hyperlink" Target="https://drive.google.com/file/d/1cUBiFyqyzjNA3KUuAo99rHPq8rZZau9W/view?usp=sharing" TargetMode="External"/><Relationship Id="rId2161" Type="http://schemas.openxmlformats.org/officeDocument/2006/relationships/hyperlink" Target="https://drive.google.com/file/d/1n3RLINV2Wq4zSDn-5vnnqZsr3WLtBK0f/view?usp=sharing" TargetMode="External"/><Relationship Id="rId2162" Type="http://schemas.openxmlformats.org/officeDocument/2006/relationships/hyperlink" Target="https://drive.google.com/file/d/1vWCbPTcDFeVqEqNs0z5AYJ8JQRh94AAq/view?usp=sharing" TargetMode="External"/><Relationship Id="rId2163" Type="http://schemas.openxmlformats.org/officeDocument/2006/relationships/hyperlink" Target="https://drive.google.com/file/d/1haVaX3iq7B26amlaHUMYO8siTOtZGOrw/view?usp=sharing" TargetMode="External"/><Relationship Id="rId2164" Type="http://schemas.openxmlformats.org/officeDocument/2006/relationships/hyperlink" Target="https://drive.google.com/file/d/1dNl4J0982fjQ_Ma7ETgIgi8sjQ0ivhl_/view?usp=sharing" TargetMode="External"/><Relationship Id="rId2165" Type="http://schemas.openxmlformats.org/officeDocument/2006/relationships/hyperlink" Target="https://drive.google.com/file/d/137HhFx84TjJftYGyuRVGEg9IC3FHK6DA/view?usp=sharing" TargetMode="External"/><Relationship Id="rId2166" Type="http://schemas.openxmlformats.org/officeDocument/2006/relationships/hyperlink" Target="https://drive.google.com/file/d/1Ua8s7TapN5BIc-mG0X_g52D07NtB7P5Z/view?usp=share_link" TargetMode="External"/><Relationship Id="rId2167" Type="http://schemas.openxmlformats.org/officeDocument/2006/relationships/hyperlink" Target="https://drive.google.com/file/d/1Ixpy7XBZ4gLM-JPN2xthIwS0Evyo9xGl/view?usp=sharing" TargetMode="External"/><Relationship Id="rId2168" Type="http://schemas.openxmlformats.org/officeDocument/2006/relationships/hyperlink" Target="https://drive.google.com/file/d/1cqXE66FITrrjM9oS7u49UuhdFsUDfmDa/view?usp=sharing" TargetMode="External"/><Relationship Id="rId2169" Type="http://schemas.openxmlformats.org/officeDocument/2006/relationships/hyperlink" Target="https://drive.google.com/file/d/12pKdvdALgVprH_duo-cxzeoNnnNXsCKS/view?usp=share_link" TargetMode="External"/><Relationship Id="rId2170" Type="http://schemas.openxmlformats.org/officeDocument/2006/relationships/hyperlink" Target="https://drive.google.com/file/d/1F6bs0_Xb1GdL_N7TSgunuTFxIjBjBraA/view?usp=sharing" TargetMode="External"/><Relationship Id="rId2171" Type="http://schemas.openxmlformats.org/officeDocument/2006/relationships/hyperlink" Target="https://drive.google.com/file/d/1ceygbi6RjK5xAy2zfehPoZ5ghvei743G/view?usp=sharing" TargetMode="External"/><Relationship Id="rId2172" Type="http://schemas.openxmlformats.org/officeDocument/2006/relationships/hyperlink" Target="https://drive.google.com/file/d/15tfU7zbYg7-cD_aOqXwEdJrYYlAHxd0P/view?usp=share_link" TargetMode="External"/><Relationship Id="rId2173" Type="http://schemas.openxmlformats.org/officeDocument/2006/relationships/hyperlink" Target="https://drive.google.com/file/d/1CMwPJ4Q46020XDKmp_SGc_r3h9qI0HGy/view?usp=sharing" TargetMode="External"/><Relationship Id="rId2174" Type="http://schemas.openxmlformats.org/officeDocument/2006/relationships/hyperlink" Target="https://drive.google.com/file/d/1wIoYImea2kkC00vRM79tU_FTKv7iODf3/view?usp=sharing" TargetMode="External"/><Relationship Id="rId2175" Type="http://schemas.openxmlformats.org/officeDocument/2006/relationships/hyperlink" Target="https://drive.google.com/file/d/1SXXBeXeiBLRzY0H6TrfZLtxyPwQLEMEW/view?usp=share_link" TargetMode="External"/><Relationship Id="rId2176" Type="http://schemas.openxmlformats.org/officeDocument/2006/relationships/hyperlink" Target="https://drive.google.com/file/d/1FV8N2RmV19ryZJlWAf46DnMn0Tcc3qMP/view?usp=sharing" TargetMode="External"/><Relationship Id="rId2177" Type="http://schemas.openxmlformats.org/officeDocument/2006/relationships/hyperlink" Target="https://drive.google.com/file/d/1KyK1T8cB4_2ODJTO6uMHTanpB2TvGMkO/view?usp=share_link" TargetMode="External"/><Relationship Id="rId2178" Type="http://schemas.openxmlformats.org/officeDocument/2006/relationships/hyperlink" Target="https://drive.google.com/file/d/1AzR1iEWLlfTB0gfCxFacRnmU0x-17Lbr/view?usp=sharing" TargetMode="External"/><Relationship Id="rId2179" Type="http://schemas.openxmlformats.org/officeDocument/2006/relationships/hyperlink" Target="https://drive.google.com/file/d/1-g_hSxh29np-G8Q7hbPkdmESGfbRRgXQ/view?usp=sharing" TargetMode="External"/><Relationship Id="rId2180" Type="http://schemas.openxmlformats.org/officeDocument/2006/relationships/hyperlink" Target="https://drive.google.com/file/d/1sA5RyCRF7B0pvOofVRAoWpeeYwzghR-z/view?usp=sharing" TargetMode="External"/><Relationship Id="rId2181" Type="http://schemas.openxmlformats.org/officeDocument/2006/relationships/hyperlink" Target="https://drive.google.com/file/d/1rCtb_tHF6AMzUd4KdavZElGpG7UUyFO9/view?usp=share_link" TargetMode="External"/><Relationship Id="rId2182" Type="http://schemas.openxmlformats.org/officeDocument/2006/relationships/hyperlink" Target="https://drive.google.com/file/d/1vCl_GG38VuYRens1Dys1vNOOOCWZtSTj/view?usp=sharing" TargetMode="External"/><Relationship Id="rId2183" Type="http://schemas.openxmlformats.org/officeDocument/2006/relationships/hyperlink" Target="https://drive.google.com/file/d/1QZqC3sefaqPr4fuobHLrK927sPZGh0xX/view?usp=sharing" TargetMode="External"/><Relationship Id="rId2184" Type="http://schemas.openxmlformats.org/officeDocument/2006/relationships/hyperlink" Target="https://drive.google.com/file/d/1IC20wZ4LYvfyekbve3YB0u37HJLY3Tz3/view?usp=sharing" TargetMode="External"/><Relationship Id="rId2185" Type="http://schemas.openxmlformats.org/officeDocument/2006/relationships/hyperlink" Target="https://drive.google.com/file/d/14zoZGiZ83OErPHstsQIa3ezN3KmZGL5T/view?usp=sharing" TargetMode="External"/><Relationship Id="rId2186" Type="http://schemas.openxmlformats.org/officeDocument/2006/relationships/hyperlink" Target="https://drive.google.com/file/d/1OH-jmnuHAUUxHWavcvniomlmcxI9CVH4/view?usp=sharing" TargetMode="External"/><Relationship Id="rId2187" Type="http://schemas.openxmlformats.org/officeDocument/2006/relationships/hyperlink" Target="https://drive.google.com/file/d/110GUoQ7ZJmPxvOI2QB_QCn9hj6uPyqrA/view?usp=share_link" TargetMode="External"/><Relationship Id="rId2188" Type="http://schemas.openxmlformats.org/officeDocument/2006/relationships/hyperlink" Target="https://drive.google.com/file/d/1-ucJl_0ctxDPocP1AzqMWJLV-2PD9zQV/view?usp=sharing" TargetMode="External"/><Relationship Id="rId2189" Type="http://schemas.openxmlformats.org/officeDocument/2006/relationships/hyperlink" Target="https://drive.google.com/file/d/1-EV8Ln4VPQ0wzk_EYICSsFuz6I8C6mwm/view?usp=sharing" TargetMode="External"/><Relationship Id="rId2190" Type="http://schemas.openxmlformats.org/officeDocument/2006/relationships/hyperlink" Target="https://drive.google.com/file/d/1dnJQZZXMQBisftE3SBA4NJ_YhLS5DrAq/view?usp=sharing" TargetMode="External"/><Relationship Id="rId2191" Type="http://schemas.openxmlformats.org/officeDocument/2006/relationships/hyperlink" Target="https://drive.google.com/file/d/1o-ghiK3GNnMnw6usAvGbSjFigoRzUPq3/view?usp=sharing" TargetMode="External"/><Relationship Id="rId2192" Type="http://schemas.openxmlformats.org/officeDocument/2006/relationships/hyperlink" Target="https://drive.google.com/file/d/1vL-cKrrH5qJ_FEAXt5vuGIv_9V1oRrit/view?usp=sharing" TargetMode="External"/><Relationship Id="rId2193" Type="http://schemas.openxmlformats.org/officeDocument/2006/relationships/hyperlink" Target="https://drive.google.com/file/d/1x8a6SP_DF1XJv3eXM8JmKKmQ_GIP8KZx/view?usp=sharing" TargetMode="External"/><Relationship Id="rId2194" Type="http://schemas.openxmlformats.org/officeDocument/2006/relationships/hyperlink" Target="https://drive.google.com/file/d/1jV-JFiSuXQD9MA34_jRX2y4IqEJRH0TG/view?usp=sharing" TargetMode="External"/><Relationship Id="rId2195" Type="http://schemas.openxmlformats.org/officeDocument/2006/relationships/hyperlink" Target="https://drive.google.com/file/d/1itxaBM223nOtdkLFVdtsgJqx2i_lUmcx/view?usp=sharing" TargetMode="External"/><Relationship Id="rId2196" Type="http://schemas.openxmlformats.org/officeDocument/2006/relationships/hyperlink" Target="https://drive.google.com/file/d/1cAYlJsfDAG6R4iTiKmzJzMAtE9X3Ozz6/view?usp=share_link" TargetMode="External"/><Relationship Id="rId2197" Type="http://schemas.openxmlformats.org/officeDocument/2006/relationships/hyperlink" Target="https://drive.google.com/file/d/1a6ybeTSsXq608hrn8U_j6EOQSb9X9Xei/view?usp=sharing" TargetMode="External"/><Relationship Id="rId2198" Type="http://schemas.openxmlformats.org/officeDocument/2006/relationships/hyperlink" Target="https://drive.google.com/file/d/1nCum-EDe48IL-t19953sR1iZ-Jj6odCO/view?usp=sharing" TargetMode="External"/><Relationship Id="rId2199" Type="http://schemas.openxmlformats.org/officeDocument/2006/relationships/hyperlink" Target="https://drive.google.com/file/d/1uAfr_myVm4omqy6hTEaMSCpE3Gtm6Iv1/view?usp=sharing" TargetMode="External"/><Relationship Id="rId2200" Type="http://schemas.openxmlformats.org/officeDocument/2006/relationships/hyperlink" Target="https://drive.google.com/file/d/1uAfr_myVm4omqy6hTEaMSCpE3Gtm6Iv1/view?usp=sharing" TargetMode="External"/><Relationship Id="rId2201" Type="http://schemas.openxmlformats.org/officeDocument/2006/relationships/hyperlink" Target="https://drive.google.com/file/d/1jGhxUFrFWqse7fwmHgXsEtwoFcnVmqgE/view?usp=sharing" TargetMode="External"/><Relationship Id="rId2202" Type="http://schemas.openxmlformats.org/officeDocument/2006/relationships/hyperlink" Target="https://drive.google.com/file/d/1yoakaxV9_6O5IPKAkzFZaqAxLpUCcioP/view?usp=sharing" TargetMode="External"/><Relationship Id="rId2203" Type="http://schemas.openxmlformats.org/officeDocument/2006/relationships/hyperlink" Target="https://drive.google.com/file/d/1V-dJB1IZdb5oid5XTf1XxjYzJ8p9upVo/view?usp=share_link" TargetMode="External"/><Relationship Id="rId2204" Type="http://schemas.openxmlformats.org/officeDocument/2006/relationships/hyperlink" Target="https://drive.google.com/file/d/1axjli5ryYEy6FB2MH2K9rXEhTCSZcuLd/view?usp=share_link" TargetMode="External"/><Relationship Id="rId2205" Type="http://schemas.openxmlformats.org/officeDocument/2006/relationships/hyperlink" Target="https://drive.google.com/file/d/1DA7Me-9P22TKPKrmQiihSNfoQI6276k5/view?usp=share_link" TargetMode="External"/><Relationship Id="rId2206" Type="http://schemas.openxmlformats.org/officeDocument/2006/relationships/hyperlink" Target="https://drive.google.com/file/d/1UeFf4HUMiNuFHvkkc4SIMXyoF3eKs4-1/view?usp=share_link" TargetMode="External"/><Relationship Id="rId2207" Type="http://schemas.openxmlformats.org/officeDocument/2006/relationships/hyperlink" Target="https://drive.google.com/file/d/1bQ8OK2_Zi0zDmsWhHUEQRiaBsgbdl8iW/view?usp=share_link" TargetMode="External"/><Relationship Id="rId2208" Type="http://schemas.openxmlformats.org/officeDocument/2006/relationships/hyperlink" Target="https://drive.google.com/file/d/1ZdBERJ0r8KTM5WDdyFeyAf_84jNBSL6j/view?usp=share_link" TargetMode="External"/><Relationship Id="rId2209" Type="http://schemas.openxmlformats.org/officeDocument/2006/relationships/hyperlink" Target="https://drive.google.com/file/d/1N5reGd9hbN_McTyB4crUq68G2S1be_nD/view?usp=share_link" TargetMode="External"/><Relationship Id="rId2210" Type="http://schemas.openxmlformats.org/officeDocument/2006/relationships/hyperlink" Target="https://drive.google.com/file/d/1GTQAKdC4KocvxkYgADl38vsDymLSeNum/view?usp=share_link" TargetMode="External"/><Relationship Id="rId2211" Type="http://schemas.openxmlformats.org/officeDocument/2006/relationships/hyperlink" Target="https://drive.google.com/file/d/1mhgx5cNHAhlAlCjwSlj7xYCIJ6k3GMLc/view?usp=share_link" TargetMode="External"/><Relationship Id="rId2212" Type="http://schemas.openxmlformats.org/officeDocument/2006/relationships/hyperlink" Target="https://drive.google.com/file/d/1-acGbM1pzuq_N-sMYDlGuWBFxVTQWjZ4/view?usp=share_link" TargetMode="External"/><Relationship Id="rId2213" Type="http://schemas.openxmlformats.org/officeDocument/2006/relationships/hyperlink" Target="https://drive.google.com/file/d/1BflGLreCA13mozc376jP0Wc0DuPp76Bw/view?usp=share_link" TargetMode="External"/><Relationship Id="rId2214" Type="http://schemas.openxmlformats.org/officeDocument/2006/relationships/hyperlink" Target="https://drive.google.com/file/d/1yXD7EUw5yedIuoW8JPOwyIcQuY2fDtM6/view?usp=share_link" TargetMode="External"/><Relationship Id="rId2215" Type="http://schemas.openxmlformats.org/officeDocument/2006/relationships/hyperlink" Target="https://drive.google.com/file/d/1wYnGdQJA71Wy8pX8HkUVTJgGzZ6SVFJw/view?usp=share_link" TargetMode="External"/><Relationship Id="rId2216" Type="http://schemas.openxmlformats.org/officeDocument/2006/relationships/hyperlink" Target="https://drive.google.com/file/d/1_UWEk8jjcd7yxISNJadE0zuqljr8PsX7/view?usp=share_link" TargetMode="External"/><Relationship Id="rId2217" Type="http://schemas.openxmlformats.org/officeDocument/2006/relationships/hyperlink" Target="https://drive.google.com/file/d/1Ie7l-RaT7cPxUiuX9_HPkH7pGQnKMw6f/view?usp=share_link" TargetMode="External"/><Relationship Id="rId2218" Type="http://schemas.openxmlformats.org/officeDocument/2006/relationships/hyperlink" Target="https://drive.google.com/file/d/1ysQ44dDGlhb_V7MHay02Pe4Guv7Cl5Y6/view?usp=share_link" TargetMode="External"/><Relationship Id="rId2219" Type="http://schemas.openxmlformats.org/officeDocument/2006/relationships/hyperlink" Target="https://drive.google.com/file/d/1XdotgfEbhbG45b8msdXAnaUMVsANcEYi/view?usp=share_link" TargetMode="External"/><Relationship Id="rId2220" Type="http://schemas.openxmlformats.org/officeDocument/2006/relationships/hyperlink" Target="https://drive.google.com/file/d/12iXDo9hq9I8xYkBs2TdkcCJ1CmQRzjvI/view?usp=share_link" TargetMode="External"/><Relationship Id="rId2221" Type="http://schemas.openxmlformats.org/officeDocument/2006/relationships/hyperlink" Target="https://drive.google.com/file/d/1XdotgfEbhbG45b8msdXAnaUMVsANcEYi/view?usp=share_link" TargetMode="External"/><Relationship Id="rId2222" Type="http://schemas.openxmlformats.org/officeDocument/2006/relationships/hyperlink" Target="https://drive.google.com/file/d/11OOlGL-edsJg2tQXEOlTqTv58yO1SEx8/view?usp=share_link" TargetMode="External"/><Relationship Id="rId2223" Type="http://schemas.openxmlformats.org/officeDocument/2006/relationships/hyperlink" Target="https://drive.google.com/file/d/1eoH_mQOeZ2sC7znizuQMB2DC1t8CCYPe/view?usp=share_link" TargetMode="External"/><Relationship Id="rId2224" Type="http://schemas.openxmlformats.org/officeDocument/2006/relationships/hyperlink" Target="https://drive.google.com/file/d/1LWpqWSzAyAa1wLUcKbIz9_4kXM3kZJFw/view?usp=share_link" TargetMode="External"/><Relationship Id="rId2225" Type="http://schemas.openxmlformats.org/officeDocument/2006/relationships/hyperlink" Target="https://drive.google.com/file/d/1bGF5CMmBBmK7c_z1OqOCu9sQge2I4v9d/view?usp=share_link" TargetMode="External"/><Relationship Id="rId2226" Type="http://schemas.openxmlformats.org/officeDocument/2006/relationships/hyperlink" Target="https://drive.google.com/file/d/1PxEfTehTPXyIQnoO1xvlUyxtvdf8xLqt/view?usp=share_link" TargetMode="External"/><Relationship Id="rId2227" Type="http://schemas.openxmlformats.org/officeDocument/2006/relationships/hyperlink" Target="https://drive.google.com/file/d/1XnhHmkmxL9iuS6ffYIL3RxtMpVKoDjVb/view?usp=share_link" TargetMode="External"/><Relationship Id="rId2228" Type="http://schemas.openxmlformats.org/officeDocument/2006/relationships/hyperlink" Target="https://drive.google.com/file/d/1Zq1_jdMncFjkLxJ-fiD_6jTIn2vz-M69/view?usp=share_link" TargetMode="External"/><Relationship Id="rId2229" Type="http://schemas.openxmlformats.org/officeDocument/2006/relationships/hyperlink" Target="https://drive.google.com/file/d/1vD3EpBpMW4ZXB1rW6AH03vDLppda8dum/view?usp=share_link" TargetMode="External"/><Relationship Id="rId2230" Type="http://schemas.openxmlformats.org/officeDocument/2006/relationships/hyperlink" Target="https://drive.google.com/file/d/1LkX4Cr1JWwr2JlL9n_DkFVLlFv2Z9bQ7/view?usp=share_link" TargetMode="External"/><Relationship Id="rId2231" Type="http://schemas.openxmlformats.org/officeDocument/2006/relationships/hyperlink" Target="https://drive.google.com/file/d/1tU_5KjfGUP2l--aa85By8iWrQz3GwJdp/view?usp=share_link" TargetMode="External"/><Relationship Id="rId2232" Type="http://schemas.openxmlformats.org/officeDocument/2006/relationships/hyperlink" Target="https://drive.google.com/file/d/1YOkkmKc45BsGn4etSgiQzHCf-abRcjyX/view?usp=share_link" TargetMode="External"/><Relationship Id="rId2233" Type="http://schemas.openxmlformats.org/officeDocument/2006/relationships/hyperlink" Target="https://drive.google.com/file/d/1cleRFfYIEj5lZExrfUzlLGaCcsHTgJUo/view?usp=share_link" TargetMode="External"/><Relationship Id="rId2234" Type="http://schemas.openxmlformats.org/officeDocument/2006/relationships/hyperlink" Target="https://drive.google.com/file/d/1bLJ0exc7CwWaiUhfuCczVMRfi0ywv5mx/view?usp=share_link" TargetMode="External"/><Relationship Id="rId2235" Type="http://schemas.openxmlformats.org/officeDocument/2006/relationships/hyperlink" Target="https://drive.google.com/file/d/1u9knM0NAiMUQjo8i5xTXUjeKtTYd9U9l/view?usp=share_link" TargetMode="External"/><Relationship Id="rId2236" Type="http://schemas.openxmlformats.org/officeDocument/2006/relationships/hyperlink" Target="https://drive.google.com/file/d/1oYSgdVHVWhzuKF8ZjMCUDcAgLu1R-ycm/view?usp=share_link" TargetMode="External"/><Relationship Id="rId2237" Type="http://schemas.openxmlformats.org/officeDocument/2006/relationships/hyperlink" Target="https://drive.google.com/file/d/1Pur6frIvrrQON-GNH9VMR8l2VRiMUK_s/view?usp=share_link" TargetMode="External"/><Relationship Id="rId2238" Type="http://schemas.openxmlformats.org/officeDocument/2006/relationships/hyperlink" Target="https://drive.google.com/file/d/1oipGBZ6OSP3FQcA_V_Vy-7GgIzfY1nYA/view?usp=share_link" TargetMode="External"/><Relationship Id="rId2239" Type="http://schemas.openxmlformats.org/officeDocument/2006/relationships/hyperlink" Target="https://drive.google.com/file/d/1ZHQmYj_J6insGCfZYbioW8njDdaw5C69/view?usp=share_link" TargetMode="External"/><Relationship Id="rId2240" Type="http://schemas.openxmlformats.org/officeDocument/2006/relationships/hyperlink" Target="https://drive.google.com/file/d/1aBV2_x4YQcOzRDAcih3SgfCYKHkb698V/view?usp=share_link" TargetMode="External"/><Relationship Id="rId2241" Type="http://schemas.openxmlformats.org/officeDocument/2006/relationships/hyperlink" Target="https://drive.google.com/file/d/16wgd4NkZjfXNMfgce6TYL4qvMlnxB1ii/view?usp=share_link" TargetMode="External"/><Relationship Id="rId2242" Type="http://schemas.openxmlformats.org/officeDocument/2006/relationships/hyperlink" Target="https://drive.google.com/file/d/1o5lLyeun5nCsENlbvPO6nmP2OS8eenxL/view?usp=share_link" TargetMode="External"/><Relationship Id="rId2243" Type="http://schemas.openxmlformats.org/officeDocument/2006/relationships/hyperlink" Target="https://drive.google.com/file/d/1Mdfil_3y7u3RYbkfdCASLSq-dpmF1fx1/view?usp=share_link" TargetMode="External"/><Relationship Id="rId2244" Type="http://schemas.openxmlformats.org/officeDocument/2006/relationships/hyperlink" Target="https://drive.google.com/file/d/1PvZ7Lfu3Mkqvvj9Mz_d74XHvLg5fJdDg/view?usp=share_link" TargetMode="External"/><Relationship Id="rId2245" Type="http://schemas.openxmlformats.org/officeDocument/2006/relationships/hyperlink" Target="https://drive.google.com/file/d/1UGPa8poU-8QAtFRPFmNZYvzM5avXcP4T/view?usp=share_link" TargetMode="External"/><Relationship Id="rId2246" Type="http://schemas.openxmlformats.org/officeDocument/2006/relationships/hyperlink" Target="https://drive.google.com/file/d/1h7wwUTszw9nuTcB2nhzj2Z6CU4vJAyBx/view?usp=share_link" TargetMode="External"/><Relationship Id="rId2247" Type="http://schemas.openxmlformats.org/officeDocument/2006/relationships/hyperlink" Target="https://drive.google.com/file/d/1e0M6oLeqzjpTPzuolULvGYj2Q-NknizE/view?usp=share_link" TargetMode="External"/><Relationship Id="rId2248" Type="http://schemas.openxmlformats.org/officeDocument/2006/relationships/hyperlink" Target="https://drive.google.com/file/d/1_w5YoBNcxgN45kAg1-DKXysp9uoQ7zNn/view?usp=share_link" TargetMode="External"/><Relationship Id="rId2249" Type="http://schemas.openxmlformats.org/officeDocument/2006/relationships/hyperlink" Target="https://drive.google.com/file/d/1-u021gsgHRVTbG_dY2B2b38dHRh44QFE/view?usp=sharing" TargetMode="External"/><Relationship Id="rId2250" Type="http://schemas.openxmlformats.org/officeDocument/2006/relationships/hyperlink" Target="https://drive.google.com/file/d/1J4c9wHdwUa8duHuwDwBLn7h4FCHttuT1/view?usp=share_link" TargetMode="External"/><Relationship Id="rId2251" Type="http://schemas.openxmlformats.org/officeDocument/2006/relationships/hyperlink" Target="https://drive.google.com/file/d/1KfOHlH2_J-ecr5dkaQGroFSPLQ1ohxCM/view?usp=share_link" TargetMode="External"/><Relationship Id="rId2252" Type="http://schemas.openxmlformats.org/officeDocument/2006/relationships/hyperlink" Target="https://drive.google.com/file/d/1WoMRcB0LjzSAbu4Pg0YDhVZm1QvyU88F/view?usp=share_link" TargetMode="External"/><Relationship Id="rId2253" Type="http://schemas.openxmlformats.org/officeDocument/2006/relationships/hyperlink" Target="https://drive.google.com/file/d/1zRnd3uJfy2PLS6OJvHT_W5hmYyDMlX-m/view?usp=share_link" TargetMode="External"/><Relationship Id="rId2254" Type="http://schemas.openxmlformats.org/officeDocument/2006/relationships/hyperlink" Target="https://drive.google.com/file/d/1_2jPHmrYQKyOs5bfEOnJqQMnzgHupLu5/view?usp=share_link" TargetMode="External"/><Relationship Id="rId2255" Type="http://schemas.openxmlformats.org/officeDocument/2006/relationships/hyperlink" Target="https://drive.google.com/file/d/1y9eUUu593OuM760Hf98joTfrFuZleWq4/view?usp=share_link" TargetMode="External"/><Relationship Id="rId2256" Type="http://schemas.openxmlformats.org/officeDocument/2006/relationships/hyperlink" Target="https://drive.google.com/file/d/1dGHSWaf6haMSjZXf0DFN4j5sJAd_nN0t/view?usp=sharing" TargetMode="External"/><Relationship Id="rId2257" Type="http://schemas.openxmlformats.org/officeDocument/2006/relationships/hyperlink" Target="https://drive.google.com/file/d/10Bp1tfcsW4vmlWzYz5570lKOnidiJM-v/view?usp=share_link" TargetMode="External"/><Relationship Id="rId2258" Type="http://schemas.openxmlformats.org/officeDocument/2006/relationships/hyperlink" Target="https://drive.google.com/file/d/1L7L37Nj7vDzuBxGf_FvDjcdpYX4uvcFh/view?usp=share_link" TargetMode="External"/><Relationship Id="rId2259" Type="http://schemas.openxmlformats.org/officeDocument/2006/relationships/hyperlink" Target="https://drive.google.com/file/d/1lzdcopFn9vL7v3d4GO52Ih-WCohqkBWa/view?usp=share_link" TargetMode="External"/><Relationship Id="rId2260" Type="http://schemas.openxmlformats.org/officeDocument/2006/relationships/hyperlink" Target="https://drive.google.com/file/d/1FbQyyuf2AoiQhvyqQqhwFT3j9lXyB7UQ/view?usp=share_link" TargetMode="External"/><Relationship Id="rId2261" Type="http://schemas.openxmlformats.org/officeDocument/2006/relationships/hyperlink" Target="https://drive.google.com/file/d/1ZyyX2KsxcTqgCSQH3-Xv7CqnTynlLsKu/view?usp=share_link" TargetMode="External"/><Relationship Id="rId2262" Type="http://schemas.openxmlformats.org/officeDocument/2006/relationships/hyperlink" Target="https://drive.google.com/file/d/1qvTLOyiTioNWKdQ9JkuMw6vwQY6fxgNu/view?usp=share_link" TargetMode="External"/><Relationship Id="rId2263" Type="http://schemas.openxmlformats.org/officeDocument/2006/relationships/hyperlink" Target="https://drive.google.com/file/d/1uuofy_mBGrPS8xwIWvGyt7KqmUlTvgm3/view?usp=share_link" TargetMode="External"/><Relationship Id="rId2264" Type="http://schemas.openxmlformats.org/officeDocument/2006/relationships/hyperlink" Target="https://drive.google.com/file/d/18TliDAkrg-xsoKF833hqZRtc0FxH3SyQ/view?usp=share_link" TargetMode="External"/><Relationship Id="rId2265" Type="http://schemas.openxmlformats.org/officeDocument/2006/relationships/hyperlink" Target="https://drive.google.com/file/d/1tfKLN1OCnWoNG8Sn3XQywKZznBv-QhJ_/view?usp=share_link" TargetMode="External"/><Relationship Id="rId2266" Type="http://schemas.openxmlformats.org/officeDocument/2006/relationships/hyperlink" Target="https://drive.google.com/file/d/107a4LkKoipGfju0YuPaKAUPSxI01hd1q/view?usp=share_link" TargetMode="External"/><Relationship Id="rId2267" Type="http://schemas.openxmlformats.org/officeDocument/2006/relationships/hyperlink" Target="https://drive.google.com/file/d/1JhRPGJEV_SH2QXVTg09om5VWaNGLxRYv/view?usp=share_link" TargetMode="External"/><Relationship Id="rId2268" Type="http://schemas.openxmlformats.org/officeDocument/2006/relationships/hyperlink" Target="https://drive.google.com/file/d/1yv5BHkSfRLhAmiJHEhKeNQ386-kAdGlN/view?usp=share_link" TargetMode="External"/><Relationship Id="rId2269" Type="http://schemas.openxmlformats.org/officeDocument/2006/relationships/hyperlink" Target="https://drive.google.com/file/d/1PgP_Nwa0aykzlzmijxuCVsbuHFvSEqKP/view?usp=share_link" TargetMode="External"/><Relationship Id="rId2270" Type="http://schemas.openxmlformats.org/officeDocument/2006/relationships/hyperlink" Target="https://drive.google.com/file/d/1zcNgRlV2QHk_VAXwFyoQay1gMWB6gGpi/view?usp=share_link" TargetMode="External"/><Relationship Id="rId2271" Type="http://schemas.openxmlformats.org/officeDocument/2006/relationships/hyperlink" Target="https://drive.google.com/file/d/1nnPWr3-LhT9qkIaGdrpQKnwYVX6wQqA6/view?usp=share_link" TargetMode="External"/><Relationship Id="rId2272" Type="http://schemas.openxmlformats.org/officeDocument/2006/relationships/hyperlink" Target="https://drive.google.com/file/d/1dNmUgnWT8SEw6l0Fc9qdrmKrqoueytJj/view?usp=share_link" TargetMode="External"/><Relationship Id="rId2273" Type="http://schemas.openxmlformats.org/officeDocument/2006/relationships/hyperlink" Target="https://drive.google.com/file/d/1QvQk1gucbEV_oomI_HnakvPprwgBteJ0/view?usp=share_link" TargetMode="External"/><Relationship Id="rId2274" Type="http://schemas.openxmlformats.org/officeDocument/2006/relationships/hyperlink" Target="https://drive.google.com/file/d/1kvTGw7i3RG_QeheqkRSju27Jt3GtDTpl/view?usp=share_link" TargetMode="External"/><Relationship Id="rId2275" Type="http://schemas.openxmlformats.org/officeDocument/2006/relationships/hyperlink" Target="https://drive.google.com/file/d/1NJ5754_sZA7YMYEoOs-Ld3_2dXjdRhiQ/view?usp=share_link" TargetMode="External"/><Relationship Id="rId2276" Type="http://schemas.openxmlformats.org/officeDocument/2006/relationships/hyperlink" Target="https://drive.google.com/file/d/1WzCVu7-YDvXIHhYvkrLrfPH5FhYwA7WW/view?usp=share_link" TargetMode="External"/><Relationship Id="rId2277" Type="http://schemas.openxmlformats.org/officeDocument/2006/relationships/hyperlink" Target="https://drive.google.com/file/d/1dHdMdVbVizRAcooyUrkTipNskNsfeSSU/view?usp=share_link" TargetMode="External"/><Relationship Id="rId2278" Type="http://schemas.openxmlformats.org/officeDocument/2006/relationships/hyperlink" Target="https://drive.google.com/file/d/1z1e1uFeHzL5Ecm2rGTEg-gKXSRtW1mK6/view?usp=share_link" TargetMode="External"/><Relationship Id="rId2279" Type="http://schemas.openxmlformats.org/officeDocument/2006/relationships/hyperlink" Target="https://drive.google.com/file/d/1i8I5wMDjxj23gDlrMqEYfTRF_2PwCgjc/view?usp=share_link" TargetMode="External"/><Relationship Id="rId2280" Type="http://schemas.openxmlformats.org/officeDocument/2006/relationships/hyperlink" Target="https://drive.google.com/file/d/1bVqUsdZtPTCxE6ckvMuakANsTup75HTy/view?usp=share_link" TargetMode="External"/><Relationship Id="rId2281" Type="http://schemas.openxmlformats.org/officeDocument/2006/relationships/hyperlink" Target="https://drive.google.com/file/d/1Ib5x7bPIpTaP-PIxcA2Lqg-VtKC4bbir/view?usp=share_link" TargetMode="External"/><Relationship Id="rId2282" Type="http://schemas.openxmlformats.org/officeDocument/2006/relationships/hyperlink" Target="https://drive.google.com/file/d/1xyYFxwtAYHW8UzDqoTgqZPi7LAr_bbZD/view?usp=share_link" TargetMode="External"/><Relationship Id="rId2283" Type="http://schemas.openxmlformats.org/officeDocument/2006/relationships/hyperlink" Target="https://drive.google.com/file/d/1B9sTyDIR5rP3EY-Ui-vFXm95NCmhE1AL/view?usp=share_link" TargetMode="External"/><Relationship Id="rId2284" Type="http://schemas.openxmlformats.org/officeDocument/2006/relationships/hyperlink" Target="https://drive.google.com/file/d/1tvHlPNnETYb10KTY50zyF1780LMxcAPm/view?usp=share_link" TargetMode="External"/><Relationship Id="rId2285" Type="http://schemas.openxmlformats.org/officeDocument/2006/relationships/hyperlink" Target="https://drive.google.com/file/d/1s4b9x9Kixd-zLJxHhXfC-q3dIGFIdR-r/view?usp=share_link" TargetMode="External"/><Relationship Id="rId2286" Type="http://schemas.openxmlformats.org/officeDocument/2006/relationships/hyperlink" Target="https://drive.google.com/file/d/1AdRaYkqoQpXVClxo6FWu5hiH0gj7uU7M/view?usp=share_link" TargetMode="External"/><Relationship Id="rId2287" Type="http://schemas.openxmlformats.org/officeDocument/2006/relationships/hyperlink" Target="https://drive.google.com/file/d/11ZtZQJKeDCR7oGYomDsyJ075cwk50Iye/view?usp=share_link" TargetMode="External"/><Relationship Id="rId2288" Type="http://schemas.openxmlformats.org/officeDocument/2006/relationships/hyperlink" Target="https://drive.google.com/file/d/1H3aCo92asl5Yj6nfMdpChOMVDcbg6GDR/view?usp=share_link" TargetMode="External"/><Relationship Id="rId2289" Type="http://schemas.openxmlformats.org/officeDocument/2006/relationships/hyperlink" Target="https://drive.google.com/file/d/1oQbVUVovU2BTUX9KfPeMSIdHVr189Tgv/view?usp=share_link" TargetMode="External"/><Relationship Id="rId2290" Type="http://schemas.openxmlformats.org/officeDocument/2006/relationships/hyperlink" Target="https://drive.google.com/file/d/1-6pqAfjMKZIKt3e9fpOtfDQqwrOdvYhZ/view?usp=share_link" TargetMode="External"/><Relationship Id="rId2291" Type="http://schemas.openxmlformats.org/officeDocument/2006/relationships/hyperlink" Target="https://drive.google.com/file/d/1wFhk2RUgUbKCwMLHeQlsVLQTarmHJnrA/view?usp=share_link" TargetMode="External"/><Relationship Id="rId2292" Type="http://schemas.openxmlformats.org/officeDocument/2006/relationships/hyperlink" Target="https://drive.google.com/file/d/1uZJm5MMssg73itktOD4JAPXVHduqn5-R/view?usp=share_link" TargetMode="External"/><Relationship Id="rId2293" Type="http://schemas.openxmlformats.org/officeDocument/2006/relationships/hyperlink" Target="https://drive.google.com/file/d/1zT3nAY1HxHTYXAWqvDkI61titzVVN3BD/view?usp=share_link" TargetMode="External"/><Relationship Id="rId2294" Type="http://schemas.openxmlformats.org/officeDocument/2006/relationships/hyperlink" Target="https://drive.google.com/file/d/13iKvD-ShGYd2qaEWQSadF2Mn_X94bvyg/view?usp=share_link" TargetMode="External"/><Relationship Id="rId2295" Type="http://schemas.openxmlformats.org/officeDocument/2006/relationships/hyperlink" Target="https://drive.google.com/file/d/1mIkBu4yEMzmVjHEIDbMeyZAnXawDD3or/view?usp=share_link" TargetMode="External"/><Relationship Id="rId2296" Type="http://schemas.openxmlformats.org/officeDocument/2006/relationships/hyperlink" Target="https://drive.google.com/file/d/1KLkK6kQ1m_6eL9R8lGu_vhn5Kk1EQO2g/view?usp=share_link" TargetMode="External"/><Relationship Id="rId2297" Type="http://schemas.openxmlformats.org/officeDocument/2006/relationships/hyperlink" Target="https://drive.google.com/file/d/14qdTR3SxDqWNd2f7OW2lHk5pHU0wQV3a/view?usp=share_link" TargetMode="External"/><Relationship Id="rId2298" Type="http://schemas.openxmlformats.org/officeDocument/2006/relationships/hyperlink" Target="https://drive.google.com/file/d/1ihlyDsFqDY9HG7A9QC8AS7ikpkU8Oc4k/view?usp=share_link" TargetMode="External"/><Relationship Id="rId2299" Type="http://schemas.openxmlformats.org/officeDocument/2006/relationships/hyperlink" Target="https://drive.google.com/file/d/17QzbvNrxmLyXVlLvQhKij2PnmT_UlKE5/view?usp=share_link" TargetMode="External"/><Relationship Id="rId2300" Type="http://schemas.openxmlformats.org/officeDocument/2006/relationships/vmlDrawing" Target="../drawings/vmlDrawing2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apkskk15@gmail.com" TargetMode="External"/><Relationship Id="rId2" Type="http://schemas.openxmlformats.org/officeDocument/2006/relationships/hyperlink" Target="mailto:apkskk15@gmail.com" TargetMode="External"/><Relationship Id="rId3" Type="http://schemas.openxmlformats.org/officeDocument/2006/relationships/hyperlink" Target="mailto:apkskk15@gmail.com" TargetMode="External"/><Relationship Id="rId4" Type="http://schemas.openxmlformats.org/officeDocument/2006/relationships/hyperlink" Target="mailto:apkskk1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828125" defaultRowHeight="15" zeroHeight="false" outlineLevelRow="0" outlineLevelCol="0"/>
  <cols>
    <col collapsed="false" customWidth="true" hidden="false" outlineLevel="0" max="1" min="1" style="1" width="6.29"/>
    <col collapsed="false" customWidth="true" hidden="false" outlineLevel="0" max="2" min="2" style="1" width="38.85"/>
    <col collapsed="false" customWidth="true" hidden="false" outlineLevel="0" max="3" min="3" style="1" width="22.43"/>
    <col collapsed="false" customWidth="true" hidden="false" outlineLevel="0" max="4" min="4" style="1" width="20.14"/>
    <col collapsed="false" customWidth="true" hidden="false" outlineLevel="0" max="5" min="5" style="1" width="12.43"/>
    <col collapsed="false" customWidth="true" hidden="true" outlineLevel="0" max="6" min="6" style="1" width="16.57"/>
    <col collapsed="false" customWidth="true" hidden="true" outlineLevel="0" max="7" min="7" style="1" width="11.43"/>
    <col collapsed="false" customWidth="true" hidden="false" outlineLevel="0" max="8" min="8" style="1" width="28.57"/>
    <col collapsed="false" customWidth="true" hidden="false" outlineLevel="0" max="9" min="9" style="1" width="15.57"/>
    <col collapsed="false" customWidth="true" hidden="false" outlineLevel="0" max="10" min="10" style="1" width="6"/>
    <col collapsed="false" customWidth="true" hidden="false" outlineLevel="0" max="11" min="11" style="1" width="22.71"/>
    <col collapsed="false" customWidth="true" hidden="false" outlineLevel="0" max="12" min="12" style="1" width="13.29"/>
    <col collapsed="false" customWidth="true" hidden="false" outlineLevel="0" max="13" min="13" style="1" width="16.14"/>
    <col collapsed="false" customWidth="true" hidden="false" outlineLevel="0" max="14" min="14" style="1" width="19.86"/>
    <col collapsed="false" customWidth="true" hidden="false" outlineLevel="0" max="15" min="15" style="1" width="16.14"/>
    <col collapsed="false" customWidth="true" hidden="false" outlineLevel="0" max="16" min="16" style="1" width="32"/>
  </cols>
  <sheetData>
    <row r="1" customFormat="false" ht="15" hidden="false" customHeight="false" outlineLevel="0" collapsed="false">
      <c r="A1" s="2"/>
      <c r="B1" s="3"/>
      <c r="C1" s="4"/>
      <c r="D1" s="5"/>
      <c r="E1" s="4"/>
      <c r="F1" s="4"/>
      <c r="G1" s="4"/>
      <c r="H1" s="4"/>
      <c r="I1" s="6"/>
      <c r="J1" s="7"/>
      <c r="K1" s="7"/>
      <c r="L1" s="6"/>
      <c r="M1" s="8"/>
      <c r="N1" s="8"/>
      <c r="O1" s="3"/>
      <c r="P1" s="3"/>
      <c r="Q1" s="3"/>
      <c r="R1" s="3"/>
      <c r="S1" s="3"/>
      <c r="T1" s="3"/>
      <c r="U1" s="3"/>
      <c r="V1" s="3"/>
      <c r="W1" s="3"/>
    </row>
    <row r="2" customFormat="false" ht="26.25" hidden="false" customHeight="true" outlineLevel="0" collapsed="false">
      <c r="A2" s="9"/>
      <c r="B2" s="9" t="s">
        <v>0</v>
      </c>
      <c r="C2" s="4"/>
      <c r="D2" s="5"/>
      <c r="E2" s="4"/>
      <c r="F2" s="4"/>
      <c r="G2" s="4"/>
      <c r="H2" s="4"/>
      <c r="I2" s="6"/>
      <c r="J2" s="7"/>
      <c r="K2" s="7"/>
      <c r="L2" s="6"/>
      <c r="M2" s="10"/>
      <c r="N2" s="10"/>
      <c r="O2" s="3"/>
      <c r="P2" s="3"/>
      <c r="Q2" s="3"/>
      <c r="R2" s="3"/>
      <c r="S2" s="3"/>
      <c r="T2" s="3"/>
      <c r="U2" s="3"/>
      <c r="V2" s="3"/>
      <c r="W2" s="3"/>
    </row>
    <row r="3" customFormat="false" ht="33.75" hidden="false" customHeight="true" outlineLevel="0" collapsed="false">
      <c r="A3" s="11"/>
      <c r="B3" s="12" t="s">
        <v>1</v>
      </c>
      <c r="C3" s="13" t="s">
        <v>2</v>
      </c>
      <c r="D3" s="13"/>
      <c r="E3" s="4"/>
      <c r="F3" s="4"/>
      <c r="G3" s="4"/>
      <c r="H3" s="4"/>
      <c r="I3" s="6"/>
      <c r="J3" s="6"/>
      <c r="K3" s="6"/>
      <c r="L3" s="6"/>
      <c r="M3" s="6"/>
      <c r="N3" s="6"/>
      <c r="O3" s="3"/>
      <c r="P3" s="3"/>
      <c r="Q3" s="3"/>
      <c r="R3" s="3"/>
      <c r="S3" s="3"/>
      <c r="T3" s="3"/>
      <c r="U3" s="3"/>
      <c r="V3" s="3"/>
      <c r="W3" s="3"/>
    </row>
    <row r="4" customFormat="false" ht="21.75" hidden="false" customHeight="true" outlineLevel="0" collapsed="false">
      <c r="A4" s="11"/>
      <c r="B4" s="12" t="s">
        <v>3</v>
      </c>
      <c r="C4" s="14" t="s">
        <v>4</v>
      </c>
      <c r="D4" s="14"/>
      <c r="E4" s="4"/>
      <c r="F4" s="4"/>
      <c r="G4" s="4"/>
      <c r="H4" s="4"/>
      <c r="I4" s="6"/>
      <c r="J4" s="6"/>
      <c r="K4" s="6"/>
      <c r="L4" s="6"/>
      <c r="M4" s="6"/>
      <c r="N4" s="6"/>
      <c r="O4" s="3"/>
      <c r="P4" s="3"/>
      <c r="Q4" s="3"/>
      <c r="R4" s="3"/>
      <c r="S4" s="3"/>
      <c r="T4" s="3"/>
      <c r="U4" s="3"/>
      <c r="V4" s="3"/>
      <c r="W4" s="3"/>
    </row>
    <row r="5" customFormat="false" ht="21.75" hidden="false" customHeight="true" outlineLevel="0" collapsed="false">
      <c r="A5" s="11"/>
      <c r="B5" s="12" t="s">
        <v>5</v>
      </c>
      <c r="C5" s="15"/>
      <c r="D5" s="15"/>
      <c r="E5" s="4"/>
      <c r="F5" s="4"/>
      <c r="G5" s="4"/>
      <c r="H5" s="16"/>
      <c r="I5" s="6"/>
      <c r="J5" s="6"/>
      <c r="K5" s="6"/>
      <c r="L5" s="6"/>
      <c r="M5" s="6"/>
      <c r="N5" s="6"/>
      <c r="O5" s="3"/>
      <c r="P5" s="3"/>
      <c r="Q5" s="3"/>
      <c r="R5" s="3"/>
      <c r="S5" s="3"/>
      <c r="T5" s="3"/>
      <c r="U5" s="3"/>
      <c r="V5" s="3"/>
      <c r="W5" s="3"/>
    </row>
    <row r="6" customFormat="false" ht="21.75" hidden="false" customHeight="true" outlineLevel="0" collapsed="false">
      <c r="A6" s="11"/>
      <c r="B6" s="12" t="s">
        <v>6</v>
      </c>
      <c r="C6" s="15"/>
      <c r="D6" s="15"/>
      <c r="E6" s="4"/>
      <c r="F6" s="4"/>
      <c r="G6" s="4"/>
      <c r="H6" s="4"/>
      <c r="I6" s="6"/>
      <c r="J6" s="6"/>
      <c r="K6" s="6"/>
      <c r="L6" s="6"/>
      <c r="M6" s="6"/>
      <c r="N6" s="6"/>
      <c r="O6" s="3"/>
      <c r="P6" s="3"/>
      <c r="Q6" s="3"/>
      <c r="R6" s="3"/>
      <c r="S6" s="3"/>
      <c r="T6" s="3"/>
      <c r="U6" s="3"/>
      <c r="V6" s="3"/>
      <c r="W6" s="3"/>
    </row>
    <row r="7" customFormat="false" ht="21.75" hidden="false" customHeight="true" outlineLevel="0" collapsed="false">
      <c r="A7" s="11"/>
      <c r="B7" s="17" t="s">
        <v>7</v>
      </c>
      <c r="C7" s="15" t="n">
        <v>501</v>
      </c>
      <c r="D7" s="15"/>
      <c r="E7" s="4"/>
      <c r="F7" s="4"/>
      <c r="G7" s="4"/>
      <c r="H7" s="4"/>
      <c r="I7" s="6"/>
      <c r="J7" s="6"/>
      <c r="K7" s="6"/>
      <c r="L7" s="6"/>
      <c r="M7" s="6"/>
      <c r="N7" s="6"/>
      <c r="O7" s="3"/>
      <c r="P7" s="3"/>
      <c r="Q7" s="3"/>
      <c r="R7" s="3"/>
      <c r="S7" s="3"/>
      <c r="T7" s="3"/>
      <c r="U7" s="3"/>
      <c r="V7" s="3"/>
      <c r="W7" s="3"/>
    </row>
    <row r="8" customFormat="false" ht="21.75" hidden="false" customHeight="true" outlineLevel="0" collapsed="false">
      <c r="A8" s="11"/>
      <c r="B8" s="12" t="s">
        <v>8</v>
      </c>
      <c r="C8" s="18"/>
      <c r="D8" s="18"/>
      <c r="E8" s="4"/>
      <c r="F8" s="4"/>
      <c r="G8" s="4"/>
      <c r="H8" s="4"/>
      <c r="I8" s="6"/>
      <c r="J8" s="6"/>
      <c r="K8" s="6"/>
      <c r="L8" s="6"/>
      <c r="M8" s="6"/>
      <c r="N8" s="6"/>
      <c r="O8" s="3"/>
      <c r="P8" s="3"/>
      <c r="Q8" s="3"/>
      <c r="R8" s="3"/>
      <c r="S8" s="3"/>
      <c r="T8" s="3"/>
      <c r="U8" s="3"/>
      <c r="V8" s="3"/>
      <c r="W8" s="3"/>
    </row>
    <row r="9" customFormat="false" ht="21.75" hidden="false" customHeight="true" outlineLevel="0" collapsed="false">
      <c r="A9" s="11"/>
      <c r="B9" s="12" t="s">
        <v>9</v>
      </c>
      <c r="C9" s="15" t="s">
        <v>10</v>
      </c>
      <c r="D9" s="15"/>
      <c r="E9" s="4"/>
      <c r="F9" s="4"/>
      <c r="G9" s="4"/>
      <c r="H9" s="4"/>
      <c r="I9" s="6"/>
      <c r="J9" s="6"/>
      <c r="K9" s="6"/>
      <c r="L9" s="6"/>
      <c r="M9" s="6"/>
      <c r="N9" s="6"/>
      <c r="O9" s="3"/>
      <c r="P9" s="3"/>
      <c r="Q9" s="3"/>
      <c r="R9" s="3"/>
      <c r="S9" s="3"/>
      <c r="T9" s="3"/>
      <c r="U9" s="3"/>
      <c r="V9" s="3"/>
      <c r="W9" s="3"/>
    </row>
    <row r="10" customFormat="false" ht="21.75" hidden="false" customHeight="true" outlineLevel="0" collapsed="false">
      <c r="A10" s="11"/>
      <c r="B10" s="19" t="s">
        <v>11</v>
      </c>
      <c r="C10" s="20" t="s">
        <v>12</v>
      </c>
      <c r="D10" s="20"/>
      <c r="E10" s="4"/>
      <c r="F10" s="4"/>
      <c r="G10" s="4"/>
      <c r="H10" s="4"/>
      <c r="I10" s="6"/>
      <c r="J10" s="6"/>
      <c r="K10" s="6"/>
      <c r="L10" s="6"/>
      <c r="M10" s="6"/>
      <c r="N10" s="6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21.75" hidden="false" customHeight="true" outlineLevel="0" collapsed="false">
      <c r="A11" s="11"/>
      <c r="B11" s="12" t="s">
        <v>13</v>
      </c>
      <c r="C11" s="15" t="s">
        <v>14</v>
      </c>
      <c r="D11" s="15"/>
      <c r="E11" s="4"/>
      <c r="F11" s="4"/>
      <c r="G11" s="4"/>
      <c r="H11" s="4"/>
      <c r="I11" s="6"/>
      <c r="J11" s="6"/>
      <c r="K11" s="6"/>
      <c r="L11" s="6"/>
      <c r="M11" s="6"/>
      <c r="N11" s="6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21.75" hidden="false" customHeight="true" outlineLevel="0" collapsed="false">
      <c r="A12" s="11"/>
      <c r="B12" s="12" t="s">
        <v>15</v>
      </c>
      <c r="C12" s="15" t="s">
        <v>16</v>
      </c>
      <c r="D12" s="15"/>
      <c r="E12" s="4"/>
      <c r="F12" s="4"/>
      <c r="G12" s="4"/>
      <c r="H12" s="4"/>
      <c r="I12" s="6"/>
      <c r="J12" s="6"/>
      <c r="K12" s="6"/>
      <c r="L12" s="6"/>
      <c r="M12" s="6"/>
      <c r="N12" s="6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21.75" hidden="false" customHeight="true" outlineLevel="0" collapsed="false">
      <c r="A13" s="11"/>
      <c r="B13" s="12" t="s">
        <v>17</v>
      </c>
      <c r="C13" s="14" t="s">
        <v>18</v>
      </c>
      <c r="D13" s="14"/>
      <c r="E13" s="4"/>
      <c r="F13" s="4"/>
      <c r="G13" s="4"/>
      <c r="H13" s="4"/>
      <c r="I13" s="6"/>
      <c r="J13" s="6"/>
      <c r="K13" s="6"/>
      <c r="L13" s="6"/>
      <c r="M13" s="6"/>
      <c r="N13" s="6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4.5" hidden="false" customHeight="true" outlineLevel="0" collapsed="false">
      <c r="A14" s="11"/>
      <c r="B14" s="3"/>
      <c r="C14" s="4"/>
      <c r="D14" s="5"/>
      <c r="E14" s="4"/>
      <c r="F14" s="4"/>
      <c r="G14" s="4"/>
      <c r="H14" s="4"/>
      <c r="I14" s="6"/>
      <c r="J14" s="6"/>
      <c r="K14" s="6"/>
      <c r="L14" s="6"/>
      <c r="M14" s="6"/>
      <c r="N14" s="6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1.25" hidden="true" customHeight="true" outlineLevel="0" collapsed="false">
      <c r="A15" s="11"/>
      <c r="B15" s="3"/>
      <c r="C15" s="4"/>
      <c r="D15" s="5"/>
      <c r="E15" s="4"/>
      <c r="F15" s="4"/>
      <c r="G15" s="4"/>
      <c r="H15" s="4"/>
      <c r="I15" s="6"/>
      <c r="J15" s="6"/>
      <c r="K15" s="6"/>
      <c r="L15" s="6"/>
      <c r="M15" s="6"/>
      <c r="N15" s="6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1.25" hidden="false" customHeight="true" outlineLevel="0" collapsed="false">
      <c r="A16" s="11"/>
      <c r="B16" s="3"/>
      <c r="C16" s="4"/>
      <c r="D16" s="5"/>
      <c r="E16" s="4"/>
      <c r="F16" s="4"/>
      <c r="G16" s="4"/>
      <c r="H16" s="4"/>
      <c r="I16" s="6"/>
      <c r="J16" s="6"/>
      <c r="K16" s="6"/>
      <c r="L16" s="6"/>
      <c r="M16" s="6"/>
      <c r="N16" s="6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82.5" hidden="false" customHeight="true" outlineLevel="0" collapsed="false">
      <c r="A17" s="21" t="s">
        <v>19</v>
      </c>
      <c r="B17" s="21" t="s">
        <v>20</v>
      </c>
      <c r="C17" s="22" t="s">
        <v>21</v>
      </c>
      <c r="D17" s="23" t="s">
        <v>22</v>
      </c>
      <c r="E17" s="23"/>
      <c r="F17" s="23"/>
      <c r="G17" s="24" t="s">
        <v>23</v>
      </c>
      <c r="H17" s="22" t="s">
        <v>24</v>
      </c>
      <c r="I17" s="25" t="s">
        <v>25</v>
      </c>
      <c r="J17" s="26"/>
      <c r="K17" s="27" t="s">
        <v>26</v>
      </c>
      <c r="L17" s="27" t="s">
        <v>27</v>
      </c>
      <c r="M17" s="27" t="s">
        <v>28</v>
      </c>
      <c r="N17" s="27" t="s">
        <v>29</v>
      </c>
      <c r="O17" s="28" t="s">
        <v>30</v>
      </c>
      <c r="P17" s="29" t="s">
        <v>31</v>
      </c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25" hidden="false" customHeight="true" outlineLevel="0" collapsed="false">
      <c r="A18" s="30"/>
      <c r="B18" s="30"/>
      <c r="C18" s="30"/>
      <c r="D18" s="31" t="s">
        <v>32</v>
      </c>
      <c r="E18" s="32" t="s">
        <v>33</v>
      </c>
      <c r="F18" s="32" t="s">
        <v>34</v>
      </c>
      <c r="G18" s="33"/>
      <c r="H18" s="34"/>
      <c r="I18" s="35"/>
      <c r="J18" s="36"/>
      <c r="K18" s="37"/>
      <c r="L18" s="30"/>
      <c r="M18" s="30"/>
      <c r="N18" s="37"/>
      <c r="O18" s="30"/>
      <c r="P18" s="29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" hidden="false" customHeight="false" outlineLevel="0" collapsed="false">
      <c r="A19" s="38"/>
      <c r="B19" s="38"/>
      <c r="C19" s="38"/>
      <c r="D19" s="39"/>
      <c r="E19" s="40"/>
      <c r="F19" s="40"/>
      <c r="G19" s="33"/>
      <c r="H19" s="34"/>
      <c r="I19" s="41"/>
      <c r="J19" s="42"/>
      <c r="K19" s="43"/>
      <c r="L19" s="38"/>
      <c r="M19" s="38"/>
      <c r="N19" s="43"/>
      <c r="O19" s="38"/>
      <c r="P19" s="29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" hidden="false" customHeight="false" outlineLevel="0" collapsed="false">
      <c r="A20" s="44" t="n">
        <v>1</v>
      </c>
      <c r="B20" s="45" t="s">
        <v>35</v>
      </c>
      <c r="C20" s="46" t="n">
        <v>0.78</v>
      </c>
      <c r="D20" s="47" t="s">
        <v>36</v>
      </c>
      <c r="E20" s="48"/>
      <c r="F20" s="49"/>
      <c r="G20" s="49"/>
      <c r="H20" s="50" t="s">
        <v>37</v>
      </c>
      <c r="I20" s="51" t="s">
        <v>38</v>
      </c>
      <c r="J20" s="44" t="n">
        <v>2003</v>
      </c>
      <c r="K20" s="52" t="n">
        <v>2003</v>
      </c>
      <c r="L20" s="48" t="str">
        <f aca="false">HYPERLINK("https://drive.google.com/open?id=1M-ZAz2Nhx-gg5PyfU1NRYpuMYGE2T_Zs","61.09-01041")</f>
        <v>61.09-01041</v>
      </c>
      <c r="M20" s="44" t="s">
        <v>39</v>
      </c>
      <c r="N20" s="48" t="s">
        <v>40</v>
      </c>
      <c r="O20" s="53" t="n">
        <v>14277</v>
      </c>
      <c r="P20" s="53" t="s">
        <v>41</v>
      </c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.75" hidden="false" customHeight="true" outlineLevel="0" collapsed="false">
      <c r="A21" s="54" t="n">
        <v>2</v>
      </c>
      <c r="B21" s="55" t="s">
        <v>42</v>
      </c>
      <c r="C21" s="56" t="n">
        <v>0.26</v>
      </c>
      <c r="D21" s="57"/>
      <c r="E21" s="58" t="s">
        <v>40</v>
      </c>
      <c r="F21" s="59"/>
      <c r="G21" s="59"/>
      <c r="H21" s="60" t="s">
        <v>43</v>
      </c>
      <c r="I21" s="61" t="s">
        <v>44</v>
      </c>
      <c r="J21" s="62" t="n">
        <v>2014</v>
      </c>
      <c r="K21" s="63" t="n">
        <v>2014</v>
      </c>
      <c r="L21" s="58" t="str">
        <f aca="false">HYPERLINK("https://drive.google.com/open?id=1f5hKLifqHAmyV8jm5P-g0UE0z9i7E4y_","61.09-01111")</f>
        <v>61.09-01111</v>
      </c>
      <c r="M21" s="62" t="s">
        <v>45</v>
      </c>
      <c r="N21" s="58" t="s">
        <v>40</v>
      </c>
      <c r="O21" s="64" t="n">
        <v>0</v>
      </c>
      <c r="P21" s="64" t="s">
        <v>41</v>
      </c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.75" hidden="false" customHeight="true" outlineLevel="0" collapsed="false">
      <c r="A22" s="65"/>
      <c r="B22" s="66"/>
      <c r="C22" s="46" t="n">
        <v>1.87</v>
      </c>
      <c r="D22" s="47" t="s">
        <v>36</v>
      </c>
      <c r="E22" s="48"/>
      <c r="F22" s="59"/>
      <c r="G22" s="59"/>
      <c r="H22" s="50" t="s">
        <v>37</v>
      </c>
      <c r="I22" s="51" t="s">
        <v>46</v>
      </c>
      <c r="J22" s="44" t="n">
        <v>2004</v>
      </c>
      <c r="K22" s="52" t="n">
        <v>2004</v>
      </c>
      <c r="L22" s="44"/>
      <c r="M22" s="44" t="s">
        <v>45</v>
      </c>
      <c r="N22" s="48" t="s">
        <v>40</v>
      </c>
      <c r="O22" s="53" t="n">
        <v>14932</v>
      </c>
      <c r="P22" s="53" t="s">
        <v>41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.75" hidden="false" customHeight="true" outlineLevel="0" collapsed="false">
      <c r="A23" s="44" t="n">
        <v>3</v>
      </c>
      <c r="B23" s="45" t="s">
        <v>47</v>
      </c>
      <c r="C23" s="46" t="n">
        <v>1.38</v>
      </c>
      <c r="D23" s="47" t="s">
        <v>36</v>
      </c>
      <c r="E23" s="48"/>
      <c r="F23" s="59"/>
      <c r="G23" s="59"/>
      <c r="H23" s="50" t="s">
        <v>37</v>
      </c>
      <c r="I23" s="51" t="s">
        <v>38</v>
      </c>
      <c r="J23" s="44" t="n">
        <v>2003</v>
      </c>
      <c r="K23" s="52" t="n">
        <v>2003</v>
      </c>
      <c r="L23" s="48" t="str">
        <f aca="false">HYPERLINK("https://drive.google.com/open?id=1MIUkTQRm4OvI9hHx210t-petAdRVopk-","61.09-01121")</f>
        <v>61.09-01121</v>
      </c>
      <c r="M23" s="44" t="s">
        <v>45</v>
      </c>
      <c r="N23" s="48" t="s">
        <v>40</v>
      </c>
      <c r="O23" s="53" t="n">
        <v>13204</v>
      </c>
      <c r="P23" s="53" t="s">
        <v>41</v>
      </c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.75" hidden="false" customHeight="true" outlineLevel="0" collapsed="false">
      <c r="A24" s="44" t="n">
        <v>4</v>
      </c>
      <c r="B24" s="45" t="s">
        <v>48</v>
      </c>
      <c r="C24" s="46" t="n">
        <v>1.29</v>
      </c>
      <c r="D24" s="47" t="s">
        <v>36</v>
      </c>
      <c r="E24" s="48"/>
      <c r="F24" s="59"/>
      <c r="G24" s="59"/>
      <c r="H24" s="67" t="s">
        <v>37</v>
      </c>
      <c r="I24" s="51" t="s">
        <v>49</v>
      </c>
      <c r="J24" s="44" t="n">
        <v>2003</v>
      </c>
      <c r="K24" s="52" t="n">
        <v>2003</v>
      </c>
      <c r="L24" s="44"/>
      <c r="M24" s="44" t="s">
        <v>45</v>
      </c>
      <c r="N24" s="48" t="s">
        <v>50</v>
      </c>
      <c r="O24" s="53" t="n">
        <v>14201</v>
      </c>
      <c r="P24" s="53" t="s">
        <v>41</v>
      </c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.75" hidden="false" customHeight="true" outlineLevel="0" collapsed="false">
      <c r="A25" s="44" t="n">
        <v>5</v>
      </c>
      <c r="B25" s="45" t="s">
        <v>51</v>
      </c>
      <c r="C25" s="46" t="n">
        <v>2.05</v>
      </c>
      <c r="D25" s="47" t="s">
        <v>36</v>
      </c>
      <c r="E25" s="48"/>
      <c r="F25" s="59"/>
      <c r="G25" s="59"/>
      <c r="H25" s="67" t="s">
        <v>37</v>
      </c>
      <c r="I25" s="51" t="s">
        <v>44</v>
      </c>
      <c r="J25" s="44" t="n">
        <v>2005</v>
      </c>
      <c r="K25" s="52" t="n">
        <v>2005</v>
      </c>
      <c r="L25" s="48" t="str">
        <f aca="false">HYPERLINK("https://drive.google.com/open?id=1mHQCFrL8PFlppRQuIPAit8IzUwyozw4V","61.09-01108")</f>
        <v>61.09-01108</v>
      </c>
      <c r="M25" s="44" t="s">
        <v>39</v>
      </c>
      <c r="N25" s="48" t="s">
        <v>40</v>
      </c>
      <c r="O25" s="53" t="n">
        <v>16548</v>
      </c>
      <c r="P25" s="53" t="s">
        <v>41</v>
      </c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.75" hidden="false" customHeight="true" outlineLevel="0" collapsed="false">
      <c r="A26" s="68" t="n">
        <v>6</v>
      </c>
      <c r="B26" s="69" t="s">
        <v>52</v>
      </c>
      <c r="C26" s="46" t="n">
        <v>1.8</v>
      </c>
      <c r="D26" s="47" t="s">
        <v>36</v>
      </c>
      <c r="E26" s="48"/>
      <c r="F26" s="59"/>
      <c r="G26" s="59"/>
      <c r="H26" s="70" t="s">
        <v>37</v>
      </c>
      <c r="I26" s="51" t="s">
        <v>53</v>
      </c>
      <c r="J26" s="44" t="n">
        <v>2003</v>
      </c>
      <c r="K26" s="52" t="n">
        <v>2003</v>
      </c>
      <c r="L26" s="48" t="str">
        <f aca="false">HYPERLINK("https://drive.google.com/open?id=16OiI2zxijXcup_kedadQlDZ3dBAKsjfR","61.09-01109")</f>
        <v>61.09-01109</v>
      </c>
      <c r="M26" s="44" t="s">
        <v>45</v>
      </c>
      <c r="N26" s="48" t="s">
        <v>50</v>
      </c>
      <c r="O26" s="53" t="n">
        <v>18135</v>
      </c>
      <c r="P26" s="53" t="s">
        <v>41</v>
      </c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.75" hidden="false" customHeight="true" outlineLevel="0" collapsed="false">
      <c r="A27" s="71"/>
      <c r="B27" s="72"/>
      <c r="C27" s="56" t="n">
        <v>0.7</v>
      </c>
      <c r="D27" s="57"/>
      <c r="E27" s="62" t="s">
        <v>40</v>
      </c>
      <c r="F27" s="59"/>
      <c r="G27" s="59"/>
      <c r="H27" s="73" t="s">
        <v>43</v>
      </c>
      <c r="I27" s="61" t="s">
        <v>38</v>
      </c>
      <c r="J27" s="62" t="n">
        <v>2015</v>
      </c>
      <c r="K27" s="63" t="n">
        <v>2015</v>
      </c>
      <c r="L27" s="58" t="str">
        <f aca="false">HYPERLINK("https://drive.google.com/open?id=1VEOUdXlJOpnDl--ByAxplYkKIJdznHnH","61.09-01105")</f>
        <v>61.09-01105</v>
      </c>
      <c r="M27" s="62" t="s">
        <v>45</v>
      </c>
      <c r="N27" s="62" t="s">
        <v>40</v>
      </c>
      <c r="O27" s="64" t="n">
        <v>0</v>
      </c>
      <c r="P27" s="64" t="s">
        <v>41</v>
      </c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.75" hidden="false" customHeight="true" outlineLevel="0" collapsed="false">
      <c r="A28" s="44" t="n">
        <v>7</v>
      </c>
      <c r="B28" s="45" t="s">
        <v>54</v>
      </c>
      <c r="C28" s="46" t="n">
        <v>0.62</v>
      </c>
      <c r="D28" s="47" t="s">
        <v>36</v>
      </c>
      <c r="E28" s="48"/>
      <c r="F28" s="59"/>
      <c r="G28" s="59"/>
      <c r="H28" s="67" t="s">
        <v>37</v>
      </c>
      <c r="I28" s="51" t="s">
        <v>46</v>
      </c>
      <c r="J28" s="44" t="n">
        <v>2003</v>
      </c>
      <c r="K28" s="52" t="n">
        <v>2003</v>
      </c>
      <c r="L28" s="44"/>
      <c r="M28" s="44" t="s">
        <v>39</v>
      </c>
      <c r="N28" s="48" t="s">
        <v>40</v>
      </c>
      <c r="O28" s="53" t="n">
        <v>8627</v>
      </c>
      <c r="P28" s="53" t="s">
        <v>41</v>
      </c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.75" hidden="false" customHeight="true" outlineLevel="0" collapsed="false">
      <c r="A29" s="44" t="n">
        <v>8</v>
      </c>
      <c r="B29" s="45" t="s">
        <v>55</v>
      </c>
      <c r="C29" s="46" t="n">
        <v>2.63</v>
      </c>
      <c r="D29" s="47" t="s">
        <v>36</v>
      </c>
      <c r="E29" s="48"/>
      <c r="F29" s="59"/>
      <c r="G29" s="59"/>
      <c r="H29" s="67" t="s">
        <v>37</v>
      </c>
      <c r="I29" s="51" t="s">
        <v>46</v>
      </c>
      <c r="J29" s="44" t="n">
        <v>2003</v>
      </c>
      <c r="K29" s="52" t="n">
        <v>2003</v>
      </c>
      <c r="L29" s="44"/>
      <c r="M29" s="44" t="s">
        <v>45</v>
      </c>
      <c r="N29" s="48" t="s">
        <v>40</v>
      </c>
      <c r="O29" s="53" t="n">
        <v>0</v>
      </c>
      <c r="P29" s="53" t="s">
        <v>41</v>
      </c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.75" hidden="false" customHeight="true" outlineLevel="0" collapsed="false">
      <c r="A30" s="62" t="n">
        <v>9</v>
      </c>
      <c r="B30" s="74" t="s">
        <v>56</v>
      </c>
      <c r="C30" s="56" t="n">
        <v>2.54</v>
      </c>
      <c r="D30" s="57"/>
      <c r="E30" s="62" t="s">
        <v>40</v>
      </c>
      <c r="F30" s="59"/>
      <c r="G30" s="59"/>
      <c r="H30" s="73" t="s">
        <v>43</v>
      </c>
      <c r="I30" s="61" t="s">
        <v>38</v>
      </c>
      <c r="J30" s="62" t="n">
        <v>2018</v>
      </c>
      <c r="K30" s="63" t="n">
        <v>2018</v>
      </c>
      <c r="L30" s="58" t="str">
        <f aca="false">HYPERLINK("https://drive.google.com/open?id=17sp00wgyWJ26RFXxVDLYC4SD90pIP-RR","61.09-01107")</f>
        <v>61.09-01107</v>
      </c>
      <c r="M30" s="62" t="s">
        <v>45</v>
      </c>
      <c r="N30" s="62" t="s">
        <v>40</v>
      </c>
      <c r="O30" s="64" t="n">
        <v>0</v>
      </c>
      <c r="P30" s="64" t="s">
        <v>41</v>
      </c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.75" hidden="false" customHeight="true" outlineLevel="0" collapsed="false">
      <c r="A31" s="68" t="n">
        <v>10</v>
      </c>
      <c r="B31" s="75" t="s">
        <v>57</v>
      </c>
      <c r="C31" s="46" t="n">
        <v>1.94</v>
      </c>
      <c r="D31" s="47" t="s">
        <v>36</v>
      </c>
      <c r="E31" s="48"/>
      <c r="F31" s="59"/>
      <c r="G31" s="59"/>
      <c r="H31" s="67" t="s">
        <v>37</v>
      </c>
      <c r="I31" s="51" t="s">
        <v>53</v>
      </c>
      <c r="J31" s="44" t="n">
        <v>2003</v>
      </c>
      <c r="K31" s="52" t="n">
        <v>2003</v>
      </c>
      <c r="L31" s="44"/>
      <c r="M31" s="44" t="s">
        <v>45</v>
      </c>
      <c r="N31" s="48" t="s">
        <v>50</v>
      </c>
      <c r="O31" s="53" t="n">
        <v>7310</v>
      </c>
      <c r="P31" s="53" t="s">
        <v>41</v>
      </c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.75" hidden="false" customHeight="true" outlineLevel="0" collapsed="false">
      <c r="A32" s="65"/>
      <c r="B32" s="66"/>
      <c r="C32" s="46" t="n">
        <v>0.45</v>
      </c>
      <c r="D32" s="47" t="s">
        <v>36</v>
      </c>
      <c r="E32" s="48"/>
      <c r="F32" s="76"/>
      <c r="G32" s="76"/>
      <c r="H32" s="77" t="s">
        <v>37</v>
      </c>
      <c r="I32" s="51" t="s">
        <v>58</v>
      </c>
      <c r="J32" s="44" t="n">
        <v>2003</v>
      </c>
      <c r="K32" s="52" t="n">
        <v>2003</v>
      </c>
      <c r="L32" s="44"/>
      <c r="M32" s="44" t="s">
        <v>45</v>
      </c>
      <c r="N32" s="48" t="s">
        <v>50</v>
      </c>
      <c r="O32" s="53" t="n">
        <v>18864</v>
      </c>
      <c r="P32" s="53" t="s">
        <v>41</v>
      </c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.75" hidden="false" customHeight="true" outlineLevel="0" collapsed="false">
      <c r="A33" s="44" t="n">
        <v>11</v>
      </c>
      <c r="B33" s="45" t="s">
        <v>59</v>
      </c>
      <c r="C33" s="46" t="n">
        <v>1.46</v>
      </c>
      <c r="D33" s="47" t="s">
        <v>36</v>
      </c>
      <c r="E33" s="48"/>
      <c r="F33" s="59"/>
      <c r="G33" s="59"/>
      <c r="H33" s="77" t="s">
        <v>37</v>
      </c>
      <c r="I33" s="51" t="s">
        <v>49</v>
      </c>
      <c r="J33" s="44" t="n">
        <v>2004</v>
      </c>
      <c r="K33" s="52" t="n">
        <v>2004</v>
      </c>
      <c r="L33" s="48" t="str">
        <f aca="false">HYPERLINK("https://drive.google.com/open?id=1KVvj8GKfBMMMt5z781jNW5IvaOSnbgu-","61.09-01102")</f>
        <v>61.09-01102</v>
      </c>
      <c r="M33" s="44" t="s">
        <v>45</v>
      </c>
      <c r="N33" s="48" t="s">
        <v>50</v>
      </c>
      <c r="O33" s="53" t="n">
        <v>12147</v>
      </c>
      <c r="P33" s="53" t="s">
        <v>41</v>
      </c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.75" hidden="false" customHeight="true" outlineLevel="0" collapsed="false">
      <c r="A34" s="62" t="n">
        <v>12</v>
      </c>
      <c r="B34" s="74" t="s">
        <v>60</v>
      </c>
      <c r="C34" s="56" t="n">
        <v>0.98</v>
      </c>
      <c r="D34" s="57"/>
      <c r="E34" s="58" t="s">
        <v>50</v>
      </c>
      <c r="F34" s="59"/>
      <c r="G34" s="59"/>
      <c r="H34" s="73" t="s">
        <v>43</v>
      </c>
      <c r="I34" s="61" t="s">
        <v>58</v>
      </c>
      <c r="J34" s="62" t="n">
        <v>2008</v>
      </c>
      <c r="K34" s="63" t="n">
        <v>2008</v>
      </c>
      <c r="L34" s="62"/>
      <c r="M34" s="62" t="s">
        <v>45</v>
      </c>
      <c r="N34" s="58" t="s">
        <v>50</v>
      </c>
      <c r="O34" s="64" t="n">
        <v>17595</v>
      </c>
      <c r="P34" s="64" t="s">
        <v>41</v>
      </c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.75" hidden="false" customHeight="true" outlineLevel="0" collapsed="false">
      <c r="A35" s="44" t="n">
        <v>13</v>
      </c>
      <c r="B35" s="45" t="s">
        <v>61</v>
      </c>
      <c r="C35" s="78" t="n">
        <v>1.46</v>
      </c>
      <c r="D35" s="47" t="s">
        <v>36</v>
      </c>
      <c r="E35" s="48"/>
      <c r="F35" s="59"/>
      <c r="G35" s="59"/>
      <c r="H35" s="67" t="s">
        <v>37</v>
      </c>
      <c r="I35" s="51" t="s">
        <v>49</v>
      </c>
      <c r="J35" s="44" t="n">
        <v>2003</v>
      </c>
      <c r="K35" s="52" t="n">
        <v>2003</v>
      </c>
      <c r="L35" s="48" t="str">
        <f aca="false">HYPERLINK("https://drive.google.com/open?id=1j_LVa1KcSWHllhvlqMRp9p1ZlLCCyO5L","61.09-01101")</f>
        <v>61.09-01101</v>
      </c>
      <c r="M35" s="44" t="s">
        <v>45</v>
      </c>
      <c r="N35" s="48" t="s">
        <v>50</v>
      </c>
      <c r="O35" s="53" t="n">
        <v>9714</v>
      </c>
      <c r="P35" s="53" t="s">
        <v>41</v>
      </c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.75" hidden="false" customHeight="true" outlineLevel="0" collapsed="false">
      <c r="A36" s="62" t="n">
        <v>14</v>
      </c>
      <c r="B36" s="74" t="s">
        <v>62</v>
      </c>
      <c r="C36" s="56" t="n">
        <v>0.57</v>
      </c>
      <c r="D36" s="57"/>
      <c r="E36" s="62" t="s">
        <v>40</v>
      </c>
      <c r="F36" s="59"/>
      <c r="G36" s="59"/>
      <c r="H36" s="73" t="s">
        <v>43</v>
      </c>
      <c r="I36" s="61" t="s">
        <v>44</v>
      </c>
      <c r="J36" s="62" t="n">
        <v>2018</v>
      </c>
      <c r="K36" s="63" t="n">
        <v>2018</v>
      </c>
      <c r="L36" s="62"/>
      <c r="M36" s="62" t="s">
        <v>45</v>
      </c>
      <c r="N36" s="62" t="s">
        <v>40</v>
      </c>
      <c r="O36" s="64" t="n">
        <v>0</v>
      </c>
      <c r="P36" s="64" t="s">
        <v>41</v>
      </c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.75" hidden="false" customHeight="true" outlineLevel="0" collapsed="false">
      <c r="A37" s="44" t="n">
        <v>15</v>
      </c>
      <c r="B37" s="45" t="s">
        <v>63</v>
      </c>
      <c r="C37" s="46" t="n">
        <v>0.93</v>
      </c>
      <c r="D37" s="47" t="s">
        <v>36</v>
      </c>
      <c r="E37" s="48"/>
      <c r="F37" s="59"/>
      <c r="G37" s="59"/>
      <c r="H37" s="67" t="s">
        <v>37</v>
      </c>
      <c r="I37" s="51" t="s">
        <v>44</v>
      </c>
      <c r="J37" s="44" t="n">
        <v>2003</v>
      </c>
      <c r="K37" s="52" t="n">
        <v>2003</v>
      </c>
      <c r="L37" s="48" t="str">
        <f aca="false">HYPERLINK("https://drive.google.com/open?id=15otbgKsWLVsVnC7KvyV3KMtHatI9t9qg","61.09-01100")</f>
        <v>61.09-01100</v>
      </c>
      <c r="M37" s="44" t="s">
        <v>45</v>
      </c>
      <c r="N37" s="48" t="s">
        <v>40</v>
      </c>
      <c r="O37" s="53" t="n">
        <v>5596</v>
      </c>
      <c r="P37" s="53" t="s">
        <v>41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.75" hidden="false" customHeight="true" outlineLevel="0" collapsed="false">
      <c r="A38" s="79" t="n">
        <v>16</v>
      </c>
      <c r="B38" s="80" t="s">
        <v>64</v>
      </c>
      <c r="C38" s="46" t="n">
        <v>0.7</v>
      </c>
      <c r="D38" s="47" t="s">
        <v>36</v>
      </c>
      <c r="E38" s="48"/>
      <c r="F38" s="59"/>
      <c r="G38" s="59"/>
      <c r="H38" s="67" t="s">
        <v>37</v>
      </c>
      <c r="I38" s="51" t="s">
        <v>49</v>
      </c>
      <c r="J38" s="44" t="n">
        <v>2003</v>
      </c>
      <c r="K38" s="52" t="n">
        <v>2003</v>
      </c>
      <c r="L38" s="48"/>
      <c r="M38" s="44" t="s">
        <v>45</v>
      </c>
      <c r="N38" s="48" t="s">
        <v>40</v>
      </c>
      <c r="O38" s="53" t="n">
        <v>0</v>
      </c>
      <c r="P38" s="53" t="s">
        <v>41</v>
      </c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.75" hidden="false" customHeight="true" outlineLevel="0" collapsed="false">
      <c r="A39" s="71" t="n">
        <v>17</v>
      </c>
      <c r="B39" s="81" t="s">
        <v>65</v>
      </c>
      <c r="C39" s="56" t="n">
        <v>1.62</v>
      </c>
      <c r="D39" s="57"/>
      <c r="E39" s="58" t="s">
        <v>50</v>
      </c>
      <c r="F39" s="59"/>
      <c r="G39" s="59"/>
      <c r="H39" s="73" t="s">
        <v>43</v>
      </c>
      <c r="I39" s="61" t="s">
        <v>66</v>
      </c>
      <c r="J39" s="82" t="n">
        <v>2012</v>
      </c>
      <c r="K39" s="63" t="n">
        <v>2012</v>
      </c>
      <c r="L39" s="58" t="str">
        <f aca="false">HYPERLINK("https://drive.google.com/open?id=1qolLzPsKinObI610Gd1QXslonajSGnsK","61.09-01099")</f>
        <v>61.09-01099</v>
      </c>
      <c r="M39" s="62" t="s">
        <v>45</v>
      </c>
      <c r="N39" s="58" t="s">
        <v>50</v>
      </c>
      <c r="O39" s="64" t="n">
        <v>14739</v>
      </c>
      <c r="P39" s="64" t="s">
        <v>41</v>
      </c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.75" hidden="false" customHeight="true" outlineLevel="0" collapsed="false">
      <c r="A40" s="62" t="n">
        <v>18</v>
      </c>
      <c r="B40" s="74" t="s">
        <v>67</v>
      </c>
      <c r="C40" s="56" t="n">
        <v>0.85</v>
      </c>
      <c r="D40" s="57"/>
      <c r="E40" s="58" t="s">
        <v>40</v>
      </c>
      <c r="F40" s="59"/>
      <c r="G40" s="59"/>
      <c r="H40" s="73" t="s">
        <v>43</v>
      </c>
      <c r="I40" s="61" t="s">
        <v>68</v>
      </c>
      <c r="J40" s="82" t="n">
        <v>2012</v>
      </c>
      <c r="K40" s="63" t="n">
        <v>2012</v>
      </c>
      <c r="L40" s="62"/>
      <c r="M40" s="62" t="s">
        <v>45</v>
      </c>
      <c r="N40" s="58" t="s">
        <v>40</v>
      </c>
      <c r="O40" s="64" t="n">
        <v>3449</v>
      </c>
      <c r="P40" s="64" t="s">
        <v>41</v>
      </c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.75" hidden="false" customHeight="true" outlineLevel="0" collapsed="false">
      <c r="A41" s="44" t="n">
        <v>19</v>
      </c>
      <c r="B41" s="45" t="s">
        <v>69</v>
      </c>
      <c r="C41" s="46" t="n">
        <v>0.92</v>
      </c>
      <c r="D41" s="47" t="s">
        <v>36</v>
      </c>
      <c r="E41" s="48"/>
      <c r="F41" s="59"/>
      <c r="G41" s="59"/>
      <c r="H41" s="67" t="s">
        <v>37</v>
      </c>
      <c r="I41" s="51" t="s">
        <v>44</v>
      </c>
      <c r="J41" s="44" t="n">
        <v>2003</v>
      </c>
      <c r="K41" s="52" t="n">
        <v>2003</v>
      </c>
      <c r="L41" s="44"/>
      <c r="M41" s="44" t="s">
        <v>45</v>
      </c>
      <c r="N41" s="48" t="s">
        <v>40</v>
      </c>
      <c r="O41" s="53" t="n">
        <v>8438</v>
      </c>
      <c r="P41" s="53" t="s">
        <v>41</v>
      </c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.75" hidden="false" customHeight="true" outlineLevel="0" collapsed="false">
      <c r="A42" s="44" t="n">
        <v>20</v>
      </c>
      <c r="B42" s="45" t="s">
        <v>70</v>
      </c>
      <c r="C42" s="46" t="n">
        <v>1.88</v>
      </c>
      <c r="D42" s="47" t="s">
        <v>36</v>
      </c>
      <c r="E42" s="48"/>
      <c r="F42" s="59"/>
      <c r="G42" s="59"/>
      <c r="H42" s="67" t="s">
        <v>37</v>
      </c>
      <c r="I42" s="51" t="s">
        <v>49</v>
      </c>
      <c r="J42" s="44" t="n">
        <v>2005</v>
      </c>
      <c r="K42" s="52" t="n">
        <v>2005</v>
      </c>
      <c r="L42" s="48" t="str">
        <f aca="false">HYPERLINK("https://drive.google.com/open?id=1zCWZ0ysby8HNg7P1ixmfXa0qE2NqgqM9","61.09-01098")</f>
        <v>61.09-01098</v>
      </c>
      <c r="M42" s="44" t="s">
        <v>45</v>
      </c>
      <c r="N42" s="48" t="s">
        <v>50</v>
      </c>
      <c r="O42" s="53" t="n">
        <v>20836</v>
      </c>
      <c r="P42" s="53" t="s">
        <v>41</v>
      </c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.75" hidden="false" customHeight="true" outlineLevel="0" collapsed="false">
      <c r="A43" s="62" t="n">
        <v>21</v>
      </c>
      <c r="B43" s="74" t="s">
        <v>71</v>
      </c>
      <c r="C43" s="56" t="n">
        <v>2.11</v>
      </c>
      <c r="D43" s="57"/>
      <c r="E43" s="58" t="s">
        <v>40</v>
      </c>
      <c r="F43" s="59"/>
      <c r="G43" s="59"/>
      <c r="H43" s="73" t="s">
        <v>43</v>
      </c>
      <c r="I43" s="61" t="s">
        <v>38</v>
      </c>
      <c r="J43" s="62" t="n">
        <v>2014</v>
      </c>
      <c r="K43" s="63" t="n">
        <v>2014</v>
      </c>
      <c r="L43" s="82"/>
      <c r="M43" s="62" t="s">
        <v>45</v>
      </c>
      <c r="N43" s="58" t="s">
        <v>40</v>
      </c>
      <c r="O43" s="64" t="n">
        <v>9533</v>
      </c>
      <c r="P43" s="64" t="s">
        <v>41</v>
      </c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.75" hidden="false" customHeight="true" outlineLevel="0" collapsed="false">
      <c r="A44" s="44" t="n">
        <v>22</v>
      </c>
      <c r="B44" s="45" t="s">
        <v>72</v>
      </c>
      <c r="C44" s="83" t="n">
        <v>1.27</v>
      </c>
      <c r="D44" s="47" t="s">
        <v>36</v>
      </c>
      <c r="E44" s="84"/>
      <c r="F44" s="59"/>
      <c r="G44" s="59"/>
      <c r="H44" s="67" t="s">
        <v>37</v>
      </c>
      <c r="I44" s="51" t="s">
        <v>46</v>
      </c>
      <c r="J44" s="44" t="n">
        <v>2004</v>
      </c>
      <c r="K44" s="52" t="n">
        <v>2004</v>
      </c>
      <c r="L44" s="84"/>
      <c r="M44" s="44" t="s">
        <v>45</v>
      </c>
      <c r="N44" s="84" t="s">
        <v>40</v>
      </c>
      <c r="O44" s="53" t="n">
        <v>0</v>
      </c>
      <c r="P44" s="53" t="s">
        <v>41</v>
      </c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.75" hidden="false" customHeight="true" outlineLevel="0" collapsed="false">
      <c r="A45" s="62" t="n">
        <v>23</v>
      </c>
      <c r="B45" s="74" t="s">
        <v>73</v>
      </c>
      <c r="C45" s="56" t="n">
        <v>0.49</v>
      </c>
      <c r="D45" s="57"/>
      <c r="E45" s="58" t="s">
        <v>40</v>
      </c>
      <c r="F45" s="59"/>
      <c r="G45" s="59"/>
      <c r="H45" s="73" t="s">
        <v>43</v>
      </c>
      <c r="I45" s="61" t="s">
        <v>44</v>
      </c>
      <c r="J45" s="82" t="n">
        <v>2014</v>
      </c>
      <c r="K45" s="85" t="n">
        <v>2014</v>
      </c>
      <c r="L45" s="62"/>
      <c r="M45" s="62" t="s">
        <v>45</v>
      </c>
      <c r="N45" s="58" t="s">
        <v>40</v>
      </c>
      <c r="O45" s="64" t="n">
        <v>4675</v>
      </c>
      <c r="P45" s="64" t="s">
        <v>41</v>
      </c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.75" hidden="false" customHeight="true" outlineLevel="0" collapsed="false">
      <c r="A46" s="62" t="n">
        <v>24</v>
      </c>
      <c r="B46" s="74" t="s">
        <v>74</v>
      </c>
      <c r="C46" s="56" t="n">
        <v>0.45</v>
      </c>
      <c r="D46" s="57"/>
      <c r="E46" s="62" t="s">
        <v>40</v>
      </c>
      <c r="F46" s="59"/>
      <c r="G46" s="59"/>
      <c r="H46" s="73" t="s">
        <v>43</v>
      </c>
      <c r="I46" s="61" t="s">
        <v>68</v>
      </c>
      <c r="J46" s="82" t="n">
        <v>2018</v>
      </c>
      <c r="K46" s="85" t="n">
        <v>2018</v>
      </c>
      <c r="L46" s="58" t="str">
        <f aca="false">HYPERLINK("https://drive.google.com/open?id=18wlP5uIOEi4gNtYeKXTmtnzUtU8D5y_X","61.09-01097")</f>
        <v>61.09-01097</v>
      </c>
      <c r="M46" s="62" t="s">
        <v>39</v>
      </c>
      <c r="N46" s="62" t="s">
        <v>40</v>
      </c>
      <c r="O46" s="64" t="n">
        <v>0</v>
      </c>
      <c r="P46" s="64" t="s">
        <v>41</v>
      </c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.75" hidden="false" customHeight="true" outlineLevel="0" collapsed="false">
      <c r="A47" s="62" t="n">
        <v>25</v>
      </c>
      <c r="B47" s="74" t="s">
        <v>75</v>
      </c>
      <c r="C47" s="56" t="n">
        <v>0.97</v>
      </c>
      <c r="D47" s="57"/>
      <c r="E47" s="58" t="s">
        <v>50</v>
      </c>
      <c r="F47" s="59"/>
      <c r="G47" s="59"/>
      <c r="H47" s="73" t="s">
        <v>43</v>
      </c>
      <c r="I47" s="61" t="s">
        <v>53</v>
      </c>
      <c r="J47" s="62" t="n">
        <v>2013</v>
      </c>
      <c r="K47" s="85" t="n">
        <v>2013</v>
      </c>
      <c r="L47" s="62"/>
      <c r="M47" s="62" t="s">
        <v>45</v>
      </c>
      <c r="N47" s="58" t="s">
        <v>50</v>
      </c>
      <c r="O47" s="64" t="n">
        <v>11455</v>
      </c>
      <c r="P47" s="64" t="s">
        <v>41</v>
      </c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.75" hidden="false" customHeight="true" outlineLevel="0" collapsed="false">
      <c r="A48" s="44" t="n">
        <v>26</v>
      </c>
      <c r="B48" s="45" t="s">
        <v>76</v>
      </c>
      <c r="C48" s="46" t="n">
        <v>1.35</v>
      </c>
      <c r="D48" s="47" t="s">
        <v>36</v>
      </c>
      <c r="E48" s="48"/>
      <c r="F48" s="86"/>
      <c r="G48" s="86"/>
      <c r="H48" s="67" t="s">
        <v>37</v>
      </c>
      <c r="I48" s="51" t="s">
        <v>68</v>
      </c>
      <c r="J48" s="44" t="n">
        <v>2003</v>
      </c>
      <c r="K48" s="87" t="n">
        <v>2003</v>
      </c>
      <c r="L48" s="44"/>
      <c r="M48" s="44" t="s">
        <v>45</v>
      </c>
      <c r="N48" s="48" t="s">
        <v>40</v>
      </c>
      <c r="O48" s="53" t="n">
        <v>14991</v>
      </c>
      <c r="P48" s="53" t="s">
        <v>41</v>
      </c>
      <c r="Q48" s="88"/>
      <c r="R48" s="88"/>
      <c r="S48" s="88"/>
      <c r="T48" s="88"/>
      <c r="U48" s="88"/>
      <c r="V48" s="88"/>
      <c r="W48" s="88"/>
      <c r="X48" s="88"/>
      <c r="Y48" s="88"/>
      <c r="Z48" s="88"/>
    </row>
    <row r="49" customFormat="false" ht="15.75" hidden="false" customHeight="true" outlineLevel="0" collapsed="false">
      <c r="A49" s="44" t="n">
        <v>27</v>
      </c>
      <c r="B49" s="45" t="s">
        <v>77</v>
      </c>
      <c r="C49" s="46" t="n">
        <v>1.98</v>
      </c>
      <c r="D49" s="47" t="s">
        <v>36</v>
      </c>
      <c r="E49" s="48"/>
      <c r="F49" s="59"/>
      <c r="G49" s="59"/>
      <c r="H49" s="67" t="s">
        <v>37</v>
      </c>
      <c r="I49" s="51" t="s">
        <v>78</v>
      </c>
      <c r="J49" s="44" t="n">
        <v>2003</v>
      </c>
      <c r="K49" s="52" t="n">
        <v>2003</v>
      </c>
      <c r="L49" s="48" t="str">
        <f aca="false">HYPERLINK("https://drive.google.com/open?id=1uKWuX0IWwfsuMhepQ88u5IT9xo9yrd8W","61.09-01096")</f>
        <v>61.09-01096</v>
      </c>
      <c r="M49" s="44" t="s">
        <v>45</v>
      </c>
      <c r="N49" s="48" t="s">
        <v>50</v>
      </c>
      <c r="O49" s="53" t="n">
        <v>13421</v>
      </c>
      <c r="P49" s="53" t="s">
        <v>41</v>
      </c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.75" hidden="false" customHeight="true" outlineLevel="0" collapsed="false">
      <c r="A50" s="62" t="n">
        <v>28</v>
      </c>
      <c r="B50" s="74" t="s">
        <v>79</v>
      </c>
      <c r="C50" s="56" t="n">
        <v>1.35</v>
      </c>
      <c r="D50" s="57"/>
      <c r="E50" s="58" t="s">
        <v>40</v>
      </c>
      <c r="F50" s="59"/>
      <c r="G50" s="59"/>
      <c r="H50" s="73" t="s">
        <v>43</v>
      </c>
      <c r="I50" s="61" t="s">
        <v>46</v>
      </c>
      <c r="J50" s="62" t="n">
        <v>2008</v>
      </c>
      <c r="K50" s="63" t="n">
        <v>2008</v>
      </c>
      <c r="L50" s="58" t="str">
        <f aca="false">HYPERLINK("https://drive.google.com/open?id=1uRJNZwvWs5hzjPlJ1qOyVn81psn_9hXM","61.09-01095")</f>
        <v>61.09-01095</v>
      </c>
      <c r="M50" s="62" t="s">
        <v>39</v>
      </c>
      <c r="N50" s="58" t="s">
        <v>40</v>
      </c>
      <c r="O50" s="64" t="n">
        <v>13817</v>
      </c>
      <c r="P50" s="64" t="s">
        <v>41</v>
      </c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.75" hidden="false" customHeight="true" outlineLevel="0" collapsed="false">
      <c r="A51" s="62" t="n">
        <v>29</v>
      </c>
      <c r="B51" s="74" t="s">
        <v>80</v>
      </c>
      <c r="C51" s="56" t="n">
        <v>0.46</v>
      </c>
      <c r="D51" s="57"/>
      <c r="E51" s="58" t="s">
        <v>50</v>
      </c>
      <c r="F51" s="59"/>
      <c r="G51" s="59"/>
      <c r="H51" s="73" t="s">
        <v>43</v>
      </c>
      <c r="I51" s="61" t="s">
        <v>53</v>
      </c>
      <c r="J51" s="62" t="n">
        <v>2010</v>
      </c>
      <c r="K51" s="63" t="n">
        <v>2010</v>
      </c>
      <c r="L51" s="58" t="str">
        <f aca="false">HYPERLINK("https://drive.google.com/open?id=1uRJNZwvWs5hzjPlJ1qOyVn81psn_9hXM","61.09-01095")</f>
        <v>61.09-01095</v>
      </c>
      <c r="M51" s="62" t="s">
        <v>39</v>
      </c>
      <c r="N51" s="58" t="s">
        <v>50</v>
      </c>
      <c r="O51" s="64" t="n">
        <v>5721</v>
      </c>
      <c r="P51" s="64" t="s">
        <v>41</v>
      </c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.75" hidden="false" customHeight="true" outlineLevel="0" collapsed="false">
      <c r="A52" s="44" t="n">
        <v>30</v>
      </c>
      <c r="B52" s="45" t="s">
        <v>81</v>
      </c>
      <c r="C52" s="46" t="n">
        <v>1.29</v>
      </c>
      <c r="D52" s="47" t="s">
        <v>36</v>
      </c>
      <c r="E52" s="48"/>
      <c r="F52" s="89"/>
      <c r="G52" s="89"/>
      <c r="H52" s="67" t="s">
        <v>37</v>
      </c>
      <c r="I52" s="51" t="s">
        <v>44</v>
      </c>
      <c r="J52" s="44" t="n">
        <v>2003</v>
      </c>
      <c r="K52" s="52" t="n">
        <v>2003</v>
      </c>
      <c r="L52" s="48" t="str">
        <f aca="false">HYPERLINK("https://drive.google.com/open?id=1KoJ8QEEhslv0Smws5d1-AkOVSQpedjzo","61.09-01094")</f>
        <v>61.09-01094</v>
      </c>
      <c r="M52" s="44" t="s">
        <v>39</v>
      </c>
      <c r="N52" s="48" t="s">
        <v>40</v>
      </c>
      <c r="O52" s="53" t="n">
        <v>11825</v>
      </c>
      <c r="P52" s="53" t="s">
        <v>41</v>
      </c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.75" hidden="false" customHeight="true" outlineLevel="0" collapsed="false">
      <c r="A53" s="62" t="n">
        <v>31</v>
      </c>
      <c r="B53" s="74" t="s">
        <v>82</v>
      </c>
      <c r="C53" s="56" t="n">
        <v>1.64</v>
      </c>
      <c r="D53" s="57"/>
      <c r="E53" s="58" t="s">
        <v>40</v>
      </c>
      <c r="F53" s="89"/>
      <c r="G53" s="89"/>
      <c r="H53" s="73" t="s">
        <v>43</v>
      </c>
      <c r="I53" s="61" t="s">
        <v>38</v>
      </c>
      <c r="J53" s="62" t="n">
        <v>2009</v>
      </c>
      <c r="K53" s="85" t="n">
        <v>2009</v>
      </c>
      <c r="L53" s="58" t="str">
        <f aca="false">HYPERLINK("https://drive.google.com/open?id=1KoN2khUDVaBqA4JphpLHOBPGimNCuCZb","61.09-01093")</f>
        <v>61.09-01093</v>
      </c>
      <c r="M53" s="62" t="s">
        <v>39</v>
      </c>
      <c r="N53" s="58" t="s">
        <v>40</v>
      </c>
      <c r="O53" s="64" t="n">
        <v>16960</v>
      </c>
      <c r="P53" s="64" t="s">
        <v>41</v>
      </c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.75" hidden="false" customHeight="true" outlineLevel="0" collapsed="false">
      <c r="A54" s="62" t="n">
        <v>32</v>
      </c>
      <c r="B54" s="74" t="s">
        <v>83</v>
      </c>
      <c r="C54" s="56" t="n">
        <v>0.99</v>
      </c>
      <c r="D54" s="57"/>
      <c r="E54" s="58" t="s">
        <v>50</v>
      </c>
      <c r="F54" s="89"/>
      <c r="G54" s="89"/>
      <c r="H54" s="73" t="s">
        <v>43</v>
      </c>
      <c r="I54" s="61" t="s">
        <v>58</v>
      </c>
      <c r="J54" s="62" t="n">
        <v>2012</v>
      </c>
      <c r="K54" s="85" t="n">
        <v>2012</v>
      </c>
      <c r="L54" s="58" t="str">
        <f aca="false">HYPERLINK("https://drive.google.com/open?id=1uF24gaKNlX4M-fwk9e-E2gDASIO6ZZcw","61.09-01092")</f>
        <v>61.09-01092</v>
      </c>
      <c r="M54" s="62" t="s">
        <v>39</v>
      </c>
      <c r="N54" s="58" t="s">
        <v>50</v>
      </c>
      <c r="O54" s="64" t="n">
        <v>3172</v>
      </c>
      <c r="P54" s="64" t="s">
        <v>41</v>
      </c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.75" hidden="false" customHeight="true" outlineLevel="0" collapsed="false">
      <c r="A55" s="44" t="n">
        <v>33</v>
      </c>
      <c r="B55" s="45" t="s">
        <v>84</v>
      </c>
      <c r="C55" s="46" t="n">
        <v>0.44</v>
      </c>
      <c r="D55" s="47" t="s">
        <v>36</v>
      </c>
      <c r="E55" s="48"/>
      <c r="F55" s="89"/>
      <c r="G55" s="89"/>
      <c r="H55" s="67" t="s">
        <v>37</v>
      </c>
      <c r="I55" s="51" t="s">
        <v>53</v>
      </c>
      <c r="J55" s="44" t="n">
        <v>2003</v>
      </c>
      <c r="K55" s="52" t="n">
        <v>2003</v>
      </c>
      <c r="L55" s="48" t="str">
        <f aca="false">HYPERLINK("https://drive.google.com/open?id=1uF24gaKNlX4M-fwk9e-E2gDASIO6ZZcw","61.09-01092")</f>
        <v>61.09-01092</v>
      </c>
      <c r="M55" s="44" t="s">
        <v>39</v>
      </c>
      <c r="N55" s="48" t="s">
        <v>50</v>
      </c>
      <c r="O55" s="53" t="n">
        <v>4922</v>
      </c>
      <c r="P55" s="53" t="s">
        <v>41</v>
      </c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.75" hidden="false" customHeight="true" outlineLevel="0" collapsed="false">
      <c r="A56" s="62" t="n">
        <v>34</v>
      </c>
      <c r="B56" s="74" t="s">
        <v>85</v>
      </c>
      <c r="C56" s="56" t="n">
        <v>1.66</v>
      </c>
      <c r="D56" s="57"/>
      <c r="E56" s="58" t="s">
        <v>50</v>
      </c>
      <c r="F56" s="89"/>
      <c r="G56" s="89"/>
      <c r="H56" s="73" t="s">
        <v>43</v>
      </c>
      <c r="I56" s="61" t="s">
        <v>78</v>
      </c>
      <c r="J56" s="62" t="n">
        <v>2010</v>
      </c>
      <c r="K56" s="63" t="n">
        <v>2010</v>
      </c>
      <c r="L56" s="62"/>
      <c r="M56" s="62" t="s">
        <v>45</v>
      </c>
      <c r="N56" s="58" t="s">
        <v>50</v>
      </c>
      <c r="O56" s="64" t="n">
        <v>20355</v>
      </c>
      <c r="P56" s="64" t="s">
        <v>41</v>
      </c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.75" hidden="false" customHeight="true" outlineLevel="0" collapsed="false">
      <c r="A57" s="44" t="n">
        <v>35</v>
      </c>
      <c r="B57" s="45" t="s">
        <v>86</v>
      </c>
      <c r="C57" s="46" t="n">
        <v>0.57</v>
      </c>
      <c r="D57" s="47" t="s">
        <v>36</v>
      </c>
      <c r="E57" s="48"/>
      <c r="F57" s="89"/>
      <c r="G57" s="89"/>
      <c r="H57" s="67" t="s">
        <v>37</v>
      </c>
      <c r="I57" s="51" t="s">
        <v>49</v>
      </c>
      <c r="J57" s="44" t="n">
        <v>2003</v>
      </c>
      <c r="K57" s="52" t="n">
        <v>2003</v>
      </c>
      <c r="L57" s="90"/>
      <c r="M57" s="44" t="s">
        <v>39</v>
      </c>
      <c r="N57" s="48" t="s">
        <v>50</v>
      </c>
      <c r="O57" s="53" t="n">
        <v>5531</v>
      </c>
      <c r="P57" s="53" t="s">
        <v>41</v>
      </c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.75" hidden="false" customHeight="true" outlineLevel="0" collapsed="false">
      <c r="A58" s="62" t="n">
        <v>36</v>
      </c>
      <c r="B58" s="74" t="s">
        <v>87</v>
      </c>
      <c r="C58" s="56" t="n">
        <v>1.68</v>
      </c>
      <c r="D58" s="57"/>
      <c r="E58" s="62" t="s">
        <v>50</v>
      </c>
      <c r="F58" s="89"/>
      <c r="G58" s="89"/>
      <c r="H58" s="73" t="s">
        <v>43</v>
      </c>
      <c r="I58" s="61" t="s">
        <v>58</v>
      </c>
      <c r="J58" s="62" t="n">
        <v>2018</v>
      </c>
      <c r="K58" s="63" t="n">
        <v>2018</v>
      </c>
      <c r="L58" s="91"/>
      <c r="M58" s="62" t="s">
        <v>39</v>
      </c>
      <c r="N58" s="62" t="s">
        <v>50</v>
      </c>
      <c r="O58" s="64" t="n">
        <v>0</v>
      </c>
      <c r="P58" s="64" t="s">
        <v>41</v>
      </c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.75" hidden="false" customHeight="true" outlineLevel="0" collapsed="false">
      <c r="A59" s="54" t="n">
        <v>37</v>
      </c>
      <c r="B59" s="55" t="s">
        <v>88</v>
      </c>
      <c r="C59" s="56" t="n">
        <v>1.18</v>
      </c>
      <c r="D59" s="57"/>
      <c r="E59" s="62" t="s">
        <v>40</v>
      </c>
      <c r="F59" s="92"/>
      <c r="G59" s="92"/>
      <c r="H59" s="73" t="s">
        <v>43</v>
      </c>
      <c r="I59" s="61" t="s">
        <v>68</v>
      </c>
      <c r="J59" s="93" t="n">
        <v>2018</v>
      </c>
      <c r="K59" s="63" t="n">
        <v>2018</v>
      </c>
      <c r="L59" s="58" t="str">
        <f aca="false">HYPERLINK("https://drive.google.com/open?id=1cDpvua3saNwSqA8BJzQf986ISChd1S0V","61.09-01122")</f>
        <v>61.09-01122</v>
      </c>
      <c r="M59" s="62" t="s">
        <v>45</v>
      </c>
      <c r="N59" s="62" t="s">
        <v>40</v>
      </c>
      <c r="O59" s="64" t="n">
        <v>0</v>
      </c>
      <c r="P59" s="64" t="s">
        <v>41</v>
      </c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.75" hidden="false" customHeight="true" outlineLevel="0" collapsed="false">
      <c r="A60" s="71"/>
      <c r="B60" s="81"/>
      <c r="C60" s="56" t="n">
        <v>0.3</v>
      </c>
      <c r="D60" s="57"/>
      <c r="E60" s="62" t="s">
        <v>89</v>
      </c>
      <c r="F60" s="92"/>
      <c r="G60" s="92"/>
      <c r="H60" s="73" t="s">
        <v>43</v>
      </c>
      <c r="I60" s="61" t="s">
        <v>90</v>
      </c>
      <c r="J60" s="93" t="n">
        <v>2018</v>
      </c>
      <c r="K60" s="63" t="n">
        <v>2018</v>
      </c>
      <c r="L60" s="94"/>
      <c r="M60" s="62" t="s">
        <v>39</v>
      </c>
      <c r="N60" s="62" t="s">
        <v>89</v>
      </c>
      <c r="O60" s="64" t="n">
        <v>0</v>
      </c>
      <c r="P60" s="64" t="s">
        <v>41</v>
      </c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.75" hidden="false" customHeight="true" outlineLevel="0" collapsed="false">
      <c r="A61" s="62" t="n">
        <v>38</v>
      </c>
      <c r="B61" s="74" t="s">
        <v>91</v>
      </c>
      <c r="C61" s="56" t="n">
        <v>0.36</v>
      </c>
      <c r="D61" s="57"/>
      <c r="E61" s="58" t="s">
        <v>50</v>
      </c>
      <c r="F61" s="89"/>
      <c r="G61" s="89"/>
      <c r="H61" s="73" t="s">
        <v>43</v>
      </c>
      <c r="I61" s="61" t="s">
        <v>53</v>
      </c>
      <c r="J61" s="62" t="n">
        <v>2014</v>
      </c>
      <c r="K61" s="63" t="n">
        <v>2014</v>
      </c>
      <c r="L61" s="62"/>
      <c r="M61" s="62" t="s">
        <v>39</v>
      </c>
      <c r="N61" s="58" t="s">
        <v>50</v>
      </c>
      <c r="O61" s="64" t="n">
        <v>599</v>
      </c>
      <c r="P61" s="64" t="s">
        <v>41</v>
      </c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.75" hidden="false" customHeight="true" outlineLevel="0" collapsed="false">
      <c r="A62" s="62" t="n">
        <v>39</v>
      </c>
      <c r="B62" s="74" t="s">
        <v>92</v>
      </c>
      <c r="C62" s="56" t="n">
        <v>1.02</v>
      </c>
      <c r="D62" s="57"/>
      <c r="E62" s="58" t="s">
        <v>50</v>
      </c>
      <c r="F62" s="92"/>
      <c r="G62" s="92"/>
      <c r="H62" s="73" t="s">
        <v>43</v>
      </c>
      <c r="I62" s="61" t="s">
        <v>58</v>
      </c>
      <c r="J62" s="62" t="n">
        <v>2013</v>
      </c>
      <c r="K62" s="63" t="n">
        <v>2013</v>
      </c>
      <c r="L62" s="58" t="str">
        <f aca="false">HYPERLINK("https://drive.google.com/open?id=1mMG3fiqn2bJ3sHGk5LwihnPF8KwWDXHN","61.09-01123")</f>
        <v>61.09-01123</v>
      </c>
      <c r="M62" s="62" t="s">
        <v>39</v>
      </c>
      <c r="N62" s="58" t="s">
        <v>50</v>
      </c>
      <c r="O62" s="64" t="n">
        <v>4763</v>
      </c>
      <c r="P62" s="64" t="s">
        <v>41</v>
      </c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.75" hidden="false" customHeight="true" outlineLevel="0" collapsed="false">
      <c r="A63" s="54" t="n">
        <v>40</v>
      </c>
      <c r="B63" s="55" t="s">
        <v>93</v>
      </c>
      <c r="C63" s="95" t="n">
        <v>1.8</v>
      </c>
      <c r="D63" s="57"/>
      <c r="E63" s="58" t="s">
        <v>40</v>
      </c>
      <c r="F63" s="89"/>
      <c r="G63" s="89"/>
      <c r="H63" s="73" t="s">
        <v>43</v>
      </c>
      <c r="I63" s="61" t="s">
        <v>38</v>
      </c>
      <c r="J63" s="62" t="n">
        <v>2006</v>
      </c>
      <c r="K63" s="63" t="n">
        <v>2006</v>
      </c>
      <c r="L63" s="62"/>
      <c r="M63" s="62" t="s">
        <v>45</v>
      </c>
      <c r="N63" s="58" t="s">
        <v>40</v>
      </c>
      <c r="O63" s="64" t="n">
        <v>36854</v>
      </c>
      <c r="P63" s="64" t="s">
        <v>94</v>
      </c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.75" hidden="false" customHeight="true" outlineLevel="0" collapsed="false">
      <c r="A64" s="71"/>
      <c r="B64" s="81"/>
      <c r="C64" s="95" t="n">
        <v>1.57</v>
      </c>
      <c r="D64" s="57"/>
      <c r="E64" s="58" t="s">
        <v>40</v>
      </c>
      <c r="F64" s="89"/>
      <c r="G64" s="89"/>
      <c r="H64" s="73" t="s">
        <v>43</v>
      </c>
      <c r="I64" s="61" t="s">
        <v>44</v>
      </c>
      <c r="J64" s="62" t="n">
        <v>2006</v>
      </c>
      <c r="K64" s="63" t="n">
        <v>2006</v>
      </c>
      <c r="L64" s="58" t="str">
        <f aca="false">HYPERLINK("https://drive.google.com/open?id=1wUNBKIASjhT4Q86OFONpHXN4F-aoZ40Q","61.09-01130")</f>
        <v>61.09-01130</v>
      </c>
      <c r="M64" s="62" t="s">
        <v>39</v>
      </c>
      <c r="N64" s="58" t="s">
        <v>40</v>
      </c>
      <c r="O64" s="64" t="n">
        <v>37812</v>
      </c>
      <c r="P64" s="64" t="s">
        <v>94</v>
      </c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.75" hidden="false" customHeight="true" outlineLevel="0" collapsed="false">
      <c r="A65" s="62" t="n">
        <v>41</v>
      </c>
      <c r="B65" s="74" t="s">
        <v>95</v>
      </c>
      <c r="C65" s="95" t="n">
        <v>1.37</v>
      </c>
      <c r="D65" s="57"/>
      <c r="E65" s="58" t="s">
        <v>40</v>
      </c>
      <c r="F65" s="89"/>
      <c r="G65" s="89"/>
      <c r="H65" s="73" t="s">
        <v>43</v>
      </c>
      <c r="I65" s="61" t="s">
        <v>44</v>
      </c>
      <c r="J65" s="62" t="n">
        <v>2006</v>
      </c>
      <c r="K65" s="63" t="n">
        <v>2006</v>
      </c>
      <c r="L65" s="58" t="str">
        <f aca="false">HYPERLINK("https://drive.google.com/open?id=11SjOM-E7x6cNtd7_Cs9uvSxIwcJAi97A","61.09-01134")</f>
        <v>61.09-01134</v>
      </c>
      <c r="M65" s="62" t="s">
        <v>39</v>
      </c>
      <c r="N65" s="58" t="s">
        <v>40</v>
      </c>
      <c r="O65" s="64" t="n">
        <v>33194</v>
      </c>
      <c r="P65" s="64" t="s">
        <v>94</v>
      </c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.75" hidden="false" customHeight="true" outlineLevel="0" collapsed="false">
      <c r="A66" s="62" t="n">
        <v>42</v>
      </c>
      <c r="B66" s="74" t="s">
        <v>96</v>
      </c>
      <c r="C66" s="95" t="n">
        <v>1.74</v>
      </c>
      <c r="D66" s="57"/>
      <c r="E66" s="58" t="s">
        <v>40</v>
      </c>
      <c r="F66" s="89"/>
      <c r="G66" s="89"/>
      <c r="H66" s="73" t="s">
        <v>43</v>
      </c>
      <c r="I66" s="61" t="s">
        <v>46</v>
      </c>
      <c r="J66" s="62" t="n">
        <v>2006</v>
      </c>
      <c r="K66" s="63" t="n">
        <v>2006</v>
      </c>
      <c r="L66" s="58" t="str">
        <f aca="false">HYPERLINK("https://drive.google.com/open?id=1zcEpVYpLCpSgj_sylq89obYc36AXnzMz","61.09-01134")</f>
        <v>61.09-01134</v>
      </c>
      <c r="M66" s="62" t="s">
        <v>39</v>
      </c>
      <c r="N66" s="58" t="s">
        <v>40</v>
      </c>
      <c r="O66" s="64" t="n">
        <v>34177</v>
      </c>
      <c r="P66" s="64" t="s">
        <v>94</v>
      </c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.75" hidden="false" customHeight="true" outlineLevel="0" collapsed="false">
      <c r="A67" s="54" t="n">
        <v>43</v>
      </c>
      <c r="B67" s="55" t="s">
        <v>97</v>
      </c>
      <c r="C67" s="95" t="n">
        <v>1.1</v>
      </c>
      <c r="D67" s="57"/>
      <c r="E67" s="58" t="s">
        <v>40</v>
      </c>
      <c r="F67" s="89"/>
      <c r="G67" s="89"/>
      <c r="H67" s="73" t="s">
        <v>43</v>
      </c>
      <c r="I67" s="61" t="s">
        <v>38</v>
      </c>
      <c r="J67" s="62" t="n">
        <v>2006</v>
      </c>
      <c r="K67" s="63" t="n">
        <v>2006</v>
      </c>
      <c r="L67" s="58" t="str">
        <f aca="false">HYPERLINK("https://drive.google.com/open?id=11SjOM-E7x6cNtd7_Cs9uvSxIwcJAi97A","61.09-01134")</f>
        <v>61.09-01134</v>
      </c>
      <c r="M67" s="62" t="s">
        <v>39</v>
      </c>
      <c r="N67" s="58" t="s">
        <v>40</v>
      </c>
      <c r="O67" s="64" t="n">
        <v>44027</v>
      </c>
      <c r="P67" s="64" t="s">
        <v>94</v>
      </c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.75" hidden="false" customHeight="true" outlineLevel="0" collapsed="false">
      <c r="A68" s="71"/>
      <c r="B68" s="81"/>
      <c r="C68" s="96" t="n">
        <v>1.3</v>
      </c>
      <c r="D68" s="57"/>
      <c r="E68" s="58" t="s">
        <v>40</v>
      </c>
      <c r="F68" s="89"/>
      <c r="G68" s="89"/>
      <c r="H68" s="73" t="s">
        <v>43</v>
      </c>
      <c r="I68" s="61" t="s">
        <v>44</v>
      </c>
      <c r="J68" s="62" t="n">
        <v>2006</v>
      </c>
      <c r="K68" s="97" t="n">
        <v>2006</v>
      </c>
      <c r="L68" s="62"/>
      <c r="M68" s="62" t="s">
        <v>39</v>
      </c>
      <c r="N68" s="58" t="s">
        <v>40</v>
      </c>
      <c r="O68" s="64" t="n">
        <v>33345</v>
      </c>
      <c r="P68" s="64" t="s">
        <v>94</v>
      </c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.75" hidden="false" customHeight="true" outlineLevel="0" collapsed="false">
      <c r="A69" s="62" t="n">
        <v>44</v>
      </c>
      <c r="B69" s="74" t="s">
        <v>98</v>
      </c>
      <c r="C69" s="95" t="n">
        <v>0.82</v>
      </c>
      <c r="D69" s="57"/>
      <c r="E69" s="58" t="s">
        <v>50</v>
      </c>
      <c r="F69" s="89"/>
      <c r="G69" s="89"/>
      <c r="H69" s="73" t="s">
        <v>43</v>
      </c>
      <c r="I69" s="61" t="s">
        <v>58</v>
      </c>
      <c r="J69" s="62" t="n">
        <v>2006</v>
      </c>
      <c r="K69" s="63" t="n">
        <v>2006</v>
      </c>
      <c r="L69" s="58" t="str">
        <f aca="false">HYPERLINK("https://drive.google.com/open?id=1TweA8KrkVKLNNxYrggyK7RbIbADDnD0R","61.09-01037")</f>
        <v>61.09-01037</v>
      </c>
      <c r="M69" s="62" t="s">
        <v>45</v>
      </c>
      <c r="N69" s="58" t="s">
        <v>50</v>
      </c>
      <c r="O69" s="64" t="n">
        <v>29174</v>
      </c>
      <c r="P69" s="64" t="s">
        <v>99</v>
      </c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.75" hidden="false" customHeight="true" outlineLevel="0" collapsed="false">
      <c r="A70" s="71" t="n">
        <v>45</v>
      </c>
      <c r="B70" s="81" t="s">
        <v>100</v>
      </c>
      <c r="C70" s="95" t="n">
        <v>5.82</v>
      </c>
      <c r="D70" s="57"/>
      <c r="E70" s="58" t="s">
        <v>40</v>
      </c>
      <c r="F70" s="89"/>
      <c r="G70" s="89"/>
      <c r="H70" s="73" t="s">
        <v>43</v>
      </c>
      <c r="I70" s="61" t="s">
        <v>44</v>
      </c>
      <c r="J70" s="62" t="n">
        <v>2009</v>
      </c>
      <c r="K70" s="98" t="n">
        <v>2009</v>
      </c>
      <c r="L70" s="58" t="str">
        <f aca="false">HYPERLINK("https://drive.google.com/open?id=1YAWuea03R3CFrGq0UJXqVL9NKR12sdrw","61.09-01131")</f>
        <v>61.09-01131</v>
      </c>
      <c r="M70" s="62" t="s">
        <v>45</v>
      </c>
      <c r="N70" s="58" t="s">
        <v>40</v>
      </c>
      <c r="O70" s="64" t="n">
        <v>35752</v>
      </c>
      <c r="P70" s="64" t="s">
        <v>99</v>
      </c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.75" hidden="false" customHeight="true" outlineLevel="0" collapsed="false">
      <c r="A71" s="44" t="n">
        <v>46</v>
      </c>
      <c r="B71" s="45" t="s">
        <v>101</v>
      </c>
      <c r="C71" s="83" t="n">
        <v>1.31</v>
      </c>
      <c r="D71" s="47" t="s">
        <v>36</v>
      </c>
      <c r="E71" s="48"/>
      <c r="F71" s="89"/>
      <c r="G71" s="89"/>
      <c r="H71" s="67" t="s">
        <v>37</v>
      </c>
      <c r="I71" s="51" t="s">
        <v>53</v>
      </c>
      <c r="J71" s="44" t="n">
        <v>2005</v>
      </c>
      <c r="K71" s="52" t="n">
        <v>2005</v>
      </c>
      <c r="L71" s="48" t="str">
        <f aca="false">HYPERLINK("https://drive.google.com/open?id=1MWlzWQgq_17CM937GCcl_zBjFgSJwV91","61.09-01154")</f>
        <v>61.09-01154</v>
      </c>
      <c r="M71" s="44" t="s">
        <v>39</v>
      </c>
      <c r="N71" s="48" t="s">
        <v>50</v>
      </c>
      <c r="O71" s="53" t="n">
        <v>31093</v>
      </c>
      <c r="P71" s="53" t="s">
        <v>99</v>
      </c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.75" hidden="false" customHeight="true" outlineLevel="0" collapsed="false">
      <c r="A72" s="62" t="n">
        <v>47</v>
      </c>
      <c r="B72" s="74" t="s">
        <v>102</v>
      </c>
      <c r="C72" s="95" t="n">
        <v>2.15</v>
      </c>
      <c r="D72" s="57"/>
      <c r="E72" s="58" t="s">
        <v>50</v>
      </c>
      <c r="F72" s="89"/>
      <c r="G72" s="89"/>
      <c r="H72" s="73" t="s">
        <v>43</v>
      </c>
      <c r="I72" s="61" t="s">
        <v>53</v>
      </c>
      <c r="J72" s="62" t="n">
        <v>2015</v>
      </c>
      <c r="K72" s="63" t="n">
        <v>2015</v>
      </c>
      <c r="L72" s="62"/>
      <c r="M72" s="62" t="s">
        <v>39</v>
      </c>
      <c r="N72" s="58" t="s">
        <v>50</v>
      </c>
      <c r="O72" s="64" t="n">
        <v>16310</v>
      </c>
      <c r="P72" s="64" t="s">
        <v>99</v>
      </c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.75" hidden="false" customHeight="true" outlineLevel="0" collapsed="false">
      <c r="A73" s="62" t="n">
        <v>48</v>
      </c>
      <c r="B73" s="74" t="s">
        <v>103</v>
      </c>
      <c r="C73" s="95" t="n">
        <v>1.04</v>
      </c>
      <c r="D73" s="57"/>
      <c r="E73" s="58" t="s">
        <v>40</v>
      </c>
      <c r="F73" s="89"/>
      <c r="G73" s="89"/>
      <c r="H73" s="73" t="s">
        <v>43</v>
      </c>
      <c r="I73" s="61" t="s">
        <v>44</v>
      </c>
      <c r="J73" s="62" t="n">
        <v>2015</v>
      </c>
      <c r="K73" s="63" t="n">
        <v>2015</v>
      </c>
      <c r="L73" s="58" t="str">
        <f aca="false">HYPERLINK("https://drive.google.com/open?id=1OwiJcymIH8kBNRYgF9k8jiaHo5R9JKap","61.09-01126")</f>
        <v>61.09-01126</v>
      </c>
      <c r="M73" s="62" t="s">
        <v>39</v>
      </c>
      <c r="N73" s="58" t="s">
        <v>40</v>
      </c>
      <c r="O73" s="64" t="n">
        <v>12265</v>
      </c>
      <c r="P73" s="64" t="s">
        <v>99</v>
      </c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.75" hidden="false" customHeight="true" outlineLevel="0" collapsed="false">
      <c r="A74" s="44" t="n">
        <v>49</v>
      </c>
      <c r="B74" s="45" t="s">
        <v>104</v>
      </c>
      <c r="C74" s="83" t="n">
        <v>2.97</v>
      </c>
      <c r="D74" s="47" t="s">
        <v>36</v>
      </c>
      <c r="E74" s="48"/>
      <c r="F74" s="89"/>
      <c r="G74" s="89"/>
      <c r="H74" s="67" t="s">
        <v>37</v>
      </c>
      <c r="I74" s="51" t="s">
        <v>38</v>
      </c>
      <c r="J74" s="44" t="n">
        <v>2005</v>
      </c>
      <c r="K74" s="52" t="n">
        <v>2005</v>
      </c>
      <c r="L74" s="48" t="str">
        <f aca="false">HYPERLINK("https://drive.google.com/open?id=1Az-iETNSW1PYUuV3e570vQ5HPHtoMXOd","61.09-01129")</f>
        <v>61.09-01129</v>
      </c>
      <c r="M74" s="44" t="s">
        <v>39</v>
      </c>
      <c r="N74" s="48" t="s">
        <v>40</v>
      </c>
      <c r="O74" s="53" t="n">
        <v>52030</v>
      </c>
      <c r="P74" s="53" t="s">
        <v>99</v>
      </c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.75" hidden="false" customHeight="true" outlineLevel="0" collapsed="false">
      <c r="A75" s="62" t="n">
        <v>50</v>
      </c>
      <c r="B75" s="74" t="s">
        <v>105</v>
      </c>
      <c r="C75" s="95" t="n">
        <v>1</v>
      </c>
      <c r="D75" s="57"/>
      <c r="E75" s="58" t="s">
        <v>50</v>
      </c>
      <c r="F75" s="89"/>
      <c r="G75" s="89"/>
      <c r="H75" s="73" t="s">
        <v>43</v>
      </c>
      <c r="I75" s="61" t="s">
        <v>53</v>
      </c>
      <c r="J75" s="62" t="n">
        <v>2015</v>
      </c>
      <c r="K75" s="63" t="n">
        <v>2015</v>
      </c>
      <c r="L75" s="62"/>
      <c r="M75" s="62" t="s">
        <v>45</v>
      </c>
      <c r="N75" s="58" t="s">
        <v>50</v>
      </c>
      <c r="O75" s="64" t="n">
        <v>4590</v>
      </c>
      <c r="P75" s="64" t="s">
        <v>99</v>
      </c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.75" hidden="false" customHeight="true" outlineLevel="0" collapsed="false">
      <c r="A76" s="62" t="n">
        <v>51</v>
      </c>
      <c r="B76" s="74" t="s">
        <v>106</v>
      </c>
      <c r="C76" s="95" t="n">
        <v>1.6</v>
      </c>
      <c r="D76" s="57"/>
      <c r="E76" s="58" t="s">
        <v>40</v>
      </c>
      <c r="F76" s="89"/>
      <c r="G76" s="89"/>
      <c r="H76" s="73" t="s">
        <v>43</v>
      </c>
      <c r="I76" s="61" t="s">
        <v>68</v>
      </c>
      <c r="J76" s="62" t="n">
        <v>2015</v>
      </c>
      <c r="K76" s="63" t="n">
        <v>2015</v>
      </c>
      <c r="L76" s="62"/>
      <c r="M76" s="62" t="s">
        <v>45</v>
      </c>
      <c r="N76" s="58" t="s">
        <v>40</v>
      </c>
      <c r="O76" s="64" t="n">
        <v>11905</v>
      </c>
      <c r="P76" s="64" t="s">
        <v>99</v>
      </c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.75" hidden="false" customHeight="true" outlineLevel="0" collapsed="false">
      <c r="A77" s="54" t="n">
        <v>52</v>
      </c>
      <c r="B77" s="55" t="s">
        <v>107</v>
      </c>
      <c r="C77" s="95" t="n">
        <v>0.63</v>
      </c>
      <c r="D77" s="57"/>
      <c r="E77" s="58" t="s">
        <v>50</v>
      </c>
      <c r="F77" s="89"/>
      <c r="G77" s="89"/>
      <c r="H77" s="73" t="s">
        <v>43</v>
      </c>
      <c r="I77" s="61" t="s">
        <v>49</v>
      </c>
      <c r="J77" s="62" t="n">
        <v>2006</v>
      </c>
      <c r="K77" s="63" t="n">
        <v>2006</v>
      </c>
      <c r="L77" s="58" t="str">
        <f aca="false">HYPERLINK("https://drive.google.com/open?id=1dMAlk8Ug0IGdz_o0gMX_FrP7NMN4wXz6","61.09-01154")</f>
        <v>61.09-01154</v>
      </c>
      <c r="M77" s="62" t="s">
        <v>39</v>
      </c>
      <c r="N77" s="58" t="s">
        <v>50</v>
      </c>
      <c r="O77" s="64" t="n">
        <v>6616</v>
      </c>
      <c r="P77" s="64" t="s">
        <v>99</v>
      </c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.75" hidden="false" customHeight="true" outlineLevel="0" collapsed="false">
      <c r="A78" s="99"/>
      <c r="B78" s="100"/>
      <c r="C78" s="95" t="n">
        <v>1.85</v>
      </c>
      <c r="D78" s="57"/>
      <c r="E78" s="58" t="s">
        <v>50</v>
      </c>
      <c r="F78" s="89"/>
      <c r="G78" s="89"/>
      <c r="H78" s="73" t="s">
        <v>43</v>
      </c>
      <c r="I78" s="61" t="s">
        <v>49</v>
      </c>
      <c r="J78" s="62" t="n">
        <v>2006</v>
      </c>
      <c r="K78" s="63" t="n">
        <v>2006</v>
      </c>
      <c r="L78" s="58" t="str">
        <f aca="false">HYPERLINK("https://drive.google.com/open?id=1CatcGzrqg9FE1u64YdUrOZsvaSKP6etd","61.09-01153")</f>
        <v>61.09-01153</v>
      </c>
      <c r="M78" s="62" t="s">
        <v>39</v>
      </c>
      <c r="N78" s="58" t="s">
        <v>50</v>
      </c>
      <c r="O78" s="64" t="n">
        <v>23310</v>
      </c>
      <c r="P78" s="64" t="s">
        <v>99</v>
      </c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.75" hidden="false" customHeight="true" outlineLevel="0" collapsed="false">
      <c r="A79" s="71"/>
      <c r="B79" s="81"/>
      <c r="C79" s="95" t="n">
        <v>1.78</v>
      </c>
      <c r="D79" s="57"/>
      <c r="E79" s="58" t="s">
        <v>40</v>
      </c>
      <c r="F79" s="89"/>
      <c r="G79" s="89"/>
      <c r="H79" s="73" t="s">
        <v>43</v>
      </c>
      <c r="I79" s="61" t="s">
        <v>68</v>
      </c>
      <c r="J79" s="62" t="n">
        <v>2006</v>
      </c>
      <c r="K79" s="63" t="n">
        <v>2006</v>
      </c>
      <c r="L79" s="58" t="str">
        <f aca="false">HYPERLINK("https://drive.google.com/open?id=1CatcGzrqg9FE1u64YdUrOZsvaSKP6etd","61.09-01153")</f>
        <v>61.09-01153</v>
      </c>
      <c r="M79" s="62" t="s">
        <v>45</v>
      </c>
      <c r="N79" s="58" t="s">
        <v>40</v>
      </c>
      <c r="O79" s="64" t="n">
        <v>21811</v>
      </c>
      <c r="P79" s="64" t="s">
        <v>99</v>
      </c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.75" hidden="false" customHeight="true" outlineLevel="0" collapsed="false">
      <c r="A80" s="62" t="n">
        <v>53</v>
      </c>
      <c r="B80" s="101" t="s">
        <v>108</v>
      </c>
      <c r="C80" s="95" t="n">
        <v>1.11</v>
      </c>
      <c r="D80" s="57"/>
      <c r="E80" s="58" t="s">
        <v>50</v>
      </c>
      <c r="F80" s="89"/>
      <c r="G80" s="89"/>
      <c r="H80" s="73" t="s">
        <v>43</v>
      </c>
      <c r="I80" s="61" t="s">
        <v>58</v>
      </c>
      <c r="J80" s="62" t="n">
        <v>2009</v>
      </c>
      <c r="K80" s="63" t="n">
        <v>2009</v>
      </c>
      <c r="L80" s="62"/>
      <c r="M80" s="62" t="s">
        <v>45</v>
      </c>
      <c r="N80" s="58" t="s">
        <v>50</v>
      </c>
      <c r="O80" s="64" t="n">
        <v>16091</v>
      </c>
      <c r="P80" s="64" t="s">
        <v>99</v>
      </c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.75" hidden="false" customHeight="true" outlineLevel="0" collapsed="false">
      <c r="A81" s="62" t="n">
        <v>54</v>
      </c>
      <c r="B81" s="74" t="s">
        <v>109</v>
      </c>
      <c r="C81" s="95" t="n">
        <v>1.39</v>
      </c>
      <c r="D81" s="57"/>
      <c r="E81" s="58" t="s">
        <v>40</v>
      </c>
      <c r="F81" s="92"/>
      <c r="G81" s="92"/>
      <c r="H81" s="73" t="s">
        <v>43</v>
      </c>
      <c r="I81" s="61" t="s">
        <v>68</v>
      </c>
      <c r="J81" s="62" t="n">
        <v>2015</v>
      </c>
      <c r="K81" s="63" t="n">
        <v>2015</v>
      </c>
      <c r="L81" s="62"/>
      <c r="M81" s="62" t="s">
        <v>45</v>
      </c>
      <c r="N81" s="58" t="s">
        <v>40</v>
      </c>
      <c r="O81" s="64" t="n">
        <v>5867</v>
      </c>
      <c r="P81" s="64" t="s">
        <v>99</v>
      </c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.75" hidden="false" customHeight="true" outlineLevel="0" collapsed="false">
      <c r="A82" s="54" t="n">
        <v>55</v>
      </c>
      <c r="B82" s="55" t="s">
        <v>110</v>
      </c>
      <c r="C82" s="95" t="n">
        <v>1.51</v>
      </c>
      <c r="D82" s="57"/>
      <c r="E82" s="58" t="s">
        <v>40</v>
      </c>
      <c r="F82" s="89"/>
      <c r="G82" s="89"/>
      <c r="H82" s="73" t="s">
        <v>43</v>
      </c>
      <c r="I82" s="61" t="s">
        <v>44</v>
      </c>
      <c r="J82" s="62" t="n">
        <v>2006</v>
      </c>
      <c r="K82" s="63" t="n">
        <v>2006</v>
      </c>
      <c r="L82" s="58" t="str">
        <f aca="false">HYPERLINK("https://drive.google.com/open?id=1PPz-6UQiEUjUqCD-s29LaPNx715vTUlV","61.09-01153")</f>
        <v>61.09-01153</v>
      </c>
      <c r="M82" s="62" t="s">
        <v>39</v>
      </c>
      <c r="N82" s="58" t="s">
        <v>40</v>
      </c>
      <c r="O82" s="64" t="n">
        <v>29584</v>
      </c>
      <c r="P82" s="64" t="s">
        <v>99</v>
      </c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.75" hidden="false" customHeight="true" outlineLevel="0" collapsed="false">
      <c r="A83" s="99"/>
      <c r="B83" s="100"/>
      <c r="C83" s="95" t="n">
        <v>1.12</v>
      </c>
      <c r="D83" s="57"/>
      <c r="E83" s="58" t="s">
        <v>40</v>
      </c>
      <c r="F83" s="89"/>
      <c r="G83" s="89"/>
      <c r="H83" s="73" t="s">
        <v>43</v>
      </c>
      <c r="I83" s="61" t="s">
        <v>38</v>
      </c>
      <c r="J83" s="62" t="n">
        <v>2006</v>
      </c>
      <c r="K83" s="63" t="n">
        <v>2006</v>
      </c>
      <c r="L83" s="58" t="str">
        <f aca="false">HYPERLINK("https://drive.google.com/open?id=1bcEv-gk0HiXmdIVe7HdBJm-2lfXWXtIZ","61.09-01128")</f>
        <v>61.09-01128</v>
      </c>
      <c r="M83" s="62" t="s">
        <v>39</v>
      </c>
      <c r="N83" s="58" t="s">
        <v>40</v>
      </c>
      <c r="O83" s="64" t="n">
        <v>22495</v>
      </c>
      <c r="P83" s="64" t="s">
        <v>99</v>
      </c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.75" hidden="false" customHeight="true" outlineLevel="0" collapsed="false">
      <c r="A84" s="71"/>
      <c r="B84" s="81"/>
      <c r="C84" s="95" t="n">
        <v>0.88</v>
      </c>
      <c r="D84" s="57"/>
      <c r="E84" s="58" t="s">
        <v>40</v>
      </c>
      <c r="F84" s="89"/>
      <c r="G84" s="89"/>
      <c r="H84" s="73" t="s">
        <v>43</v>
      </c>
      <c r="I84" s="61" t="s">
        <v>44</v>
      </c>
      <c r="J84" s="62" t="n">
        <v>2006</v>
      </c>
      <c r="K84" s="63" t="n">
        <v>2006</v>
      </c>
      <c r="L84" s="58" t="str">
        <f aca="false">HYPERLINK("https://drive.google.com/open?id=14Ga_02SBcreI_mrxwwoi-RoPu_jCehTa","61.09-01125")</f>
        <v>61.09-01125</v>
      </c>
      <c r="M84" s="62" t="s">
        <v>39</v>
      </c>
      <c r="N84" s="58" t="s">
        <v>40</v>
      </c>
      <c r="O84" s="64" t="n">
        <v>17248</v>
      </c>
      <c r="P84" s="64" t="s">
        <v>99</v>
      </c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.75" hidden="false" customHeight="true" outlineLevel="0" collapsed="false">
      <c r="A85" s="54" t="n">
        <v>56</v>
      </c>
      <c r="B85" s="55" t="s">
        <v>111</v>
      </c>
      <c r="C85" s="95" t="n">
        <v>0.88</v>
      </c>
      <c r="D85" s="57"/>
      <c r="E85" s="58" t="s">
        <v>50</v>
      </c>
      <c r="F85" s="92"/>
      <c r="G85" s="92"/>
      <c r="H85" s="73" t="s">
        <v>43</v>
      </c>
      <c r="I85" s="61" t="s">
        <v>49</v>
      </c>
      <c r="J85" s="62" t="n">
        <v>2008</v>
      </c>
      <c r="K85" s="63" t="n">
        <v>2008</v>
      </c>
      <c r="L85" s="62"/>
      <c r="M85" s="62" t="s">
        <v>39</v>
      </c>
      <c r="N85" s="58" t="s">
        <v>50</v>
      </c>
      <c r="O85" s="64" t="n">
        <v>16226</v>
      </c>
      <c r="P85" s="64" t="s">
        <v>99</v>
      </c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.75" hidden="false" customHeight="true" outlineLevel="0" collapsed="false">
      <c r="A86" s="99"/>
      <c r="B86" s="100"/>
      <c r="C86" s="95" t="n">
        <v>0.51</v>
      </c>
      <c r="D86" s="57"/>
      <c r="E86" s="58" t="s">
        <v>50</v>
      </c>
      <c r="F86" s="92"/>
      <c r="G86" s="92"/>
      <c r="H86" s="73" t="s">
        <v>43</v>
      </c>
      <c r="I86" s="61" t="s">
        <v>78</v>
      </c>
      <c r="J86" s="62" t="n">
        <v>2006</v>
      </c>
      <c r="K86" s="63" t="n">
        <v>2006</v>
      </c>
      <c r="L86" s="58" t="str">
        <f aca="false">HYPERLINK("https://drive.google.com/open?id=14Ga_02SBcreI_mrxwwoi-RoPu_jCehTa","61.09-01125")</f>
        <v>61.09-01125</v>
      </c>
      <c r="M86" s="62" t="s">
        <v>45</v>
      </c>
      <c r="N86" s="58" t="s">
        <v>50</v>
      </c>
      <c r="O86" s="64" t="n">
        <v>15021</v>
      </c>
      <c r="P86" s="64" t="s">
        <v>99</v>
      </c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.75" hidden="false" customHeight="true" outlineLevel="0" collapsed="false">
      <c r="A87" s="65"/>
      <c r="B87" s="66"/>
      <c r="C87" s="83" t="n">
        <v>0.8</v>
      </c>
      <c r="D87" s="47" t="s">
        <v>36</v>
      </c>
      <c r="E87" s="48"/>
      <c r="F87" s="67"/>
      <c r="G87" s="67"/>
      <c r="H87" s="67" t="s">
        <v>37</v>
      </c>
      <c r="I87" s="51" t="s">
        <v>49</v>
      </c>
      <c r="J87" s="44" t="n">
        <v>2005</v>
      </c>
      <c r="K87" s="52" t="n">
        <v>2005</v>
      </c>
      <c r="L87" s="48" t="str">
        <f aca="false">HYPERLINK("https://drive.google.com/open?id=1dMAlk8Ug0IGdz_o0gMX_FrP7NMN4wXz6","61.09-01154")</f>
        <v>61.09-01154</v>
      </c>
      <c r="M87" s="44" t="s">
        <v>39</v>
      </c>
      <c r="N87" s="48" t="s">
        <v>50</v>
      </c>
      <c r="O87" s="53" t="n">
        <v>16670</v>
      </c>
      <c r="P87" s="53" t="s">
        <v>99</v>
      </c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.75" hidden="false" customHeight="true" outlineLevel="0" collapsed="false">
      <c r="A88" s="44" t="n">
        <v>57</v>
      </c>
      <c r="B88" s="66" t="s">
        <v>112</v>
      </c>
      <c r="C88" s="83" t="n">
        <v>0.88</v>
      </c>
      <c r="D88" s="47" t="s">
        <v>36</v>
      </c>
      <c r="E88" s="48" t="s">
        <v>40</v>
      </c>
      <c r="F88" s="102"/>
      <c r="G88" s="102"/>
      <c r="H88" s="67" t="s">
        <v>37</v>
      </c>
      <c r="I88" s="51" t="s">
        <v>49</v>
      </c>
      <c r="J88" s="44" t="n">
        <v>2005</v>
      </c>
      <c r="K88" s="52" t="n">
        <v>2005</v>
      </c>
      <c r="L88" s="44"/>
      <c r="M88" s="44" t="s">
        <v>45</v>
      </c>
      <c r="N88" s="48" t="s">
        <v>40</v>
      </c>
      <c r="O88" s="53" t="n">
        <v>16670</v>
      </c>
      <c r="P88" s="53" t="s">
        <v>99</v>
      </c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.75" hidden="false" customHeight="true" outlineLevel="0" collapsed="false">
      <c r="A89" s="103" t="n">
        <v>58</v>
      </c>
      <c r="B89" s="55" t="s">
        <v>113</v>
      </c>
      <c r="C89" s="95" t="n">
        <v>1.67</v>
      </c>
      <c r="D89" s="57"/>
      <c r="E89" s="58" t="s">
        <v>40</v>
      </c>
      <c r="F89" s="89"/>
      <c r="G89" s="89"/>
      <c r="H89" s="73" t="s">
        <v>43</v>
      </c>
      <c r="I89" s="61" t="s">
        <v>38</v>
      </c>
      <c r="J89" s="62" t="n">
        <v>2011</v>
      </c>
      <c r="K89" s="63" t="n">
        <v>2011</v>
      </c>
      <c r="L89" s="62"/>
      <c r="M89" s="62" t="s">
        <v>45</v>
      </c>
      <c r="N89" s="58" t="s">
        <v>40</v>
      </c>
      <c r="O89" s="64" t="n">
        <v>46379</v>
      </c>
      <c r="P89" s="64" t="s">
        <v>99</v>
      </c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.75" hidden="false" customHeight="true" outlineLevel="0" collapsed="false">
      <c r="A90" s="104"/>
      <c r="B90" s="81"/>
      <c r="C90" s="95" t="n">
        <v>1.69</v>
      </c>
      <c r="D90" s="57"/>
      <c r="E90" s="58" t="s">
        <v>40</v>
      </c>
      <c r="F90" s="89"/>
      <c r="G90" s="89"/>
      <c r="H90" s="73" t="s">
        <v>43</v>
      </c>
      <c r="I90" s="61" t="s">
        <v>44</v>
      </c>
      <c r="J90" s="62" t="n">
        <v>2011</v>
      </c>
      <c r="K90" s="63" t="n">
        <v>2011</v>
      </c>
      <c r="L90" s="62"/>
      <c r="M90" s="62" t="s">
        <v>45</v>
      </c>
      <c r="N90" s="58" t="s">
        <v>40</v>
      </c>
      <c r="O90" s="64" t="n">
        <v>38794</v>
      </c>
      <c r="P90" s="64" t="s">
        <v>99</v>
      </c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.75" hidden="false" customHeight="true" outlineLevel="0" collapsed="false">
      <c r="A91" s="62" t="n">
        <v>59</v>
      </c>
      <c r="B91" s="74" t="s">
        <v>114</v>
      </c>
      <c r="C91" s="95" t="n">
        <v>1.26</v>
      </c>
      <c r="D91" s="57"/>
      <c r="E91" s="62" t="s">
        <v>40</v>
      </c>
      <c r="F91" s="89"/>
      <c r="G91" s="89"/>
      <c r="H91" s="73" t="s">
        <v>43</v>
      </c>
      <c r="I91" s="61" t="s">
        <v>38</v>
      </c>
      <c r="J91" s="62" t="n">
        <v>2017</v>
      </c>
      <c r="K91" s="63" t="n">
        <v>2017</v>
      </c>
      <c r="L91" s="82"/>
      <c r="M91" s="62" t="s">
        <v>39</v>
      </c>
      <c r="N91" s="62" t="s">
        <v>40</v>
      </c>
      <c r="O91" s="64" t="n">
        <v>0</v>
      </c>
      <c r="P91" s="64" t="s">
        <v>115</v>
      </c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.75" hidden="false" customHeight="true" outlineLevel="0" collapsed="false">
      <c r="A92" s="62" t="n">
        <v>60</v>
      </c>
      <c r="B92" s="74" t="s">
        <v>116</v>
      </c>
      <c r="C92" s="95" t="n">
        <v>1.58</v>
      </c>
      <c r="D92" s="57"/>
      <c r="E92" s="82" t="s">
        <v>50</v>
      </c>
      <c r="F92" s="89"/>
      <c r="G92" s="89"/>
      <c r="H92" s="73" t="s">
        <v>43</v>
      </c>
      <c r="I92" s="61" t="s">
        <v>58</v>
      </c>
      <c r="J92" s="62" t="n">
        <v>2019</v>
      </c>
      <c r="K92" s="63" t="n">
        <v>2019</v>
      </c>
      <c r="L92" s="105" t="str">
        <f aca="false">HYPERLINK("https://drive.google.com/open?id=1F4YPa94ACX1VOb9DK3UKo9p18pkFFOzV","61.09-01146")</f>
        <v>61.09-01146</v>
      </c>
      <c r="M92" s="82" t="s">
        <v>45</v>
      </c>
      <c r="N92" s="82" t="s">
        <v>50</v>
      </c>
      <c r="O92" s="64" t="n">
        <v>0</v>
      </c>
      <c r="P92" s="64" t="s">
        <v>115</v>
      </c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.75" hidden="false" customHeight="true" outlineLevel="0" collapsed="false">
      <c r="A93" s="54" t="n">
        <v>61</v>
      </c>
      <c r="B93" s="55" t="s">
        <v>117</v>
      </c>
      <c r="C93" s="95" t="n">
        <v>1.75</v>
      </c>
      <c r="D93" s="57"/>
      <c r="E93" s="62" t="s">
        <v>50</v>
      </c>
      <c r="F93" s="89"/>
      <c r="G93" s="89"/>
      <c r="H93" s="73" t="s">
        <v>43</v>
      </c>
      <c r="I93" s="61" t="s">
        <v>49</v>
      </c>
      <c r="J93" s="62" t="n">
        <v>2013</v>
      </c>
      <c r="K93" s="63" t="n">
        <v>2013</v>
      </c>
      <c r="L93" s="62"/>
      <c r="M93" s="82" t="s">
        <v>45</v>
      </c>
      <c r="N93" s="62" t="s">
        <v>50</v>
      </c>
      <c r="O93" s="64" t="n">
        <v>0</v>
      </c>
      <c r="P93" s="64" t="s">
        <v>115</v>
      </c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.75" hidden="false" customHeight="true" outlineLevel="0" collapsed="false">
      <c r="A94" s="71"/>
      <c r="B94" s="81"/>
      <c r="C94" s="95" t="n">
        <v>2.04</v>
      </c>
      <c r="D94" s="57"/>
      <c r="E94" s="58" t="s">
        <v>50</v>
      </c>
      <c r="F94" s="89"/>
      <c r="G94" s="89"/>
      <c r="H94" s="73" t="s">
        <v>43</v>
      </c>
      <c r="I94" s="61" t="s">
        <v>58</v>
      </c>
      <c r="J94" s="62" t="n">
        <v>2013</v>
      </c>
      <c r="K94" s="63" t="n">
        <v>2013</v>
      </c>
      <c r="L94" s="105" t="str">
        <f aca="false">HYPERLINK("https://drive.google.com/open?id=1tyYXEqFKZLdk9kxgrnoo9-6dsPZfGUiz","61.09-01148")</f>
        <v>61.09-01148</v>
      </c>
      <c r="M94" s="82" t="s">
        <v>45</v>
      </c>
      <c r="N94" s="58" t="s">
        <v>50</v>
      </c>
      <c r="O94" s="64" t="n">
        <v>11092</v>
      </c>
      <c r="P94" s="64" t="s">
        <v>115</v>
      </c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.75" hidden="false" customHeight="true" outlineLevel="0" collapsed="false">
      <c r="A95" s="62" t="n">
        <v>62</v>
      </c>
      <c r="B95" s="74" t="s">
        <v>118</v>
      </c>
      <c r="C95" s="95" t="n">
        <v>1.41</v>
      </c>
      <c r="D95" s="57"/>
      <c r="E95" s="58" t="s">
        <v>40</v>
      </c>
      <c r="F95" s="89"/>
      <c r="G95" s="89"/>
      <c r="H95" s="73" t="s">
        <v>43</v>
      </c>
      <c r="I95" s="61" t="s">
        <v>38</v>
      </c>
      <c r="J95" s="62" t="n">
        <v>2016</v>
      </c>
      <c r="K95" s="63" t="n">
        <v>2016</v>
      </c>
      <c r="L95" s="62"/>
      <c r="M95" s="82" t="s">
        <v>45</v>
      </c>
      <c r="N95" s="58" t="s">
        <v>40</v>
      </c>
      <c r="O95" s="64" t="n">
        <v>4966</v>
      </c>
      <c r="P95" s="64" t="s">
        <v>115</v>
      </c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.75" hidden="false" customHeight="true" outlineLevel="0" collapsed="false">
      <c r="A96" s="62" t="n">
        <v>63</v>
      </c>
      <c r="B96" s="74" t="s">
        <v>119</v>
      </c>
      <c r="C96" s="95" t="n">
        <v>1.08</v>
      </c>
      <c r="D96" s="57"/>
      <c r="E96" s="58" t="s">
        <v>50</v>
      </c>
      <c r="F96" s="89"/>
      <c r="G96" s="89"/>
      <c r="H96" s="73" t="s">
        <v>43</v>
      </c>
      <c r="I96" s="61" t="s">
        <v>49</v>
      </c>
      <c r="J96" s="62" t="n">
        <v>2012</v>
      </c>
      <c r="K96" s="63" t="n">
        <v>2012</v>
      </c>
      <c r="L96" s="62"/>
      <c r="M96" s="82" t="s">
        <v>45</v>
      </c>
      <c r="N96" s="58" t="s">
        <v>50</v>
      </c>
      <c r="O96" s="64" t="n">
        <v>3652</v>
      </c>
      <c r="P96" s="64" t="s">
        <v>115</v>
      </c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.75" hidden="false" customHeight="true" outlineLevel="0" collapsed="false">
      <c r="A97" s="62" t="n">
        <v>64</v>
      </c>
      <c r="B97" s="74" t="s">
        <v>120</v>
      </c>
      <c r="C97" s="95" t="n">
        <v>0.98</v>
      </c>
      <c r="D97" s="57"/>
      <c r="E97" s="62" t="s">
        <v>50</v>
      </c>
      <c r="F97" s="89"/>
      <c r="G97" s="89"/>
      <c r="H97" s="73" t="s">
        <v>43</v>
      </c>
      <c r="I97" s="61" t="s">
        <v>53</v>
      </c>
      <c r="J97" s="62" t="n">
        <v>2016</v>
      </c>
      <c r="K97" s="63" t="n">
        <v>2016</v>
      </c>
      <c r="L97" s="62"/>
      <c r="M97" s="82" t="s">
        <v>45</v>
      </c>
      <c r="N97" s="62" t="s">
        <v>50</v>
      </c>
      <c r="O97" s="64" t="n">
        <v>0</v>
      </c>
      <c r="P97" s="64" t="s">
        <v>115</v>
      </c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.75" hidden="false" customHeight="true" outlineLevel="0" collapsed="false">
      <c r="A98" s="54" t="n">
        <v>65</v>
      </c>
      <c r="B98" s="55" t="s">
        <v>121</v>
      </c>
      <c r="C98" s="95" t="n">
        <v>0.73</v>
      </c>
      <c r="D98" s="57"/>
      <c r="E98" s="62" t="s">
        <v>40</v>
      </c>
      <c r="F98" s="106"/>
      <c r="G98" s="106"/>
      <c r="H98" s="73" t="s">
        <v>43</v>
      </c>
      <c r="I98" s="61" t="s">
        <v>53</v>
      </c>
      <c r="J98" s="62" t="n">
        <v>2016</v>
      </c>
      <c r="K98" s="63" t="n">
        <v>2016</v>
      </c>
      <c r="L98" s="62"/>
      <c r="M98" s="82" t="s">
        <v>45</v>
      </c>
      <c r="N98" s="62" t="s">
        <v>40</v>
      </c>
      <c r="O98" s="64" t="n">
        <v>0</v>
      </c>
      <c r="P98" s="64" t="s">
        <v>115</v>
      </c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.75" hidden="false" customHeight="true" outlineLevel="0" collapsed="false">
      <c r="A99" s="71"/>
      <c r="B99" s="81"/>
      <c r="C99" s="95" t="n">
        <v>1.31</v>
      </c>
      <c r="D99" s="57"/>
      <c r="E99" s="62" t="s">
        <v>50</v>
      </c>
      <c r="F99" s="106"/>
      <c r="G99" s="106"/>
      <c r="H99" s="73" t="s">
        <v>43</v>
      </c>
      <c r="I99" s="61" t="s">
        <v>68</v>
      </c>
      <c r="J99" s="62" t="n">
        <v>2019</v>
      </c>
      <c r="K99" s="63" t="n">
        <v>2019</v>
      </c>
      <c r="L99" s="62"/>
      <c r="M99" s="82" t="s">
        <v>45</v>
      </c>
      <c r="N99" s="62" t="s">
        <v>50</v>
      </c>
      <c r="O99" s="64" t="n">
        <v>0</v>
      </c>
      <c r="P99" s="64" t="s">
        <v>115</v>
      </c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.75" hidden="false" customHeight="true" outlineLevel="0" collapsed="false">
      <c r="A100" s="107" t="n">
        <v>66</v>
      </c>
      <c r="B100" s="100" t="s">
        <v>122</v>
      </c>
      <c r="C100" s="95" t="n">
        <v>1.36</v>
      </c>
      <c r="D100" s="57"/>
      <c r="E100" s="62" t="s">
        <v>50</v>
      </c>
      <c r="F100" s="106"/>
      <c r="G100" s="106"/>
      <c r="H100" s="73" t="s">
        <v>43</v>
      </c>
      <c r="I100" s="61" t="s">
        <v>49</v>
      </c>
      <c r="J100" s="62" t="n">
        <v>2016</v>
      </c>
      <c r="K100" s="63" t="n">
        <v>2016</v>
      </c>
      <c r="L100" s="62"/>
      <c r="M100" s="82" t="s">
        <v>45</v>
      </c>
      <c r="N100" s="62" t="s">
        <v>50</v>
      </c>
      <c r="O100" s="64" t="n">
        <v>0</v>
      </c>
      <c r="P100" s="64" t="s">
        <v>115</v>
      </c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.75" hidden="false" customHeight="true" outlineLevel="0" collapsed="false">
      <c r="A101" s="54" t="n">
        <v>67</v>
      </c>
      <c r="B101" s="55" t="s">
        <v>123</v>
      </c>
      <c r="C101" s="95" t="n">
        <v>1.06</v>
      </c>
      <c r="D101" s="57"/>
      <c r="E101" s="62" t="s">
        <v>40</v>
      </c>
      <c r="F101" s="89"/>
      <c r="G101" s="89"/>
      <c r="H101" s="73" t="s">
        <v>43</v>
      </c>
      <c r="I101" s="61" t="s">
        <v>68</v>
      </c>
      <c r="J101" s="62" t="n">
        <v>2016</v>
      </c>
      <c r="K101" s="63" t="n">
        <v>2016</v>
      </c>
      <c r="L101" s="62"/>
      <c r="M101" s="82" t="s">
        <v>45</v>
      </c>
      <c r="N101" s="62" t="s">
        <v>40</v>
      </c>
      <c r="O101" s="64" t="n">
        <v>0</v>
      </c>
      <c r="P101" s="64" t="s">
        <v>115</v>
      </c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.75" hidden="false" customHeight="true" outlineLevel="0" collapsed="false">
      <c r="A102" s="99"/>
      <c r="B102" s="100"/>
      <c r="C102" s="95" t="n">
        <v>0.76</v>
      </c>
      <c r="D102" s="57"/>
      <c r="E102" s="62" t="s">
        <v>40</v>
      </c>
      <c r="F102" s="89"/>
      <c r="G102" s="89"/>
      <c r="H102" s="73" t="s">
        <v>43</v>
      </c>
      <c r="I102" s="61" t="s">
        <v>44</v>
      </c>
      <c r="J102" s="62" t="n">
        <v>2016</v>
      </c>
      <c r="K102" s="63" t="n">
        <v>2016</v>
      </c>
      <c r="L102" s="62"/>
      <c r="M102" s="82" t="s">
        <v>45</v>
      </c>
      <c r="N102" s="62" t="s">
        <v>40</v>
      </c>
      <c r="O102" s="64" t="n">
        <v>0</v>
      </c>
      <c r="P102" s="64" t="s">
        <v>115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.75" hidden="false" customHeight="true" outlineLevel="0" collapsed="false">
      <c r="A103" s="71"/>
      <c r="B103" s="81"/>
      <c r="C103" s="95" t="n">
        <v>1.6</v>
      </c>
      <c r="D103" s="57"/>
      <c r="E103" s="62" t="s">
        <v>50</v>
      </c>
      <c r="F103" s="89"/>
      <c r="G103" s="89"/>
      <c r="H103" s="73" t="s">
        <v>43</v>
      </c>
      <c r="I103" s="61" t="s">
        <v>78</v>
      </c>
      <c r="J103" s="62" t="n">
        <v>2017</v>
      </c>
      <c r="K103" s="63" t="n">
        <v>2017</v>
      </c>
      <c r="L103" s="105" t="str">
        <f aca="false">HYPERLINK("https://drive.google.com/open?id=18Nh-btqBQBLjjwchrExTv4xfqyvyQrKS","61.09-01150")</f>
        <v>61.09-01150</v>
      </c>
      <c r="M103" s="82" t="s">
        <v>45</v>
      </c>
      <c r="N103" s="62" t="s">
        <v>50</v>
      </c>
      <c r="O103" s="64" t="n">
        <v>0</v>
      </c>
      <c r="P103" s="64" t="s">
        <v>115</v>
      </c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.75" hidden="false" customHeight="true" outlineLevel="0" collapsed="false">
      <c r="A104" s="62" t="n">
        <v>68</v>
      </c>
      <c r="B104" s="74" t="s">
        <v>124</v>
      </c>
      <c r="C104" s="95" t="n">
        <v>1.43</v>
      </c>
      <c r="D104" s="57"/>
      <c r="E104" s="58" t="s">
        <v>40</v>
      </c>
      <c r="F104" s="89"/>
      <c r="G104" s="89"/>
      <c r="H104" s="73" t="s">
        <v>43</v>
      </c>
      <c r="I104" s="61" t="s">
        <v>68</v>
      </c>
      <c r="J104" s="62" t="n">
        <v>2013</v>
      </c>
      <c r="K104" s="63" t="n">
        <v>2013</v>
      </c>
      <c r="L104" s="62"/>
      <c r="M104" s="82" t="s">
        <v>45</v>
      </c>
      <c r="N104" s="58" t="s">
        <v>40</v>
      </c>
      <c r="O104" s="64" t="n">
        <v>5390</v>
      </c>
      <c r="P104" s="64" t="s">
        <v>115</v>
      </c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.75" hidden="false" customHeight="true" outlineLevel="0" collapsed="false">
      <c r="A105" s="62" t="n">
        <v>69</v>
      </c>
      <c r="B105" s="74" t="s">
        <v>125</v>
      </c>
      <c r="C105" s="95" t="n">
        <v>0.73</v>
      </c>
      <c r="D105" s="57"/>
      <c r="E105" s="58" t="s">
        <v>40</v>
      </c>
      <c r="F105" s="89"/>
      <c r="G105" s="89"/>
      <c r="H105" s="73" t="s">
        <v>43</v>
      </c>
      <c r="I105" s="61" t="s">
        <v>44</v>
      </c>
      <c r="J105" s="62" t="n">
        <v>2016</v>
      </c>
      <c r="K105" s="63" t="n">
        <v>2016</v>
      </c>
      <c r="L105" s="62"/>
      <c r="M105" s="62" t="s">
        <v>39</v>
      </c>
      <c r="N105" s="58" t="s">
        <v>40</v>
      </c>
      <c r="O105" s="64" t="n">
        <v>1338</v>
      </c>
      <c r="P105" s="64" t="s">
        <v>115</v>
      </c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.75" hidden="false" customHeight="true" outlineLevel="0" collapsed="false">
      <c r="A106" s="62" t="n">
        <v>70</v>
      </c>
      <c r="B106" s="74" t="s">
        <v>126</v>
      </c>
      <c r="C106" s="95" t="n">
        <v>1.48</v>
      </c>
      <c r="D106" s="57"/>
      <c r="E106" s="58" t="s">
        <v>50</v>
      </c>
      <c r="F106" s="108"/>
      <c r="G106" s="108"/>
      <c r="H106" s="73" t="s">
        <v>43</v>
      </c>
      <c r="I106" s="61" t="s">
        <v>58</v>
      </c>
      <c r="J106" s="82" t="n">
        <v>2015</v>
      </c>
      <c r="K106" s="63" t="n">
        <v>2015</v>
      </c>
      <c r="L106" s="62"/>
      <c r="M106" s="62" t="s">
        <v>45</v>
      </c>
      <c r="N106" s="58" t="s">
        <v>50</v>
      </c>
      <c r="O106" s="64" t="n">
        <v>863</v>
      </c>
      <c r="P106" s="64" t="s">
        <v>115</v>
      </c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.75" hidden="false" customHeight="true" outlineLevel="0" collapsed="false">
      <c r="A107" s="62" t="n">
        <v>71</v>
      </c>
      <c r="B107" s="74" t="s">
        <v>127</v>
      </c>
      <c r="C107" s="95" t="n">
        <v>2.26</v>
      </c>
      <c r="D107" s="57"/>
      <c r="E107" s="58" t="s">
        <v>40</v>
      </c>
      <c r="F107" s="89"/>
      <c r="G107" s="89"/>
      <c r="H107" s="73" t="s">
        <v>43</v>
      </c>
      <c r="I107" s="61" t="s">
        <v>46</v>
      </c>
      <c r="J107" s="82" t="n">
        <v>2013</v>
      </c>
      <c r="K107" s="63" t="n">
        <v>2013</v>
      </c>
      <c r="L107" s="62"/>
      <c r="M107" s="62" t="s">
        <v>45</v>
      </c>
      <c r="N107" s="58" t="s">
        <v>40</v>
      </c>
      <c r="O107" s="64" t="n">
        <v>670</v>
      </c>
      <c r="P107" s="64" t="s">
        <v>115</v>
      </c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.75" hidden="false" customHeight="true" outlineLevel="0" collapsed="false">
      <c r="A108" s="62" t="n">
        <v>72</v>
      </c>
      <c r="B108" s="74" t="s">
        <v>128</v>
      </c>
      <c r="C108" s="95" t="n">
        <v>1.45</v>
      </c>
      <c r="D108" s="57"/>
      <c r="E108" s="58" t="s">
        <v>50</v>
      </c>
      <c r="F108" s="89"/>
      <c r="G108" s="89"/>
      <c r="H108" s="73" t="s">
        <v>43</v>
      </c>
      <c r="I108" s="61" t="s">
        <v>53</v>
      </c>
      <c r="J108" s="82" t="n">
        <v>2012</v>
      </c>
      <c r="K108" s="63" t="n">
        <v>2012</v>
      </c>
      <c r="L108" s="82"/>
      <c r="M108" s="62" t="s">
        <v>45</v>
      </c>
      <c r="N108" s="58" t="s">
        <v>50</v>
      </c>
      <c r="O108" s="64" t="n">
        <v>2173</v>
      </c>
      <c r="P108" s="64" t="s">
        <v>115</v>
      </c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.75" hidden="false" customHeight="true" outlineLevel="0" collapsed="false">
      <c r="A109" s="62" t="n">
        <v>73</v>
      </c>
      <c r="B109" s="74" t="s">
        <v>129</v>
      </c>
      <c r="C109" s="95" t="n">
        <v>2.24</v>
      </c>
      <c r="D109" s="57"/>
      <c r="E109" s="58" t="s">
        <v>50</v>
      </c>
      <c r="F109" s="106"/>
      <c r="G109" s="106"/>
      <c r="H109" s="73" t="s">
        <v>43</v>
      </c>
      <c r="I109" s="61" t="s">
        <v>58</v>
      </c>
      <c r="J109" s="62" t="n">
        <v>2014</v>
      </c>
      <c r="K109" s="62" t="n">
        <v>2014</v>
      </c>
      <c r="L109" s="82"/>
      <c r="M109" s="62" t="s">
        <v>45</v>
      </c>
      <c r="N109" s="58" t="s">
        <v>50</v>
      </c>
      <c r="O109" s="64" t="n">
        <v>0</v>
      </c>
      <c r="P109" s="64" t="s">
        <v>115</v>
      </c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.75" hidden="false" customHeight="true" outlineLevel="0" collapsed="false">
      <c r="A110" s="62" t="n">
        <v>74</v>
      </c>
      <c r="B110" s="74" t="s">
        <v>130</v>
      </c>
      <c r="C110" s="95" t="n">
        <v>0.65</v>
      </c>
      <c r="D110" s="57"/>
      <c r="E110" s="58" t="s">
        <v>89</v>
      </c>
      <c r="F110" s="89"/>
      <c r="G110" s="89"/>
      <c r="H110" s="73" t="s">
        <v>43</v>
      </c>
      <c r="I110" s="61" t="s">
        <v>66</v>
      </c>
      <c r="J110" s="82" t="n">
        <v>2015</v>
      </c>
      <c r="K110" s="63" t="n">
        <v>2015</v>
      </c>
      <c r="L110" s="62"/>
      <c r="M110" s="62" t="s">
        <v>45</v>
      </c>
      <c r="N110" s="58" t="s">
        <v>89</v>
      </c>
      <c r="O110" s="64" t="n">
        <v>562</v>
      </c>
      <c r="P110" s="64" t="s">
        <v>115</v>
      </c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.75" hidden="false" customHeight="true" outlineLevel="0" collapsed="false">
      <c r="A111" s="54" t="n">
        <v>75</v>
      </c>
      <c r="B111" s="55" t="s">
        <v>131</v>
      </c>
      <c r="C111" s="95" t="n">
        <v>0.89</v>
      </c>
      <c r="D111" s="57"/>
      <c r="E111" s="58" t="s">
        <v>40</v>
      </c>
      <c r="F111" s="59"/>
      <c r="G111" s="59"/>
      <c r="H111" s="73" t="s">
        <v>43</v>
      </c>
      <c r="I111" s="61" t="s">
        <v>132</v>
      </c>
      <c r="J111" s="82" t="n">
        <v>2013</v>
      </c>
      <c r="K111" s="63" t="n">
        <v>2013</v>
      </c>
      <c r="L111" s="62"/>
      <c r="M111" s="62" t="s">
        <v>45</v>
      </c>
      <c r="N111" s="58" t="s">
        <v>40</v>
      </c>
      <c r="O111" s="64" t="n">
        <v>3971</v>
      </c>
      <c r="P111" s="64" t="s">
        <v>115</v>
      </c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.75" hidden="false" customHeight="true" outlineLevel="0" collapsed="false">
      <c r="A112" s="99"/>
      <c r="B112" s="100"/>
      <c r="C112" s="95" t="n">
        <v>1.65</v>
      </c>
      <c r="D112" s="57"/>
      <c r="E112" s="58" t="s">
        <v>40</v>
      </c>
      <c r="F112" s="108"/>
      <c r="G112" s="108"/>
      <c r="H112" s="73" t="s">
        <v>43</v>
      </c>
      <c r="I112" s="61" t="s">
        <v>38</v>
      </c>
      <c r="J112" s="82" t="n">
        <v>2013</v>
      </c>
      <c r="K112" s="63" t="n">
        <v>2013</v>
      </c>
      <c r="L112" s="62"/>
      <c r="M112" s="62" t="s">
        <v>45</v>
      </c>
      <c r="N112" s="58" t="s">
        <v>40</v>
      </c>
      <c r="O112" s="64" t="n">
        <v>5314</v>
      </c>
      <c r="P112" s="64" t="s">
        <v>115</v>
      </c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.75" hidden="false" customHeight="true" outlineLevel="0" collapsed="false">
      <c r="A113" s="99"/>
      <c r="B113" s="100"/>
      <c r="C113" s="95" t="n">
        <v>1.11</v>
      </c>
      <c r="D113" s="57"/>
      <c r="E113" s="58" t="s">
        <v>50</v>
      </c>
      <c r="F113" s="89"/>
      <c r="G113" s="89"/>
      <c r="H113" s="73" t="s">
        <v>43</v>
      </c>
      <c r="I113" s="61" t="s">
        <v>58</v>
      </c>
      <c r="J113" s="62" t="n">
        <v>2015</v>
      </c>
      <c r="K113" s="63" t="n">
        <v>2015</v>
      </c>
      <c r="L113" s="62"/>
      <c r="M113" s="62" t="s">
        <v>45</v>
      </c>
      <c r="N113" s="58" t="s">
        <v>50</v>
      </c>
      <c r="O113" s="64" t="n">
        <v>2520</v>
      </c>
      <c r="P113" s="64" t="s">
        <v>115</v>
      </c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.75" hidden="false" customHeight="true" outlineLevel="0" collapsed="false">
      <c r="A114" s="71"/>
      <c r="B114" s="81"/>
      <c r="C114" s="95" t="n">
        <v>0.66</v>
      </c>
      <c r="D114" s="57"/>
      <c r="E114" s="58" t="s">
        <v>40</v>
      </c>
      <c r="F114" s="59"/>
      <c r="G114" s="59"/>
      <c r="H114" s="73" t="s">
        <v>43</v>
      </c>
      <c r="I114" s="61" t="s">
        <v>44</v>
      </c>
      <c r="J114" s="82" t="n">
        <v>2017</v>
      </c>
      <c r="K114" s="63" t="n">
        <v>2017</v>
      </c>
      <c r="L114" s="62"/>
      <c r="M114" s="62" t="s">
        <v>39</v>
      </c>
      <c r="N114" s="58" t="s">
        <v>40</v>
      </c>
      <c r="O114" s="64" t="n">
        <v>1551</v>
      </c>
      <c r="P114" s="64" t="s">
        <v>115</v>
      </c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.75" hidden="false" customHeight="true" outlineLevel="0" collapsed="false">
      <c r="A115" s="62" t="n">
        <v>76</v>
      </c>
      <c r="B115" s="109" t="s">
        <v>133</v>
      </c>
      <c r="C115" s="96" t="n">
        <v>1.42</v>
      </c>
      <c r="D115" s="57"/>
      <c r="E115" s="62" t="s">
        <v>50</v>
      </c>
      <c r="F115" s="59"/>
      <c r="G115" s="59"/>
      <c r="H115" s="73" t="s">
        <v>43</v>
      </c>
      <c r="I115" s="110" t="s">
        <v>53</v>
      </c>
      <c r="J115" s="82" t="n">
        <v>2017</v>
      </c>
      <c r="K115" s="97" t="n">
        <v>2017</v>
      </c>
      <c r="L115" s="105" t="str">
        <f aca="false">HYPERLINK("https://drive.google.com/open?id=1phxlsqpLlhkTZFhZR-fX6DqEgeru-aH6","61.09-01149")</f>
        <v>61.09-01149</v>
      </c>
      <c r="M115" s="62" t="s">
        <v>45</v>
      </c>
      <c r="N115" s="62" t="s">
        <v>50</v>
      </c>
      <c r="O115" s="64" t="n">
        <v>0</v>
      </c>
      <c r="P115" s="64" t="s">
        <v>115</v>
      </c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.75" hidden="false" customHeight="true" outlineLevel="0" collapsed="false">
      <c r="A116" s="54" t="n">
        <v>77</v>
      </c>
      <c r="B116" s="55" t="s">
        <v>134</v>
      </c>
      <c r="C116" s="95" t="n">
        <v>1.02</v>
      </c>
      <c r="D116" s="57"/>
      <c r="E116" s="58" t="s">
        <v>50</v>
      </c>
      <c r="F116" s="89"/>
      <c r="G116" s="89"/>
      <c r="H116" s="73" t="s">
        <v>43</v>
      </c>
      <c r="I116" s="61" t="s">
        <v>53</v>
      </c>
      <c r="J116" s="82" t="n">
        <v>2011</v>
      </c>
      <c r="K116" s="63" t="n">
        <v>2011</v>
      </c>
      <c r="L116" s="82"/>
      <c r="M116" s="62" t="s">
        <v>39</v>
      </c>
      <c r="N116" s="58" t="s">
        <v>50</v>
      </c>
      <c r="O116" s="64" t="n">
        <v>2160</v>
      </c>
      <c r="P116" s="64" t="s">
        <v>135</v>
      </c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.75" hidden="false" customHeight="true" outlineLevel="0" collapsed="false">
      <c r="A117" s="71"/>
      <c r="B117" s="81"/>
      <c r="C117" s="95" t="n">
        <v>1</v>
      </c>
      <c r="D117" s="57"/>
      <c r="E117" s="62" t="s">
        <v>40</v>
      </c>
      <c r="F117" s="59"/>
      <c r="G117" s="59"/>
      <c r="H117" s="73" t="s">
        <v>43</v>
      </c>
      <c r="I117" s="61" t="s">
        <v>132</v>
      </c>
      <c r="J117" s="82" t="n">
        <v>2017</v>
      </c>
      <c r="K117" s="63" t="n">
        <v>2017</v>
      </c>
      <c r="L117" s="105" t="str">
        <f aca="false">HYPERLINK("https://drive.google.com/open?id=1ysuoWFO_z4-0WsSQ6RwkElVaz_rjKKxr","61.09-01158")</f>
        <v>61.09-01158</v>
      </c>
      <c r="M117" s="62" t="s">
        <v>45</v>
      </c>
      <c r="N117" s="62" t="s">
        <v>40</v>
      </c>
      <c r="O117" s="64" t="n">
        <v>0</v>
      </c>
      <c r="P117" s="64" t="s">
        <v>135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.75" hidden="false" customHeight="true" outlineLevel="0" collapsed="false">
      <c r="A118" s="54" t="n">
        <v>78</v>
      </c>
      <c r="B118" s="55" t="s">
        <v>136</v>
      </c>
      <c r="C118" s="95" t="n">
        <v>1.39</v>
      </c>
      <c r="D118" s="57"/>
      <c r="E118" s="58" t="s">
        <v>50</v>
      </c>
      <c r="F118" s="59"/>
      <c r="G118" s="59"/>
      <c r="H118" s="73" t="s">
        <v>43</v>
      </c>
      <c r="I118" s="61" t="s">
        <v>58</v>
      </c>
      <c r="J118" s="62" t="n">
        <v>2015</v>
      </c>
      <c r="K118" s="63" t="n">
        <v>2015</v>
      </c>
      <c r="L118" s="105" t="str">
        <f aca="false">HYPERLINK("https://drive.google.com/open?id=1zykedSSEp153LQWuIheVO9qmhFX0Abqu","61.09-01156")</f>
        <v>61.09-01156</v>
      </c>
      <c r="M118" s="62" t="s">
        <v>45</v>
      </c>
      <c r="N118" s="58" t="s">
        <v>50</v>
      </c>
      <c r="O118" s="64" t="n">
        <v>794</v>
      </c>
      <c r="P118" s="64" t="s">
        <v>135</v>
      </c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.75" hidden="false" customHeight="true" outlineLevel="0" collapsed="false">
      <c r="A119" s="71"/>
      <c r="B119" s="81"/>
      <c r="C119" s="95" t="n">
        <v>2.64</v>
      </c>
      <c r="D119" s="57"/>
      <c r="E119" s="58" t="s">
        <v>40</v>
      </c>
      <c r="F119" s="89"/>
      <c r="G119" s="89"/>
      <c r="H119" s="73" t="s">
        <v>43</v>
      </c>
      <c r="I119" s="61" t="s">
        <v>44</v>
      </c>
      <c r="J119" s="82" t="n">
        <v>2015</v>
      </c>
      <c r="K119" s="63" t="n">
        <v>2015</v>
      </c>
      <c r="L119" s="105" t="str">
        <f aca="false">HYPERLINK("https://drive.google.com/open?id=1XOyVza1xxeOqp2OBooqW8XqcyahLNV-p","61.09-01155")</f>
        <v>61.09-01155</v>
      </c>
      <c r="M119" s="62" t="s">
        <v>45</v>
      </c>
      <c r="N119" s="58" t="s">
        <v>40</v>
      </c>
      <c r="O119" s="64" t="n">
        <v>1586</v>
      </c>
      <c r="P119" s="64" t="s">
        <v>135</v>
      </c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.75" hidden="false" customHeight="true" outlineLevel="0" collapsed="false">
      <c r="A120" s="62" t="n">
        <v>79</v>
      </c>
      <c r="B120" s="74" t="s">
        <v>137</v>
      </c>
      <c r="C120" s="95" t="n">
        <v>1.78</v>
      </c>
      <c r="D120" s="57"/>
      <c r="E120" s="62" t="s">
        <v>50</v>
      </c>
      <c r="F120" s="89"/>
      <c r="G120" s="89"/>
      <c r="H120" s="73" t="s">
        <v>43</v>
      </c>
      <c r="I120" s="61" t="s">
        <v>58</v>
      </c>
      <c r="J120" s="82" t="n">
        <v>2019</v>
      </c>
      <c r="K120" s="63" t="n">
        <v>2019</v>
      </c>
      <c r="L120" s="82"/>
      <c r="M120" s="62" t="s">
        <v>39</v>
      </c>
      <c r="N120" s="62" t="s">
        <v>50</v>
      </c>
      <c r="O120" s="64" t="n">
        <v>0</v>
      </c>
      <c r="P120" s="64" t="s">
        <v>135</v>
      </c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.75" hidden="false" customHeight="true" outlineLevel="0" collapsed="false">
      <c r="A121" s="111" t="n">
        <v>80</v>
      </c>
      <c r="B121" s="109" t="s">
        <v>138</v>
      </c>
      <c r="C121" s="95" t="n">
        <v>0.55</v>
      </c>
      <c r="D121" s="57"/>
      <c r="E121" s="62" t="s">
        <v>40</v>
      </c>
      <c r="F121" s="106"/>
      <c r="G121" s="106"/>
      <c r="H121" s="73" t="s">
        <v>43</v>
      </c>
      <c r="I121" s="61" t="s">
        <v>44</v>
      </c>
      <c r="J121" s="62" t="n">
        <v>2007</v>
      </c>
      <c r="K121" s="62" t="n">
        <v>2007</v>
      </c>
      <c r="L121" s="82"/>
      <c r="M121" s="62" t="s">
        <v>45</v>
      </c>
      <c r="N121" s="62" t="s">
        <v>40</v>
      </c>
      <c r="O121" s="64" t="n">
        <v>0</v>
      </c>
      <c r="P121" s="64" t="s">
        <v>135</v>
      </c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.75" hidden="false" customHeight="true" outlineLevel="0" collapsed="false">
      <c r="A122" s="54" t="n">
        <v>81</v>
      </c>
      <c r="B122" s="55" t="s">
        <v>139</v>
      </c>
      <c r="C122" s="95" t="n">
        <v>0.72</v>
      </c>
      <c r="D122" s="57"/>
      <c r="E122" s="62" t="s">
        <v>50</v>
      </c>
      <c r="F122" s="106"/>
      <c r="G122" s="106"/>
      <c r="H122" s="73" t="s">
        <v>43</v>
      </c>
      <c r="I122" s="61" t="s">
        <v>58</v>
      </c>
      <c r="J122" s="62" t="n">
        <v>2018</v>
      </c>
      <c r="K122" s="62" t="n">
        <v>2018</v>
      </c>
      <c r="L122" s="82"/>
      <c r="M122" s="62" t="s">
        <v>45</v>
      </c>
      <c r="N122" s="62" t="s">
        <v>50</v>
      </c>
      <c r="O122" s="64" t="n">
        <v>0</v>
      </c>
      <c r="P122" s="64" t="s">
        <v>135</v>
      </c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.75" hidden="false" customHeight="true" outlineLevel="0" collapsed="false">
      <c r="A123" s="71"/>
      <c r="B123" s="81"/>
      <c r="C123" s="95" t="n">
        <v>0.31</v>
      </c>
      <c r="D123" s="57"/>
      <c r="E123" s="62" t="s">
        <v>40</v>
      </c>
      <c r="F123" s="106"/>
      <c r="G123" s="106"/>
      <c r="H123" s="73" t="s">
        <v>43</v>
      </c>
      <c r="I123" s="61" t="s">
        <v>44</v>
      </c>
      <c r="J123" s="62" t="n">
        <v>2018</v>
      </c>
      <c r="K123" s="62" t="n">
        <v>2018</v>
      </c>
      <c r="L123" s="82"/>
      <c r="M123" s="62" t="s">
        <v>45</v>
      </c>
      <c r="N123" s="62" t="s">
        <v>40</v>
      </c>
      <c r="O123" s="64" t="n">
        <v>0</v>
      </c>
      <c r="P123" s="64" t="s">
        <v>135</v>
      </c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.75" hidden="false" customHeight="true" outlineLevel="0" collapsed="false">
      <c r="A124" s="111" t="n">
        <v>82</v>
      </c>
      <c r="B124" s="109" t="s">
        <v>140</v>
      </c>
      <c r="C124" s="95" t="n">
        <v>1.53</v>
      </c>
      <c r="D124" s="57"/>
      <c r="E124" s="62" t="s">
        <v>50</v>
      </c>
      <c r="F124" s="106"/>
      <c r="G124" s="106"/>
      <c r="H124" s="73" t="s">
        <v>43</v>
      </c>
      <c r="I124" s="61" t="s">
        <v>53</v>
      </c>
      <c r="J124" s="62" t="n">
        <v>2015</v>
      </c>
      <c r="K124" s="62" t="n">
        <v>2015</v>
      </c>
      <c r="L124" s="82"/>
      <c r="M124" s="62" t="s">
        <v>45</v>
      </c>
      <c r="N124" s="62" t="s">
        <v>50</v>
      </c>
      <c r="O124" s="64" t="n">
        <v>0</v>
      </c>
      <c r="P124" s="64" t="s">
        <v>135</v>
      </c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.75" hidden="false" customHeight="true" outlineLevel="0" collapsed="false">
      <c r="A125" s="54" t="n">
        <v>83</v>
      </c>
      <c r="B125" s="55" t="s">
        <v>141</v>
      </c>
      <c r="C125" s="95" t="n">
        <v>1.2</v>
      </c>
      <c r="D125" s="57"/>
      <c r="E125" s="58" t="s">
        <v>50</v>
      </c>
      <c r="F125" s="89"/>
      <c r="G125" s="89"/>
      <c r="H125" s="73" t="s">
        <v>43</v>
      </c>
      <c r="I125" s="61" t="s">
        <v>58</v>
      </c>
      <c r="J125" s="82" t="n">
        <v>2013</v>
      </c>
      <c r="K125" s="63" t="n">
        <v>2013</v>
      </c>
      <c r="L125" s="82"/>
      <c r="M125" s="62" t="s">
        <v>39</v>
      </c>
      <c r="N125" s="58" t="s">
        <v>50</v>
      </c>
      <c r="O125" s="64" t="n">
        <v>942</v>
      </c>
      <c r="P125" s="64" t="s">
        <v>135</v>
      </c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.75" hidden="false" customHeight="true" outlineLevel="0" collapsed="false">
      <c r="A126" s="71"/>
      <c r="B126" s="81"/>
      <c r="C126" s="95" t="n">
        <v>1.03</v>
      </c>
      <c r="D126" s="57"/>
      <c r="E126" s="62" t="s">
        <v>40</v>
      </c>
      <c r="F126" s="59"/>
      <c r="G126" s="59"/>
      <c r="H126" s="73" t="s">
        <v>43</v>
      </c>
      <c r="I126" s="61" t="s">
        <v>46</v>
      </c>
      <c r="J126" s="82" t="n">
        <v>2018</v>
      </c>
      <c r="K126" s="63" t="n">
        <v>2018</v>
      </c>
      <c r="L126" s="105" t="str">
        <f aca="false">HYPERLINK("https://drive.google.com/open?id=1T2HwfzTYTFxpIP4BB7OrgsSMd6sxhCF0","61.09-01135")</f>
        <v>61.09-01135</v>
      </c>
      <c r="M126" s="62" t="s">
        <v>45</v>
      </c>
      <c r="N126" s="62" t="s">
        <v>40</v>
      </c>
      <c r="O126" s="64" t="n">
        <v>0</v>
      </c>
      <c r="P126" s="64" t="s">
        <v>135</v>
      </c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.75" hidden="false" customHeight="true" outlineLevel="0" collapsed="false">
      <c r="A127" s="54" t="n">
        <v>84</v>
      </c>
      <c r="B127" s="55" t="s">
        <v>142</v>
      </c>
      <c r="C127" s="95" t="n">
        <v>0.8</v>
      </c>
      <c r="D127" s="57"/>
      <c r="E127" s="58" t="s">
        <v>40</v>
      </c>
      <c r="F127" s="89"/>
      <c r="G127" s="89"/>
      <c r="H127" s="73" t="s">
        <v>43</v>
      </c>
      <c r="I127" s="61" t="s">
        <v>44</v>
      </c>
      <c r="J127" s="82" t="n">
        <v>2012</v>
      </c>
      <c r="K127" s="63" t="n">
        <v>2012</v>
      </c>
      <c r="L127" s="105" t="str">
        <f aca="false">HYPERLINK("https://drive.google.com/open?id=1D41nKc1gRGV3JIT1swFTGehsqH3_1z4J","61.09-01144")</f>
        <v>61.09-01144</v>
      </c>
      <c r="M127" s="62" t="s">
        <v>39</v>
      </c>
      <c r="N127" s="58" t="s">
        <v>40</v>
      </c>
      <c r="O127" s="64" t="n">
        <v>1378</v>
      </c>
      <c r="P127" s="64" t="s">
        <v>135</v>
      </c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.75" hidden="false" customHeight="true" outlineLevel="0" collapsed="false">
      <c r="A128" s="99"/>
      <c r="B128" s="100"/>
      <c r="C128" s="95" t="n">
        <v>0.12</v>
      </c>
      <c r="D128" s="57"/>
      <c r="E128" s="58" t="s">
        <v>50</v>
      </c>
      <c r="F128" s="108"/>
      <c r="G128" s="108"/>
      <c r="H128" s="73" t="s">
        <v>43</v>
      </c>
      <c r="I128" s="61" t="s">
        <v>44</v>
      </c>
      <c r="J128" s="82" t="n">
        <v>2012</v>
      </c>
      <c r="K128" s="63" t="n">
        <v>2012</v>
      </c>
      <c r="L128" s="82"/>
      <c r="M128" s="62" t="s">
        <v>39</v>
      </c>
      <c r="N128" s="58" t="s">
        <v>50</v>
      </c>
      <c r="O128" s="64" t="n">
        <v>173</v>
      </c>
      <c r="P128" s="64" t="s">
        <v>135</v>
      </c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.75" hidden="false" customHeight="true" outlineLevel="0" collapsed="false">
      <c r="A129" s="71"/>
      <c r="B129" s="81"/>
      <c r="C129" s="95" t="n">
        <v>0.26</v>
      </c>
      <c r="D129" s="57"/>
      <c r="E129" s="58" t="s">
        <v>40</v>
      </c>
      <c r="F129" s="89"/>
      <c r="G129" s="89"/>
      <c r="H129" s="73" t="s">
        <v>43</v>
      </c>
      <c r="I129" s="61" t="s">
        <v>53</v>
      </c>
      <c r="J129" s="82" t="n">
        <v>2012</v>
      </c>
      <c r="K129" s="63" t="n">
        <v>2012</v>
      </c>
      <c r="L129" s="82"/>
      <c r="M129" s="62" t="s">
        <v>39</v>
      </c>
      <c r="N129" s="58" t="s">
        <v>40</v>
      </c>
      <c r="O129" s="64" t="n">
        <v>344</v>
      </c>
      <c r="P129" s="64" t="s">
        <v>135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.75" hidden="false" customHeight="true" outlineLevel="0" collapsed="false">
      <c r="A130" s="54" t="n">
        <v>85</v>
      </c>
      <c r="B130" s="55" t="s">
        <v>143</v>
      </c>
      <c r="C130" s="95" t="n">
        <v>0.69</v>
      </c>
      <c r="D130" s="57"/>
      <c r="E130" s="62" t="s">
        <v>50</v>
      </c>
      <c r="F130" s="59"/>
      <c r="G130" s="59"/>
      <c r="H130" s="73" t="s">
        <v>43</v>
      </c>
      <c r="I130" s="61" t="s">
        <v>66</v>
      </c>
      <c r="J130" s="82" t="n">
        <v>2016</v>
      </c>
      <c r="K130" s="63" t="n">
        <v>2016</v>
      </c>
      <c r="L130" s="105" t="str">
        <f aca="false">HYPERLINK("https://drive.google.com/open?id=1vCEaF1gGDu6PpHAMzMrd1TDGaVOqI_yi","61.09-01157")</f>
        <v>61.09-01157</v>
      </c>
      <c r="M130" s="62" t="s">
        <v>45</v>
      </c>
      <c r="N130" s="62" t="s">
        <v>50</v>
      </c>
      <c r="O130" s="64" t="n">
        <v>0</v>
      </c>
      <c r="P130" s="64" t="s">
        <v>135</v>
      </c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.75" hidden="false" customHeight="true" outlineLevel="0" collapsed="false">
      <c r="A131" s="71"/>
      <c r="B131" s="81"/>
      <c r="C131" s="95" t="n">
        <v>0.17</v>
      </c>
      <c r="D131" s="57"/>
      <c r="E131" s="62" t="s">
        <v>40</v>
      </c>
      <c r="F131" s="89"/>
      <c r="G131" s="89"/>
      <c r="H131" s="73" t="s">
        <v>43</v>
      </c>
      <c r="I131" s="61" t="s">
        <v>44</v>
      </c>
      <c r="J131" s="82" t="n">
        <v>2017</v>
      </c>
      <c r="K131" s="63" t="n">
        <v>2017</v>
      </c>
      <c r="L131" s="82"/>
      <c r="M131" s="62" t="s">
        <v>39</v>
      </c>
      <c r="N131" s="62" t="s">
        <v>40</v>
      </c>
      <c r="O131" s="64" t="n">
        <v>0</v>
      </c>
      <c r="P131" s="64" t="s">
        <v>135</v>
      </c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.75" hidden="false" customHeight="true" outlineLevel="0" collapsed="false">
      <c r="A132" s="62" t="n">
        <v>86</v>
      </c>
      <c r="B132" s="74" t="s">
        <v>144</v>
      </c>
      <c r="C132" s="95" t="n">
        <v>0.52</v>
      </c>
      <c r="D132" s="57"/>
      <c r="E132" s="82" t="s">
        <v>40</v>
      </c>
      <c r="F132" s="108"/>
      <c r="G132" s="108"/>
      <c r="H132" s="73" t="s">
        <v>43</v>
      </c>
      <c r="I132" s="61" t="s">
        <v>38</v>
      </c>
      <c r="J132" s="82" t="n">
        <v>2019</v>
      </c>
      <c r="K132" s="63" t="n">
        <v>2019</v>
      </c>
      <c r="L132" s="82"/>
      <c r="M132" s="82" t="s">
        <v>45</v>
      </c>
      <c r="N132" s="82" t="s">
        <v>40</v>
      </c>
      <c r="O132" s="64" t="n">
        <v>0</v>
      </c>
      <c r="P132" s="64" t="s">
        <v>135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.75" hidden="false" customHeight="true" outlineLevel="0" collapsed="false">
      <c r="A133" s="62" t="n">
        <v>87</v>
      </c>
      <c r="B133" s="74" t="s">
        <v>145</v>
      </c>
      <c r="C133" s="95" t="n">
        <v>1.51</v>
      </c>
      <c r="D133" s="57"/>
      <c r="E133" s="82" t="s">
        <v>40</v>
      </c>
      <c r="F133" s="59"/>
      <c r="G133" s="59"/>
      <c r="H133" s="73" t="s">
        <v>43</v>
      </c>
      <c r="I133" s="61" t="s">
        <v>68</v>
      </c>
      <c r="J133" s="82" t="n">
        <v>2015</v>
      </c>
      <c r="K133" s="63" t="n">
        <v>2015</v>
      </c>
      <c r="L133" s="82"/>
      <c r="M133" s="82" t="s">
        <v>45</v>
      </c>
      <c r="N133" s="82" t="s">
        <v>40</v>
      </c>
      <c r="O133" s="64" t="n">
        <v>0</v>
      </c>
      <c r="P133" s="64" t="s">
        <v>135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.75" hidden="false" customHeight="true" outlineLevel="0" collapsed="false">
      <c r="A134" s="62" t="n">
        <v>88</v>
      </c>
      <c r="B134" s="74" t="s">
        <v>146</v>
      </c>
      <c r="C134" s="95" t="n">
        <v>1.84</v>
      </c>
      <c r="D134" s="57"/>
      <c r="E134" s="62" t="s">
        <v>50</v>
      </c>
      <c r="F134" s="89"/>
      <c r="G134" s="89"/>
      <c r="H134" s="73" t="s">
        <v>43</v>
      </c>
      <c r="I134" s="61" t="s">
        <v>49</v>
      </c>
      <c r="J134" s="82" t="n">
        <v>2016</v>
      </c>
      <c r="K134" s="63" t="n">
        <v>2016</v>
      </c>
      <c r="L134" s="82"/>
      <c r="M134" s="62" t="s">
        <v>39</v>
      </c>
      <c r="N134" s="62" t="s">
        <v>50</v>
      </c>
      <c r="O134" s="64" t="n">
        <v>0</v>
      </c>
      <c r="P134" s="64" t="s">
        <v>135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.75" hidden="false" customHeight="true" outlineLevel="0" collapsed="false">
      <c r="A135" s="62" t="n">
        <v>89</v>
      </c>
      <c r="B135" s="74" t="s">
        <v>147</v>
      </c>
      <c r="C135" s="95" t="n">
        <v>0.47</v>
      </c>
      <c r="D135" s="57"/>
      <c r="E135" s="58" t="s">
        <v>40</v>
      </c>
      <c r="F135" s="89"/>
      <c r="G135" s="89"/>
      <c r="H135" s="73" t="s">
        <v>43</v>
      </c>
      <c r="I135" s="61" t="s">
        <v>132</v>
      </c>
      <c r="J135" s="82" t="n">
        <v>2013</v>
      </c>
      <c r="K135" s="63" t="n">
        <v>2013</v>
      </c>
      <c r="L135" s="62"/>
      <c r="M135" s="62" t="s">
        <v>45</v>
      </c>
      <c r="N135" s="58" t="s">
        <v>40</v>
      </c>
      <c r="O135" s="64" t="n">
        <v>1952</v>
      </c>
      <c r="P135" s="64" t="s">
        <v>135</v>
      </c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.75" hidden="false" customHeight="true" outlineLevel="0" collapsed="false">
      <c r="A136" s="54" t="n">
        <v>90</v>
      </c>
      <c r="B136" s="55" t="s">
        <v>148</v>
      </c>
      <c r="C136" s="95" t="n">
        <v>2.57</v>
      </c>
      <c r="D136" s="57"/>
      <c r="E136" s="58" t="s">
        <v>50</v>
      </c>
      <c r="F136" s="108"/>
      <c r="G136" s="108"/>
      <c r="H136" s="73" t="s">
        <v>43</v>
      </c>
      <c r="I136" s="61" t="s">
        <v>78</v>
      </c>
      <c r="J136" s="82" t="n">
        <v>2012</v>
      </c>
      <c r="K136" s="63" t="n">
        <v>2012</v>
      </c>
      <c r="L136" s="82"/>
      <c r="M136" s="82" t="s">
        <v>45</v>
      </c>
      <c r="N136" s="58" t="s">
        <v>50</v>
      </c>
      <c r="O136" s="64" t="n">
        <v>5052</v>
      </c>
      <c r="P136" s="64" t="s">
        <v>135</v>
      </c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.75" hidden="false" customHeight="true" outlineLevel="0" collapsed="false">
      <c r="A137" s="71"/>
      <c r="B137" s="81"/>
      <c r="C137" s="95" t="n">
        <v>1.27</v>
      </c>
      <c r="D137" s="57"/>
      <c r="E137" s="62" t="s">
        <v>50</v>
      </c>
      <c r="F137" s="89"/>
      <c r="G137" s="89"/>
      <c r="H137" s="73" t="s">
        <v>43</v>
      </c>
      <c r="I137" s="61" t="s">
        <v>49</v>
      </c>
      <c r="J137" s="82" t="n">
        <v>2019</v>
      </c>
      <c r="K137" s="63" t="n">
        <v>2019</v>
      </c>
      <c r="L137" s="105" t="str">
        <f aca="false">HYPERLINK("https://drive.google.com/open?id=1BftCQICLZhjKvLO_17lLbciiadLc2K6u","61.09-01139")</f>
        <v>61.09-01139</v>
      </c>
      <c r="M137" s="62" t="s">
        <v>45</v>
      </c>
      <c r="N137" s="62" t="s">
        <v>50</v>
      </c>
      <c r="O137" s="64" t="n">
        <v>0</v>
      </c>
      <c r="P137" s="64" t="s">
        <v>135</v>
      </c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.75" hidden="false" customHeight="true" outlineLevel="0" collapsed="false">
      <c r="A138" s="99" t="n">
        <v>91</v>
      </c>
      <c r="B138" s="100" t="s">
        <v>149</v>
      </c>
      <c r="C138" s="95" t="n">
        <v>1.09</v>
      </c>
      <c r="D138" s="57"/>
      <c r="E138" s="62" t="s">
        <v>50</v>
      </c>
      <c r="F138" s="106"/>
      <c r="G138" s="106"/>
      <c r="H138" s="73" t="s">
        <v>43</v>
      </c>
      <c r="I138" s="61" t="s">
        <v>49</v>
      </c>
      <c r="J138" s="62" t="n">
        <v>2015</v>
      </c>
      <c r="K138" s="62" t="n">
        <v>2015</v>
      </c>
      <c r="L138" s="105"/>
      <c r="M138" s="62" t="s">
        <v>45</v>
      </c>
      <c r="N138" s="62" t="s">
        <v>50</v>
      </c>
      <c r="O138" s="64" t="n">
        <v>0</v>
      </c>
      <c r="P138" s="64" t="s">
        <v>135</v>
      </c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.75" hidden="false" customHeight="true" outlineLevel="0" collapsed="false">
      <c r="A139" s="54" t="n">
        <v>92</v>
      </c>
      <c r="B139" s="55" t="s">
        <v>150</v>
      </c>
      <c r="C139" s="95" t="n">
        <v>0.53</v>
      </c>
      <c r="D139" s="57"/>
      <c r="E139" s="58" t="s">
        <v>40</v>
      </c>
      <c r="F139" s="108"/>
      <c r="G139" s="108"/>
      <c r="H139" s="73" t="s">
        <v>43</v>
      </c>
      <c r="I139" s="61" t="s">
        <v>38</v>
      </c>
      <c r="J139" s="112" t="n">
        <v>2013</v>
      </c>
      <c r="K139" s="63" t="n">
        <v>2013</v>
      </c>
      <c r="L139" s="82"/>
      <c r="M139" s="82" t="s">
        <v>45</v>
      </c>
      <c r="N139" s="58" t="s">
        <v>40</v>
      </c>
      <c r="O139" s="64" t="n">
        <v>851</v>
      </c>
      <c r="P139" s="64" t="s">
        <v>135</v>
      </c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.75" hidden="false" customHeight="true" outlineLevel="0" collapsed="false">
      <c r="A140" s="71"/>
      <c r="B140" s="81"/>
      <c r="C140" s="95" t="n">
        <v>1.79</v>
      </c>
      <c r="D140" s="57"/>
      <c r="E140" s="62" t="s">
        <v>50</v>
      </c>
      <c r="F140" s="89"/>
      <c r="G140" s="89"/>
      <c r="H140" s="73" t="s">
        <v>43</v>
      </c>
      <c r="I140" s="61" t="s">
        <v>58</v>
      </c>
      <c r="J140" s="82" t="n">
        <v>2018</v>
      </c>
      <c r="K140" s="63" t="n">
        <v>2018</v>
      </c>
      <c r="L140" s="105" t="str">
        <f aca="false">HYPERLINK("https://drive.google.com/open?id=1JMJLNLt0SCq26lyFrDsEulJlKlQYUORc","61.09-01135")</f>
        <v>61.09-01135</v>
      </c>
      <c r="M140" s="62" t="s">
        <v>45</v>
      </c>
      <c r="N140" s="62" t="s">
        <v>50</v>
      </c>
      <c r="O140" s="64" t="n">
        <v>0</v>
      </c>
      <c r="P140" s="64" t="s">
        <v>135</v>
      </c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.75" hidden="false" customHeight="true" outlineLevel="0" collapsed="false">
      <c r="A141" s="62" t="n">
        <v>93</v>
      </c>
      <c r="B141" s="74" t="s">
        <v>151</v>
      </c>
      <c r="C141" s="95" t="n">
        <v>0.4</v>
      </c>
      <c r="D141" s="57"/>
      <c r="E141" s="62" t="s">
        <v>40</v>
      </c>
      <c r="F141" s="108"/>
      <c r="G141" s="108"/>
      <c r="H141" s="73" t="s">
        <v>43</v>
      </c>
      <c r="I141" s="61" t="s">
        <v>46</v>
      </c>
      <c r="J141" s="62" t="n">
        <v>2019</v>
      </c>
      <c r="K141" s="63" t="n">
        <v>2019</v>
      </c>
      <c r="L141" s="105" t="str">
        <f aca="false">HYPERLINK("https://drive.google.com/open?id=1ij4LIwcGSfNS5CS_HVdrAaVxO60_jemf","61.09-01119")</f>
        <v>61.09-01119</v>
      </c>
      <c r="M141" s="62" t="s">
        <v>45</v>
      </c>
      <c r="N141" s="62" t="s">
        <v>40</v>
      </c>
      <c r="O141" s="64" t="n">
        <v>0</v>
      </c>
      <c r="P141" s="64" t="s">
        <v>135</v>
      </c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.75" hidden="false" customHeight="true" outlineLevel="0" collapsed="false">
      <c r="A142" s="62" t="n">
        <v>94</v>
      </c>
      <c r="B142" s="74" t="s">
        <v>152</v>
      </c>
      <c r="C142" s="95" t="n">
        <v>0.72</v>
      </c>
      <c r="D142" s="57"/>
      <c r="E142" s="62" t="s">
        <v>40</v>
      </c>
      <c r="F142" s="89"/>
      <c r="G142" s="89"/>
      <c r="H142" s="73" t="s">
        <v>43</v>
      </c>
      <c r="I142" s="61" t="s">
        <v>44</v>
      </c>
      <c r="J142" s="82" t="n">
        <v>2016</v>
      </c>
      <c r="K142" s="85" t="n">
        <v>2016</v>
      </c>
      <c r="L142" s="62"/>
      <c r="M142" s="62" t="s">
        <v>45</v>
      </c>
      <c r="N142" s="62" t="s">
        <v>40</v>
      </c>
      <c r="O142" s="64" t="n">
        <v>0</v>
      </c>
      <c r="P142" s="64" t="s">
        <v>153</v>
      </c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.75" hidden="false" customHeight="true" outlineLevel="0" collapsed="false">
      <c r="A143" s="62" t="n">
        <v>95</v>
      </c>
      <c r="B143" s="74" t="s">
        <v>154</v>
      </c>
      <c r="C143" s="56" t="n">
        <v>1.68</v>
      </c>
      <c r="D143" s="57"/>
      <c r="E143" s="58" t="s">
        <v>50</v>
      </c>
      <c r="F143" s="89"/>
      <c r="G143" s="89"/>
      <c r="H143" s="73" t="s">
        <v>43</v>
      </c>
      <c r="I143" s="61" t="s">
        <v>58</v>
      </c>
      <c r="J143" s="82" t="n">
        <v>2014</v>
      </c>
      <c r="K143" s="85" t="n">
        <v>2014</v>
      </c>
      <c r="L143" s="62"/>
      <c r="M143" s="62" t="s">
        <v>45</v>
      </c>
      <c r="N143" s="58" t="s">
        <v>50</v>
      </c>
      <c r="O143" s="64" t="n">
        <v>6556</v>
      </c>
      <c r="P143" s="64" t="s">
        <v>153</v>
      </c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.75" hidden="false" customHeight="true" outlineLevel="0" collapsed="false">
      <c r="A144" s="62" t="n">
        <v>96</v>
      </c>
      <c r="B144" s="74" t="s">
        <v>155</v>
      </c>
      <c r="C144" s="95" t="n">
        <v>0.98</v>
      </c>
      <c r="D144" s="57"/>
      <c r="E144" s="58" t="s">
        <v>40</v>
      </c>
      <c r="F144" s="59"/>
      <c r="G144" s="59"/>
      <c r="H144" s="73" t="s">
        <v>43</v>
      </c>
      <c r="I144" s="61" t="s">
        <v>44</v>
      </c>
      <c r="J144" s="82" t="n">
        <v>2015</v>
      </c>
      <c r="K144" s="85" t="n">
        <v>2015</v>
      </c>
      <c r="L144" s="113" t="str">
        <f aca="false">HYPERLINK("https://drive.google.com/open?id=1XhafJx8mR85e85Y3vpGbUrk18HQahwbC","61.09-01016")</f>
        <v>61.09-01016</v>
      </c>
      <c r="M144" s="62" t="s">
        <v>45</v>
      </c>
      <c r="N144" s="58" t="s">
        <v>40</v>
      </c>
      <c r="O144" s="64" t="n">
        <v>35607</v>
      </c>
      <c r="P144" s="64" t="s">
        <v>153</v>
      </c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.75" hidden="false" customHeight="true" outlineLevel="0" collapsed="false">
      <c r="A145" s="62" t="n">
        <v>97</v>
      </c>
      <c r="B145" s="74" t="s">
        <v>156</v>
      </c>
      <c r="C145" s="95" t="n">
        <v>1.62</v>
      </c>
      <c r="D145" s="57"/>
      <c r="E145" s="58" t="s">
        <v>40</v>
      </c>
      <c r="F145" s="108"/>
      <c r="G145" s="108"/>
      <c r="H145" s="73" t="s">
        <v>43</v>
      </c>
      <c r="I145" s="61" t="s">
        <v>38</v>
      </c>
      <c r="J145" s="82" t="n">
        <v>2015</v>
      </c>
      <c r="K145" s="85" t="n">
        <v>2015</v>
      </c>
      <c r="L145" s="62"/>
      <c r="M145" s="62" t="s">
        <v>45</v>
      </c>
      <c r="N145" s="58" t="s">
        <v>40</v>
      </c>
      <c r="O145" s="64" t="n">
        <v>11761</v>
      </c>
      <c r="P145" s="64" t="s">
        <v>153</v>
      </c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.75" hidden="false" customHeight="true" outlineLevel="0" collapsed="false">
      <c r="A146" s="54" t="n">
        <v>98</v>
      </c>
      <c r="B146" s="55" t="s">
        <v>157</v>
      </c>
      <c r="C146" s="95" t="n">
        <v>1.94</v>
      </c>
      <c r="D146" s="57"/>
      <c r="E146" s="58" t="s">
        <v>40</v>
      </c>
      <c r="F146" s="76"/>
      <c r="G146" s="76"/>
      <c r="H146" s="73" t="s">
        <v>43</v>
      </c>
      <c r="I146" s="61" t="s">
        <v>68</v>
      </c>
      <c r="J146" s="112" t="n">
        <v>2010</v>
      </c>
      <c r="K146" s="85" t="n">
        <v>2010</v>
      </c>
      <c r="L146" s="105" t="str">
        <f aca="false">HYPERLINK("https://drive.google.com/open?id=107PpxKRA9YMt8pAdTGboTxL2BkKcBYq_","61.09-01001")</f>
        <v>61.09-01001</v>
      </c>
      <c r="M146" s="62" t="s">
        <v>45</v>
      </c>
      <c r="N146" s="58" t="s">
        <v>40</v>
      </c>
      <c r="O146" s="64" t="n">
        <v>24030</v>
      </c>
      <c r="P146" s="64" t="s">
        <v>153</v>
      </c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.75" hidden="false" customHeight="true" outlineLevel="0" collapsed="false">
      <c r="A147" s="71"/>
      <c r="B147" s="81"/>
      <c r="C147" s="95" t="n">
        <v>1.14</v>
      </c>
      <c r="D147" s="57"/>
      <c r="E147" s="82" t="s">
        <v>50</v>
      </c>
      <c r="F147" s="76"/>
      <c r="G147" s="76"/>
      <c r="H147" s="73" t="s">
        <v>43</v>
      </c>
      <c r="I147" s="61" t="s">
        <v>49</v>
      </c>
      <c r="J147" s="112" t="n">
        <v>2010</v>
      </c>
      <c r="K147" s="85" t="n">
        <v>2010</v>
      </c>
      <c r="L147" s="105" t="str">
        <f aca="false">HYPERLINK("https://drive.google.com/open?id=1UFsCRir3Odb-FoxlucNcErlfPOTPFdNh","61.09-01004")</f>
        <v>61.09-01004</v>
      </c>
      <c r="M147" s="62" t="s">
        <v>45</v>
      </c>
      <c r="N147" s="82" t="s">
        <v>50</v>
      </c>
      <c r="O147" s="64" t="n">
        <v>0</v>
      </c>
      <c r="P147" s="64" t="s">
        <v>153</v>
      </c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.75" hidden="false" customHeight="true" outlineLevel="0" collapsed="false">
      <c r="A148" s="62" t="n">
        <v>99</v>
      </c>
      <c r="B148" s="74" t="s">
        <v>158</v>
      </c>
      <c r="C148" s="95" t="n">
        <v>1.37</v>
      </c>
      <c r="D148" s="57"/>
      <c r="E148" s="112" t="s">
        <v>50</v>
      </c>
      <c r="F148" s="114"/>
      <c r="G148" s="114"/>
      <c r="H148" s="73" t="s">
        <v>43</v>
      </c>
      <c r="I148" s="61" t="s">
        <v>58</v>
      </c>
      <c r="J148" s="112" t="n">
        <v>2016</v>
      </c>
      <c r="K148" s="85" t="n">
        <v>2016</v>
      </c>
      <c r="L148" s="113" t="str">
        <f aca="false">HYPERLINK("https://drive.google.com/open?id=1M5QxR2CLIlnIXcFdce9X8F2hn-UKZLWM","61.09-01021")</f>
        <v>61.09-01021</v>
      </c>
      <c r="M148" s="62" t="s">
        <v>45</v>
      </c>
      <c r="N148" s="112" t="s">
        <v>50</v>
      </c>
      <c r="O148" s="64" t="n">
        <v>0</v>
      </c>
      <c r="P148" s="64" t="s">
        <v>153</v>
      </c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.75" hidden="false" customHeight="true" outlineLevel="0" collapsed="false">
      <c r="A149" s="62" t="n">
        <v>100</v>
      </c>
      <c r="B149" s="74" t="s">
        <v>159</v>
      </c>
      <c r="C149" s="56" t="n">
        <v>1.26</v>
      </c>
      <c r="D149" s="57"/>
      <c r="E149" s="58" t="s">
        <v>50</v>
      </c>
      <c r="F149" s="114"/>
      <c r="G149" s="114"/>
      <c r="H149" s="73" t="s">
        <v>43</v>
      </c>
      <c r="I149" s="61" t="s">
        <v>53</v>
      </c>
      <c r="J149" s="112" t="n">
        <v>2014</v>
      </c>
      <c r="K149" s="85" t="n">
        <v>2014</v>
      </c>
      <c r="L149" s="112"/>
      <c r="M149" s="62" t="s">
        <v>45</v>
      </c>
      <c r="N149" s="58" t="s">
        <v>50</v>
      </c>
      <c r="O149" s="64" t="n">
        <v>8535</v>
      </c>
      <c r="P149" s="64" t="s">
        <v>153</v>
      </c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.75" hidden="false" customHeight="true" outlineLevel="0" collapsed="false">
      <c r="A150" s="62" t="n">
        <v>101</v>
      </c>
      <c r="B150" s="74" t="s">
        <v>160</v>
      </c>
      <c r="C150" s="95" t="n">
        <v>0.83</v>
      </c>
      <c r="D150" s="57"/>
      <c r="E150" s="62" t="s">
        <v>40</v>
      </c>
      <c r="F150" s="92"/>
      <c r="G150" s="92"/>
      <c r="H150" s="73" t="s">
        <v>43</v>
      </c>
      <c r="I150" s="61" t="s">
        <v>38</v>
      </c>
      <c r="J150" s="62" t="n">
        <v>2016</v>
      </c>
      <c r="K150" s="85" t="n">
        <v>2016</v>
      </c>
      <c r="L150" s="113" t="str">
        <f aca="false">HYPERLINK("https://drive.google.com/open?id=1M5QxR2CLIlnIXcFdce9X8F2hn-UKZLWM","61.09-01021")</f>
        <v>61.09-01021</v>
      </c>
      <c r="M150" s="62" t="s">
        <v>45</v>
      </c>
      <c r="N150" s="62" t="s">
        <v>40</v>
      </c>
      <c r="O150" s="64" t="n">
        <v>0</v>
      </c>
      <c r="P150" s="64" t="s">
        <v>153</v>
      </c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.75" hidden="false" customHeight="true" outlineLevel="0" collapsed="false">
      <c r="A151" s="62" t="n">
        <v>102</v>
      </c>
      <c r="B151" s="74" t="s">
        <v>161</v>
      </c>
      <c r="C151" s="56" t="n">
        <v>0.84</v>
      </c>
      <c r="D151" s="57"/>
      <c r="E151" s="62" t="s">
        <v>40</v>
      </c>
      <c r="F151" s="92"/>
      <c r="G151" s="92"/>
      <c r="H151" s="73" t="s">
        <v>43</v>
      </c>
      <c r="I151" s="61" t="s">
        <v>68</v>
      </c>
      <c r="J151" s="62" t="n">
        <v>2010</v>
      </c>
      <c r="K151" s="85" t="n">
        <v>2010</v>
      </c>
      <c r="L151" s="62"/>
      <c r="M151" s="62" t="s">
        <v>45</v>
      </c>
      <c r="N151" s="62" t="s">
        <v>40</v>
      </c>
      <c r="O151" s="64" t="n">
        <v>0</v>
      </c>
      <c r="P151" s="64" t="s">
        <v>153</v>
      </c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.75" hidden="false" customHeight="true" outlineLevel="0" collapsed="false">
      <c r="A152" s="62" t="n">
        <v>103</v>
      </c>
      <c r="B152" s="74" t="s">
        <v>162</v>
      </c>
      <c r="C152" s="56" t="n">
        <v>1.02</v>
      </c>
      <c r="D152" s="57"/>
      <c r="E152" s="58" t="s">
        <v>50</v>
      </c>
      <c r="F152" s="89"/>
      <c r="G152" s="89"/>
      <c r="H152" s="73" t="s">
        <v>43</v>
      </c>
      <c r="I152" s="61" t="s">
        <v>78</v>
      </c>
      <c r="J152" s="62" t="n">
        <v>2015</v>
      </c>
      <c r="K152" s="85" t="n">
        <v>2015</v>
      </c>
      <c r="L152" s="82"/>
      <c r="M152" s="62" t="s">
        <v>45</v>
      </c>
      <c r="N152" s="58" t="s">
        <v>50</v>
      </c>
      <c r="O152" s="64" t="n">
        <v>2555</v>
      </c>
      <c r="P152" s="64" t="s">
        <v>153</v>
      </c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.75" hidden="false" customHeight="true" outlineLevel="0" collapsed="false">
      <c r="A153" s="62" t="n">
        <v>104</v>
      </c>
      <c r="B153" s="74" t="s">
        <v>163</v>
      </c>
      <c r="C153" s="95" t="n">
        <v>0.35</v>
      </c>
      <c r="D153" s="57"/>
      <c r="E153" s="62" t="s">
        <v>50</v>
      </c>
      <c r="F153" s="59"/>
      <c r="G153" s="59"/>
      <c r="H153" s="73" t="s">
        <v>43</v>
      </c>
      <c r="I153" s="61" t="s">
        <v>53</v>
      </c>
      <c r="J153" s="82" t="n">
        <v>2012</v>
      </c>
      <c r="K153" s="85" t="n">
        <v>2012</v>
      </c>
      <c r="L153" s="62"/>
      <c r="M153" s="62" t="s">
        <v>45</v>
      </c>
      <c r="N153" s="62" t="s">
        <v>50</v>
      </c>
      <c r="O153" s="64" t="n">
        <v>0</v>
      </c>
      <c r="P153" s="64" t="s">
        <v>153</v>
      </c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.75" hidden="false" customHeight="true" outlineLevel="0" collapsed="false">
      <c r="A154" s="62" t="n">
        <v>105</v>
      </c>
      <c r="B154" s="74" t="s">
        <v>164</v>
      </c>
      <c r="C154" s="56" t="n">
        <v>1.34</v>
      </c>
      <c r="D154" s="57"/>
      <c r="E154" s="112" t="s">
        <v>50</v>
      </c>
      <c r="F154" s="89"/>
      <c r="G154" s="89"/>
      <c r="H154" s="73" t="s">
        <v>43</v>
      </c>
      <c r="I154" s="61" t="s">
        <v>66</v>
      </c>
      <c r="J154" s="62" t="n">
        <v>2010</v>
      </c>
      <c r="K154" s="85" t="n">
        <v>2010</v>
      </c>
      <c r="L154" s="112"/>
      <c r="M154" s="62" t="s">
        <v>45</v>
      </c>
      <c r="N154" s="112" t="s">
        <v>50</v>
      </c>
      <c r="O154" s="64" t="n">
        <v>0</v>
      </c>
      <c r="P154" s="64" t="s">
        <v>153</v>
      </c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.75" hidden="false" customHeight="true" outlineLevel="0" collapsed="false">
      <c r="A155" s="62" t="n">
        <v>106</v>
      </c>
      <c r="B155" s="74" t="s">
        <v>165</v>
      </c>
      <c r="C155" s="56" t="n">
        <v>0.92</v>
      </c>
      <c r="D155" s="57"/>
      <c r="E155" s="82" t="s">
        <v>40</v>
      </c>
      <c r="F155" s="59"/>
      <c r="G155" s="59"/>
      <c r="H155" s="73" t="s">
        <v>43</v>
      </c>
      <c r="I155" s="61" t="s">
        <v>38</v>
      </c>
      <c r="J155" s="62" t="n">
        <v>2015</v>
      </c>
      <c r="K155" s="85" t="n">
        <v>2015</v>
      </c>
      <c r="L155" s="115" t="str">
        <f aca="false">HYPERLINK("https://drive.google.com/open?id=1bT8aGhEx6vLpWtTYbafBhMho4deyIV4k","61.09-01056")</f>
        <v>61.09-01056</v>
      </c>
      <c r="M155" s="62" t="s">
        <v>45</v>
      </c>
      <c r="N155" s="82" t="s">
        <v>40</v>
      </c>
      <c r="O155" s="64" t="n">
        <v>0</v>
      </c>
      <c r="P155" s="64" t="s">
        <v>153</v>
      </c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.75" hidden="false" customHeight="true" outlineLevel="0" collapsed="false">
      <c r="A156" s="62" t="n">
        <v>107</v>
      </c>
      <c r="B156" s="74" t="s">
        <v>166</v>
      </c>
      <c r="C156" s="56" t="n">
        <v>1.2</v>
      </c>
      <c r="D156" s="57"/>
      <c r="E156" s="62" t="s">
        <v>40</v>
      </c>
      <c r="F156" s="89"/>
      <c r="G156" s="89"/>
      <c r="H156" s="73" t="s">
        <v>43</v>
      </c>
      <c r="I156" s="61" t="s">
        <v>68</v>
      </c>
      <c r="J156" s="62" t="n">
        <v>2016</v>
      </c>
      <c r="K156" s="85" t="n">
        <v>2016</v>
      </c>
      <c r="L156" s="113" t="str">
        <f aca="false">HYPERLINK("https://drive.google.com/open?id=1szhdwfO6dd0YFxNq_uBRRH9FllcEEepi","61.09-01058")</f>
        <v>61.09-01058</v>
      </c>
      <c r="M156" s="62" t="s">
        <v>39</v>
      </c>
      <c r="N156" s="62" t="s">
        <v>40</v>
      </c>
      <c r="O156" s="64" t="n">
        <v>0</v>
      </c>
      <c r="P156" s="64" t="s">
        <v>153</v>
      </c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.75" hidden="false" customHeight="true" outlineLevel="0" collapsed="false">
      <c r="A157" s="62" t="n">
        <v>108</v>
      </c>
      <c r="B157" s="74" t="s">
        <v>167</v>
      </c>
      <c r="C157" s="56" t="n">
        <v>0.89</v>
      </c>
      <c r="D157" s="57"/>
      <c r="E157" s="58" t="s">
        <v>40</v>
      </c>
      <c r="F157" s="89"/>
      <c r="G157" s="89"/>
      <c r="H157" s="73" t="s">
        <v>43</v>
      </c>
      <c r="I157" s="61" t="s">
        <v>44</v>
      </c>
      <c r="J157" s="62" t="n">
        <v>2010</v>
      </c>
      <c r="K157" s="85" t="n">
        <v>2010</v>
      </c>
      <c r="L157" s="82"/>
      <c r="M157" s="62" t="s">
        <v>39</v>
      </c>
      <c r="N157" s="58" t="s">
        <v>40</v>
      </c>
      <c r="O157" s="64" t="n">
        <v>13971</v>
      </c>
      <c r="P157" s="64" t="s">
        <v>153</v>
      </c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.75" hidden="false" customHeight="true" outlineLevel="0" collapsed="false">
      <c r="A158" s="62" t="n">
        <v>109</v>
      </c>
      <c r="B158" s="74" t="s">
        <v>168</v>
      </c>
      <c r="C158" s="95" t="n">
        <v>1.04</v>
      </c>
      <c r="D158" s="57"/>
      <c r="E158" s="58" t="s">
        <v>40</v>
      </c>
      <c r="F158" s="89"/>
      <c r="G158" s="89"/>
      <c r="H158" s="73" t="s">
        <v>43</v>
      </c>
      <c r="I158" s="61" t="s">
        <v>38</v>
      </c>
      <c r="J158" s="62" t="n">
        <v>2010</v>
      </c>
      <c r="K158" s="85" t="n">
        <v>2010</v>
      </c>
      <c r="L158" s="105" t="str">
        <f aca="false">HYPERLINK("https://drive.google.com/open?id=1DYXniztwfLhvEiw5FOkZC3vR6dh30t5C","61.09-01136")</f>
        <v>61.09-01136</v>
      </c>
      <c r="M158" s="62" t="s">
        <v>45</v>
      </c>
      <c r="N158" s="58" t="s">
        <v>40</v>
      </c>
      <c r="O158" s="64" t="n">
        <v>27117</v>
      </c>
      <c r="P158" s="64" t="s">
        <v>153</v>
      </c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.75" hidden="false" customHeight="true" outlineLevel="0" collapsed="false">
      <c r="A159" s="62" t="n">
        <v>110</v>
      </c>
      <c r="B159" s="74" t="s">
        <v>169</v>
      </c>
      <c r="C159" s="56" t="n">
        <v>1.12</v>
      </c>
      <c r="D159" s="57"/>
      <c r="E159" s="58" t="s">
        <v>50</v>
      </c>
      <c r="F159" s="59"/>
      <c r="G159" s="59"/>
      <c r="H159" s="73" t="s">
        <v>43</v>
      </c>
      <c r="I159" s="61" t="s">
        <v>53</v>
      </c>
      <c r="J159" s="62" t="n">
        <v>2013</v>
      </c>
      <c r="K159" s="85" t="n">
        <v>2013</v>
      </c>
      <c r="L159" s="116"/>
      <c r="M159" s="82" t="s">
        <v>45</v>
      </c>
      <c r="N159" s="58" t="s">
        <v>50</v>
      </c>
      <c r="O159" s="64" t="n">
        <v>4130</v>
      </c>
      <c r="P159" s="64" t="s">
        <v>153</v>
      </c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.75" hidden="false" customHeight="true" outlineLevel="0" collapsed="false">
      <c r="A160" s="62" t="n">
        <v>111</v>
      </c>
      <c r="B160" s="74" t="s">
        <v>170</v>
      </c>
      <c r="C160" s="95" t="n">
        <v>1.92</v>
      </c>
      <c r="D160" s="57"/>
      <c r="E160" s="62" t="s">
        <v>50</v>
      </c>
      <c r="F160" s="108"/>
      <c r="G160" s="108"/>
      <c r="H160" s="73" t="s">
        <v>43</v>
      </c>
      <c r="I160" s="61" t="s">
        <v>49</v>
      </c>
      <c r="J160" s="82" t="n">
        <v>2015</v>
      </c>
      <c r="K160" s="85" t="n">
        <v>2015</v>
      </c>
      <c r="L160" s="58" t="str">
        <f aca="false">HYPERLINK("https://drive.google.com/open?id=1jRq40H1HNGr9mzbre6uU-0GdoB-2tp5J","61.09-01055")</f>
        <v>61.09-01055</v>
      </c>
      <c r="M160" s="62" t="s">
        <v>45</v>
      </c>
      <c r="N160" s="62" t="s">
        <v>50</v>
      </c>
      <c r="O160" s="64" t="n">
        <v>0</v>
      </c>
      <c r="P160" s="64" t="s">
        <v>153</v>
      </c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.75" hidden="false" customHeight="true" outlineLevel="0" collapsed="false">
      <c r="A161" s="62" t="n">
        <v>112</v>
      </c>
      <c r="B161" s="74" t="s">
        <v>171</v>
      </c>
      <c r="C161" s="56" t="n">
        <v>1.85</v>
      </c>
      <c r="D161" s="57"/>
      <c r="E161" s="58" t="s">
        <v>50</v>
      </c>
      <c r="F161" s="59"/>
      <c r="G161" s="59"/>
      <c r="H161" s="73" t="s">
        <v>43</v>
      </c>
      <c r="I161" s="61" t="s">
        <v>78</v>
      </c>
      <c r="J161" s="62" t="n">
        <v>2010</v>
      </c>
      <c r="K161" s="85" t="n">
        <v>2010</v>
      </c>
      <c r="L161" s="62"/>
      <c r="M161" s="62" t="s">
        <v>39</v>
      </c>
      <c r="N161" s="58" t="s">
        <v>50</v>
      </c>
      <c r="O161" s="64" t="n">
        <v>18698</v>
      </c>
      <c r="P161" s="64" t="s">
        <v>153</v>
      </c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.75" hidden="false" customHeight="true" outlineLevel="0" collapsed="false">
      <c r="A162" s="62" t="n">
        <v>113</v>
      </c>
      <c r="B162" s="74" t="s">
        <v>172</v>
      </c>
      <c r="C162" s="95" t="n">
        <v>0.6</v>
      </c>
      <c r="D162" s="57"/>
      <c r="E162" s="112" t="s">
        <v>50</v>
      </c>
      <c r="F162" s="59"/>
      <c r="G162" s="59"/>
      <c r="H162" s="73" t="s">
        <v>43</v>
      </c>
      <c r="I162" s="61" t="s">
        <v>44</v>
      </c>
      <c r="J162" s="62" t="n">
        <v>2014</v>
      </c>
      <c r="K162" s="85" t="n">
        <v>2014</v>
      </c>
      <c r="L162" s="112"/>
      <c r="M162" s="112" t="s">
        <v>45</v>
      </c>
      <c r="N162" s="112" t="s">
        <v>50</v>
      </c>
      <c r="O162" s="64" t="n">
        <v>0</v>
      </c>
      <c r="P162" s="64" t="s">
        <v>153</v>
      </c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.75" hidden="false" customHeight="true" outlineLevel="0" collapsed="false">
      <c r="A163" s="54" t="n">
        <v>114</v>
      </c>
      <c r="B163" s="55" t="s">
        <v>173</v>
      </c>
      <c r="C163" s="95" t="n">
        <v>0.52</v>
      </c>
      <c r="D163" s="57"/>
      <c r="E163" s="58" t="s">
        <v>40</v>
      </c>
      <c r="F163" s="59"/>
      <c r="G163" s="59"/>
      <c r="H163" s="73" t="s">
        <v>43</v>
      </c>
      <c r="I163" s="61" t="s">
        <v>38</v>
      </c>
      <c r="J163" s="112" t="n">
        <v>2014</v>
      </c>
      <c r="K163" s="63" t="n">
        <v>2014</v>
      </c>
      <c r="L163" s="62"/>
      <c r="M163" s="62" t="s">
        <v>39</v>
      </c>
      <c r="N163" s="58" t="s">
        <v>40</v>
      </c>
      <c r="O163" s="64" t="n">
        <v>3036</v>
      </c>
      <c r="P163" s="64" t="s">
        <v>153</v>
      </c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.75" hidden="false" customHeight="true" outlineLevel="0" collapsed="false">
      <c r="A164" s="71"/>
      <c r="B164" s="81"/>
      <c r="C164" s="95" t="n">
        <v>0.55</v>
      </c>
      <c r="D164" s="57"/>
      <c r="E164" s="62" t="s">
        <v>40</v>
      </c>
      <c r="F164" s="59"/>
      <c r="G164" s="59"/>
      <c r="H164" s="73" t="s">
        <v>43</v>
      </c>
      <c r="I164" s="61" t="s">
        <v>132</v>
      </c>
      <c r="J164" s="112" t="n">
        <v>2016</v>
      </c>
      <c r="K164" s="85" t="n">
        <v>2016</v>
      </c>
      <c r="L164" s="58" t="str">
        <f aca="false">HYPERLINK("https://drive.google.com/open?id=1fH7SmJUXokOpNlxaFham_ZgnWUfFBnND","61.09-01012")</f>
        <v>61.09-01012</v>
      </c>
      <c r="M164" s="62" t="s">
        <v>45</v>
      </c>
      <c r="N164" s="62" t="s">
        <v>40</v>
      </c>
      <c r="O164" s="64" t="n">
        <v>0</v>
      </c>
      <c r="P164" s="64" t="s">
        <v>153</v>
      </c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.75" hidden="false" customHeight="true" outlineLevel="0" collapsed="false">
      <c r="A165" s="62" t="n">
        <v>115</v>
      </c>
      <c r="B165" s="74" t="s">
        <v>174</v>
      </c>
      <c r="C165" s="56" t="n">
        <v>0.68</v>
      </c>
      <c r="D165" s="57"/>
      <c r="E165" s="58" t="s">
        <v>50</v>
      </c>
      <c r="F165" s="92"/>
      <c r="G165" s="92"/>
      <c r="H165" s="73" t="s">
        <v>43</v>
      </c>
      <c r="I165" s="61" t="s">
        <v>78</v>
      </c>
      <c r="J165" s="82" t="n">
        <v>2010</v>
      </c>
      <c r="K165" s="85" t="n">
        <v>2010</v>
      </c>
      <c r="L165" s="105" t="str">
        <f aca="false">HYPERLINK("https://drive.google.com/open?id=1mJtYImMNPMvwrA-n7hftGtsVDnyFQIZ4","61.09-01111")</f>
        <v>61.09-01111</v>
      </c>
      <c r="M165" s="62" t="s">
        <v>45</v>
      </c>
      <c r="N165" s="58" t="s">
        <v>50</v>
      </c>
      <c r="O165" s="64" t="n">
        <v>7045</v>
      </c>
      <c r="P165" s="64" t="s">
        <v>153</v>
      </c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.75" hidden="false" customHeight="true" outlineLevel="0" collapsed="false">
      <c r="A166" s="62" t="n">
        <v>116</v>
      </c>
      <c r="B166" s="74" t="s">
        <v>175</v>
      </c>
      <c r="C166" s="56" t="n">
        <v>1.64</v>
      </c>
      <c r="D166" s="57"/>
      <c r="E166" s="58" t="s">
        <v>50</v>
      </c>
      <c r="F166" s="89"/>
      <c r="G166" s="89"/>
      <c r="H166" s="73" t="s">
        <v>43</v>
      </c>
      <c r="I166" s="61" t="s">
        <v>49</v>
      </c>
      <c r="J166" s="62" t="n">
        <v>2017</v>
      </c>
      <c r="K166" s="63" t="n">
        <v>2017</v>
      </c>
      <c r="L166" s="62"/>
      <c r="M166" s="62" t="s">
        <v>45</v>
      </c>
      <c r="N166" s="58" t="s">
        <v>50</v>
      </c>
      <c r="O166" s="64" t="n">
        <v>12732</v>
      </c>
      <c r="P166" s="64" t="s">
        <v>153</v>
      </c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.75" hidden="false" customHeight="true" outlineLevel="0" collapsed="false">
      <c r="A167" s="62" t="n">
        <v>117</v>
      </c>
      <c r="B167" s="74" t="s">
        <v>176</v>
      </c>
      <c r="C167" s="95" t="n">
        <v>0.59</v>
      </c>
      <c r="D167" s="57"/>
      <c r="E167" s="58" t="s">
        <v>40</v>
      </c>
      <c r="F167" s="59"/>
      <c r="G167" s="59"/>
      <c r="H167" s="73" t="s">
        <v>43</v>
      </c>
      <c r="I167" s="61" t="s">
        <v>38</v>
      </c>
      <c r="J167" s="62" t="n">
        <v>2013</v>
      </c>
      <c r="K167" s="85" t="n">
        <v>2013</v>
      </c>
      <c r="L167" s="82"/>
      <c r="M167" s="62" t="s">
        <v>45</v>
      </c>
      <c r="N167" s="58" t="s">
        <v>40</v>
      </c>
      <c r="O167" s="64" t="n">
        <v>3919</v>
      </c>
      <c r="P167" s="64" t="s">
        <v>153</v>
      </c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.75" hidden="false" customHeight="true" outlineLevel="0" collapsed="false">
      <c r="A168" s="62" t="n">
        <v>118</v>
      </c>
      <c r="B168" s="74" t="s">
        <v>177</v>
      </c>
      <c r="C168" s="56" t="n">
        <v>0.62</v>
      </c>
      <c r="D168" s="57"/>
      <c r="E168" s="62" t="s">
        <v>50</v>
      </c>
      <c r="F168" s="117"/>
      <c r="G168" s="117"/>
      <c r="H168" s="73" t="s">
        <v>43</v>
      </c>
      <c r="I168" s="61" t="s">
        <v>58</v>
      </c>
      <c r="J168" s="112" t="n">
        <v>2015</v>
      </c>
      <c r="K168" s="85" t="n">
        <v>2015</v>
      </c>
      <c r="L168" s="62"/>
      <c r="M168" s="62" t="s">
        <v>45</v>
      </c>
      <c r="N168" s="62" t="s">
        <v>50</v>
      </c>
      <c r="O168" s="64" t="n">
        <v>0</v>
      </c>
      <c r="P168" s="64" t="s">
        <v>153</v>
      </c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.75" hidden="false" customHeight="true" outlineLevel="0" collapsed="false">
      <c r="A169" s="62" t="n">
        <v>119</v>
      </c>
      <c r="B169" s="74" t="s">
        <v>178</v>
      </c>
      <c r="C169" s="95" t="n">
        <v>1.79</v>
      </c>
      <c r="D169" s="57"/>
      <c r="E169" s="58" t="s">
        <v>50</v>
      </c>
      <c r="F169" s="118"/>
      <c r="G169" s="118"/>
      <c r="H169" s="73" t="s">
        <v>43</v>
      </c>
      <c r="I169" s="61" t="s">
        <v>58</v>
      </c>
      <c r="J169" s="112" t="n">
        <v>2010</v>
      </c>
      <c r="K169" s="85" t="n">
        <v>2010</v>
      </c>
      <c r="L169" s="62"/>
      <c r="M169" s="62" t="s">
        <v>45</v>
      </c>
      <c r="N169" s="58" t="s">
        <v>50</v>
      </c>
      <c r="O169" s="64" t="n">
        <v>16949</v>
      </c>
      <c r="P169" s="64" t="s">
        <v>153</v>
      </c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.75" hidden="false" customHeight="true" outlineLevel="0" collapsed="false">
      <c r="A170" s="62" t="n">
        <v>120</v>
      </c>
      <c r="B170" s="74" t="s">
        <v>179</v>
      </c>
      <c r="C170" s="56" t="n">
        <v>0.53</v>
      </c>
      <c r="D170" s="57"/>
      <c r="E170" s="58" t="s">
        <v>40</v>
      </c>
      <c r="F170" s="59"/>
      <c r="G170" s="59"/>
      <c r="H170" s="73" t="s">
        <v>43</v>
      </c>
      <c r="I170" s="61" t="s">
        <v>132</v>
      </c>
      <c r="J170" s="112" t="n">
        <v>2010</v>
      </c>
      <c r="K170" s="85" t="n">
        <v>2010</v>
      </c>
      <c r="L170" s="112"/>
      <c r="M170" s="62" t="s">
        <v>45</v>
      </c>
      <c r="N170" s="58" t="s">
        <v>40</v>
      </c>
      <c r="O170" s="64" t="n">
        <v>12252</v>
      </c>
      <c r="P170" s="64" t="s">
        <v>153</v>
      </c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.75" hidden="false" customHeight="true" outlineLevel="0" collapsed="false">
      <c r="A171" s="54" t="n">
        <v>121</v>
      </c>
      <c r="B171" s="55" t="s">
        <v>180</v>
      </c>
      <c r="C171" s="95" t="n">
        <v>0.98</v>
      </c>
      <c r="D171" s="57"/>
      <c r="E171" s="58" t="s">
        <v>40</v>
      </c>
      <c r="F171" s="117"/>
      <c r="G171" s="117"/>
      <c r="H171" s="73" t="s">
        <v>43</v>
      </c>
      <c r="I171" s="61" t="s">
        <v>68</v>
      </c>
      <c r="J171" s="112" t="n">
        <v>2016</v>
      </c>
      <c r="K171" s="85" t="n">
        <v>2016</v>
      </c>
      <c r="L171" s="113" t="str">
        <f aca="false">HYPERLINK("https://drive.google.com/open?id=15ga218ecmdVxUGMZLoG0Y0yaNAaB_3F3","61.09-01023")</f>
        <v>61.09-01023</v>
      </c>
      <c r="M171" s="62" t="s">
        <v>45</v>
      </c>
      <c r="N171" s="58" t="s">
        <v>40</v>
      </c>
      <c r="O171" s="64" t="n">
        <v>8867</v>
      </c>
      <c r="P171" s="64" t="s">
        <v>153</v>
      </c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.75" hidden="false" customHeight="true" outlineLevel="0" collapsed="false">
      <c r="A172" s="99"/>
      <c r="B172" s="100"/>
      <c r="C172" s="95" t="n">
        <v>1.56</v>
      </c>
      <c r="D172" s="57"/>
      <c r="E172" s="112" t="s">
        <v>40</v>
      </c>
      <c r="F172" s="89"/>
      <c r="G172" s="89"/>
      <c r="H172" s="73" t="s">
        <v>43</v>
      </c>
      <c r="I172" s="61" t="s">
        <v>44</v>
      </c>
      <c r="J172" s="62" t="n">
        <v>2016</v>
      </c>
      <c r="K172" s="85" t="n">
        <v>2016</v>
      </c>
      <c r="L172" s="112"/>
      <c r="M172" s="62" t="s">
        <v>45</v>
      </c>
      <c r="N172" s="112" t="s">
        <v>40</v>
      </c>
      <c r="O172" s="64" t="n">
        <v>0</v>
      </c>
      <c r="P172" s="64" t="s">
        <v>153</v>
      </c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.75" hidden="false" customHeight="true" outlineLevel="0" collapsed="false">
      <c r="A173" s="62" t="n">
        <v>122</v>
      </c>
      <c r="B173" s="74" t="s">
        <v>181</v>
      </c>
      <c r="C173" s="95" t="n">
        <v>1.01</v>
      </c>
      <c r="D173" s="57"/>
      <c r="E173" s="58" t="s">
        <v>40</v>
      </c>
      <c r="F173" s="89"/>
      <c r="G173" s="89"/>
      <c r="H173" s="73" t="s">
        <v>43</v>
      </c>
      <c r="I173" s="61" t="s">
        <v>44</v>
      </c>
      <c r="J173" s="62" t="n">
        <v>2014</v>
      </c>
      <c r="K173" s="85" t="n">
        <v>2014</v>
      </c>
      <c r="L173" s="112"/>
      <c r="M173" s="112" t="s">
        <v>45</v>
      </c>
      <c r="N173" s="58" t="s">
        <v>40</v>
      </c>
      <c r="O173" s="64" t="n">
        <v>4228</v>
      </c>
      <c r="P173" s="64" t="s">
        <v>153</v>
      </c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.75" hidden="false" customHeight="true" outlineLevel="0" collapsed="false">
      <c r="A174" s="62" t="n">
        <v>123</v>
      </c>
      <c r="B174" s="74" t="s">
        <v>182</v>
      </c>
      <c r="C174" s="56" t="n">
        <v>0.56</v>
      </c>
      <c r="D174" s="57"/>
      <c r="E174" s="58" t="s">
        <v>50</v>
      </c>
      <c r="F174" s="89"/>
      <c r="G174" s="89"/>
      <c r="H174" s="73" t="s">
        <v>43</v>
      </c>
      <c r="I174" s="61" t="s">
        <v>78</v>
      </c>
      <c r="J174" s="62" t="n">
        <v>2013</v>
      </c>
      <c r="K174" s="85" t="n">
        <v>2013</v>
      </c>
      <c r="L174" s="112"/>
      <c r="M174" s="112" t="s">
        <v>45</v>
      </c>
      <c r="N174" s="58" t="s">
        <v>50</v>
      </c>
      <c r="O174" s="64" t="n">
        <v>1298</v>
      </c>
      <c r="P174" s="64" t="s">
        <v>153</v>
      </c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.75" hidden="false" customHeight="true" outlineLevel="0" collapsed="false">
      <c r="A175" s="62" t="n">
        <v>124</v>
      </c>
      <c r="B175" s="74" t="s">
        <v>183</v>
      </c>
      <c r="C175" s="95" t="n">
        <v>1.54</v>
      </c>
      <c r="D175" s="57"/>
      <c r="E175" s="58" t="s">
        <v>50</v>
      </c>
      <c r="F175" s="89"/>
      <c r="G175" s="89"/>
      <c r="H175" s="73" t="s">
        <v>43</v>
      </c>
      <c r="I175" s="61" t="s">
        <v>44</v>
      </c>
      <c r="J175" s="62" t="n">
        <v>2014</v>
      </c>
      <c r="K175" s="85" t="n">
        <v>2014</v>
      </c>
      <c r="L175" s="112"/>
      <c r="M175" s="112" t="s">
        <v>45</v>
      </c>
      <c r="N175" s="58" t="s">
        <v>50</v>
      </c>
      <c r="O175" s="64" t="n">
        <v>14715</v>
      </c>
      <c r="P175" s="64" t="s">
        <v>153</v>
      </c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.75" hidden="false" customHeight="true" outlineLevel="0" collapsed="false">
      <c r="A176" s="62" t="n">
        <v>125</v>
      </c>
      <c r="B176" s="74" t="s">
        <v>184</v>
      </c>
      <c r="C176" s="56" t="n">
        <v>0.92</v>
      </c>
      <c r="D176" s="57"/>
      <c r="E176" s="58" t="s">
        <v>50</v>
      </c>
      <c r="F176" s="89"/>
      <c r="G176" s="89"/>
      <c r="H176" s="73" t="s">
        <v>43</v>
      </c>
      <c r="I176" s="61" t="s">
        <v>58</v>
      </c>
      <c r="J176" s="62" t="n">
        <v>2010</v>
      </c>
      <c r="K176" s="85" t="n">
        <v>2010</v>
      </c>
      <c r="L176" s="105" t="str">
        <f aca="false">HYPERLINK("https://drive.google.com/open?id=1mJtYImMNPMvwrA-n7hftGtsVDnyFQIZ4","61.09-01111")</f>
        <v>61.09-01111</v>
      </c>
      <c r="M176" s="112" t="s">
        <v>45</v>
      </c>
      <c r="N176" s="58" t="s">
        <v>50</v>
      </c>
      <c r="O176" s="64" t="n">
        <v>12667</v>
      </c>
      <c r="P176" s="64" t="s">
        <v>153</v>
      </c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.75" hidden="false" customHeight="true" outlineLevel="0" collapsed="false">
      <c r="A177" s="54" t="n">
        <v>126</v>
      </c>
      <c r="B177" s="55" t="s">
        <v>185</v>
      </c>
      <c r="C177" s="95" t="n">
        <v>0.78</v>
      </c>
      <c r="D177" s="57"/>
      <c r="E177" s="58" t="s">
        <v>40</v>
      </c>
      <c r="F177" s="89"/>
      <c r="G177" s="89"/>
      <c r="H177" s="73" t="s">
        <v>43</v>
      </c>
      <c r="I177" s="61" t="s">
        <v>66</v>
      </c>
      <c r="J177" s="62" t="n">
        <v>2014</v>
      </c>
      <c r="K177" s="85" t="n">
        <v>2014</v>
      </c>
      <c r="L177" s="113" t="str">
        <f aca="false">HYPERLINK("https://drive.google.com/open?id=1XhafJx8mR85e85Y3vpGbUrk18HQahwbC","61.09-01016")</f>
        <v>61.09-01016</v>
      </c>
      <c r="M177" s="112" t="s">
        <v>45</v>
      </c>
      <c r="N177" s="58" t="s">
        <v>40</v>
      </c>
      <c r="O177" s="64" t="n">
        <v>19521</v>
      </c>
      <c r="P177" s="64" t="s">
        <v>153</v>
      </c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.75" hidden="false" customHeight="true" outlineLevel="0" collapsed="false">
      <c r="A178" s="71"/>
      <c r="B178" s="81"/>
      <c r="C178" s="95" t="n">
        <v>0.98</v>
      </c>
      <c r="D178" s="57"/>
      <c r="E178" s="62" t="s">
        <v>40</v>
      </c>
      <c r="F178" s="76"/>
      <c r="G178" s="76"/>
      <c r="H178" s="73" t="s">
        <v>43</v>
      </c>
      <c r="I178" s="61" t="s">
        <v>38</v>
      </c>
      <c r="J178" s="112" t="n">
        <v>2015</v>
      </c>
      <c r="K178" s="85" t="n">
        <v>2015</v>
      </c>
      <c r="L178" s="58" t="str">
        <f aca="false">HYPERLINK("https://drive.google.com/open?id=1jRq40H1HNGr9mzbre6uU-0GdoB-2tp5J","61.09-01055")</f>
        <v>61.09-01055</v>
      </c>
      <c r="M178" s="112" t="s">
        <v>45</v>
      </c>
      <c r="N178" s="62" t="s">
        <v>40</v>
      </c>
      <c r="O178" s="64" t="n">
        <v>0</v>
      </c>
      <c r="P178" s="64" t="s">
        <v>153</v>
      </c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.75" hidden="false" customHeight="true" outlineLevel="0" collapsed="false">
      <c r="A179" s="62" t="n">
        <v>127</v>
      </c>
      <c r="B179" s="74" t="s">
        <v>186</v>
      </c>
      <c r="C179" s="56" t="n">
        <v>0.76</v>
      </c>
      <c r="D179" s="57"/>
      <c r="E179" s="58" t="s">
        <v>40</v>
      </c>
      <c r="F179" s="76"/>
      <c r="G179" s="76"/>
      <c r="H179" s="73" t="s">
        <v>43</v>
      </c>
      <c r="I179" s="61" t="s">
        <v>38</v>
      </c>
      <c r="J179" s="112" t="n">
        <v>2010</v>
      </c>
      <c r="K179" s="85" t="n">
        <v>2010</v>
      </c>
      <c r="L179" s="82"/>
      <c r="M179" s="62" t="s">
        <v>39</v>
      </c>
      <c r="N179" s="58" t="s">
        <v>40</v>
      </c>
      <c r="O179" s="64" t="n">
        <v>28702</v>
      </c>
      <c r="P179" s="64" t="s">
        <v>153</v>
      </c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.75" hidden="false" customHeight="true" outlineLevel="0" collapsed="false">
      <c r="A180" s="62" t="n">
        <v>128</v>
      </c>
      <c r="B180" s="74" t="s">
        <v>187</v>
      </c>
      <c r="C180" s="56" t="n">
        <v>0.35</v>
      </c>
      <c r="D180" s="57"/>
      <c r="E180" s="58" t="s">
        <v>50</v>
      </c>
      <c r="F180" s="76"/>
      <c r="G180" s="76"/>
      <c r="H180" s="73" t="s">
        <v>43</v>
      </c>
      <c r="I180" s="61" t="s">
        <v>53</v>
      </c>
      <c r="J180" s="112" t="n">
        <v>2010</v>
      </c>
      <c r="K180" s="85" t="n">
        <v>2010</v>
      </c>
      <c r="L180" s="62"/>
      <c r="M180" s="62" t="s">
        <v>45</v>
      </c>
      <c r="N180" s="58" t="s">
        <v>50</v>
      </c>
      <c r="O180" s="64" t="n">
        <v>10405</v>
      </c>
      <c r="P180" s="64" t="s">
        <v>153</v>
      </c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.75" hidden="false" customHeight="true" outlineLevel="0" collapsed="false">
      <c r="A181" s="62" t="n">
        <v>129</v>
      </c>
      <c r="B181" s="74" t="s">
        <v>188</v>
      </c>
      <c r="C181" s="95" t="n">
        <v>0.68</v>
      </c>
      <c r="D181" s="57"/>
      <c r="E181" s="58" t="s">
        <v>40</v>
      </c>
      <c r="F181" s="76"/>
      <c r="G181" s="76"/>
      <c r="H181" s="73" t="s">
        <v>43</v>
      </c>
      <c r="I181" s="61" t="s">
        <v>68</v>
      </c>
      <c r="J181" s="112" t="n">
        <v>2012</v>
      </c>
      <c r="K181" s="85" t="n">
        <v>2012</v>
      </c>
      <c r="L181" s="82"/>
      <c r="M181" s="82" t="s">
        <v>45</v>
      </c>
      <c r="N181" s="58" t="s">
        <v>40</v>
      </c>
      <c r="O181" s="64" t="n">
        <v>6195</v>
      </c>
      <c r="P181" s="64" t="s">
        <v>153</v>
      </c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.75" hidden="false" customHeight="true" outlineLevel="0" collapsed="false">
      <c r="A182" s="62" t="n">
        <v>130</v>
      </c>
      <c r="B182" s="74" t="s">
        <v>189</v>
      </c>
      <c r="C182" s="56" t="n">
        <v>1</v>
      </c>
      <c r="D182" s="57"/>
      <c r="E182" s="62" t="s">
        <v>40</v>
      </c>
      <c r="F182" s="76"/>
      <c r="G182" s="76"/>
      <c r="H182" s="73" t="s">
        <v>43</v>
      </c>
      <c r="I182" s="61" t="s">
        <v>132</v>
      </c>
      <c r="J182" s="112" t="n">
        <v>2010</v>
      </c>
      <c r="K182" s="85" t="n">
        <v>2010</v>
      </c>
      <c r="L182" s="82"/>
      <c r="M182" s="62" t="s">
        <v>39</v>
      </c>
      <c r="N182" s="62" t="s">
        <v>40</v>
      </c>
      <c r="O182" s="64" t="n">
        <v>0</v>
      </c>
      <c r="P182" s="64" t="s">
        <v>153</v>
      </c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.75" hidden="false" customHeight="true" outlineLevel="0" collapsed="false">
      <c r="A183" s="62" t="n">
        <v>131</v>
      </c>
      <c r="B183" s="74" t="s">
        <v>190</v>
      </c>
      <c r="C183" s="95" t="n">
        <v>1.57</v>
      </c>
      <c r="D183" s="57"/>
      <c r="E183" s="62" t="s">
        <v>50</v>
      </c>
      <c r="F183" s="76"/>
      <c r="G183" s="76"/>
      <c r="H183" s="73" t="s">
        <v>43</v>
      </c>
      <c r="I183" s="61" t="s">
        <v>78</v>
      </c>
      <c r="J183" s="112" t="n">
        <v>2018</v>
      </c>
      <c r="K183" s="85" t="n">
        <v>2018</v>
      </c>
      <c r="L183" s="58" t="str">
        <f aca="false">HYPERLINK("https://drive.google.com/open?id=1W86FZSuvHoLswVhRJKZ1EGixuLEMDNuI","61.09-01063")</f>
        <v>61.09-01063</v>
      </c>
      <c r="M183" s="62" t="s">
        <v>39</v>
      </c>
      <c r="N183" s="62" t="s">
        <v>50</v>
      </c>
      <c r="O183" s="64" t="n">
        <v>0</v>
      </c>
      <c r="P183" s="64" t="s">
        <v>153</v>
      </c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.75" hidden="false" customHeight="true" outlineLevel="0" collapsed="false">
      <c r="A184" s="62" t="n">
        <v>132</v>
      </c>
      <c r="B184" s="74" t="s">
        <v>191</v>
      </c>
      <c r="C184" s="95" t="n">
        <v>1.48</v>
      </c>
      <c r="D184" s="57"/>
      <c r="E184" s="58" t="s">
        <v>50</v>
      </c>
      <c r="F184" s="89"/>
      <c r="G184" s="89"/>
      <c r="H184" s="73" t="s">
        <v>43</v>
      </c>
      <c r="I184" s="61" t="s">
        <v>78</v>
      </c>
      <c r="J184" s="62" t="n">
        <v>2010</v>
      </c>
      <c r="K184" s="85" t="n">
        <v>2010</v>
      </c>
      <c r="L184" s="82"/>
      <c r="M184" s="82" t="s">
        <v>45</v>
      </c>
      <c r="N184" s="58" t="s">
        <v>50</v>
      </c>
      <c r="O184" s="64" t="n">
        <v>7079</v>
      </c>
      <c r="P184" s="64" t="s">
        <v>153</v>
      </c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.75" hidden="false" customHeight="true" outlineLevel="0" collapsed="false">
      <c r="A185" s="62" t="n">
        <v>133</v>
      </c>
      <c r="B185" s="74" t="s">
        <v>192</v>
      </c>
      <c r="C185" s="95" t="n">
        <v>0.38</v>
      </c>
      <c r="D185" s="57"/>
      <c r="E185" s="62" t="s">
        <v>50</v>
      </c>
      <c r="F185" s="92"/>
      <c r="G185" s="92"/>
      <c r="H185" s="73" t="s">
        <v>43</v>
      </c>
      <c r="I185" s="61" t="s">
        <v>58</v>
      </c>
      <c r="J185" s="62" t="n">
        <v>2012</v>
      </c>
      <c r="K185" s="85" t="n">
        <v>2012</v>
      </c>
      <c r="L185" s="119"/>
      <c r="M185" s="62" t="s">
        <v>45</v>
      </c>
      <c r="N185" s="62" t="s">
        <v>50</v>
      </c>
      <c r="O185" s="64" t="n">
        <v>0</v>
      </c>
      <c r="P185" s="64" t="s">
        <v>153</v>
      </c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.75" hidden="false" customHeight="true" outlineLevel="0" collapsed="false">
      <c r="A186" s="62" t="n">
        <v>134</v>
      </c>
      <c r="B186" s="74" t="s">
        <v>193</v>
      </c>
      <c r="C186" s="56" t="n">
        <v>1.24</v>
      </c>
      <c r="D186" s="57"/>
      <c r="E186" s="58" t="s">
        <v>40</v>
      </c>
      <c r="F186" s="117"/>
      <c r="G186" s="117"/>
      <c r="H186" s="73" t="s">
        <v>43</v>
      </c>
      <c r="I186" s="61" t="s">
        <v>44</v>
      </c>
      <c r="J186" s="62" t="n">
        <v>2010</v>
      </c>
      <c r="K186" s="85" t="n">
        <v>2010</v>
      </c>
      <c r="L186" s="120" t="str">
        <f aca="false">HYPERLINK("https://drive.google.com/open?id=1zSshlwMGbv8diwoUr7DGgGsmSMrNmzYJ","61.09-01062")</f>
        <v>61.09-01062</v>
      </c>
      <c r="M186" s="112" t="s">
        <v>45</v>
      </c>
      <c r="N186" s="58" t="s">
        <v>40</v>
      </c>
      <c r="O186" s="64" t="n">
        <v>14115</v>
      </c>
      <c r="P186" s="64" t="s">
        <v>153</v>
      </c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.75" hidden="false" customHeight="true" outlineLevel="0" collapsed="false">
      <c r="A187" s="62" t="n">
        <v>135</v>
      </c>
      <c r="B187" s="74" t="s">
        <v>194</v>
      </c>
      <c r="C187" s="95" t="n">
        <v>2.2</v>
      </c>
      <c r="D187" s="57"/>
      <c r="E187" s="58" t="s">
        <v>40</v>
      </c>
      <c r="F187" s="118"/>
      <c r="G187" s="118"/>
      <c r="H187" s="73" t="s">
        <v>43</v>
      </c>
      <c r="I187" s="61" t="s">
        <v>38</v>
      </c>
      <c r="J187" s="62" t="n">
        <v>2010</v>
      </c>
      <c r="K187" s="85" t="n">
        <v>2010</v>
      </c>
      <c r="L187" s="62"/>
      <c r="M187" s="62" t="s">
        <v>45</v>
      </c>
      <c r="N187" s="58" t="s">
        <v>40</v>
      </c>
      <c r="O187" s="64" t="n">
        <v>9773</v>
      </c>
      <c r="P187" s="64" t="s">
        <v>153</v>
      </c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.75" hidden="false" customHeight="true" outlineLevel="0" collapsed="false">
      <c r="A188" s="62" t="n">
        <v>136</v>
      </c>
      <c r="B188" s="74" t="s">
        <v>195</v>
      </c>
      <c r="C188" s="56" t="n">
        <v>0.8</v>
      </c>
      <c r="D188" s="57"/>
      <c r="E188" s="58" t="s">
        <v>40</v>
      </c>
      <c r="F188" s="117"/>
      <c r="G188" s="117"/>
      <c r="H188" s="73" t="s">
        <v>43</v>
      </c>
      <c r="I188" s="61" t="s">
        <v>38</v>
      </c>
      <c r="J188" s="62" t="n">
        <v>2014</v>
      </c>
      <c r="K188" s="85" t="n">
        <v>2014</v>
      </c>
      <c r="L188" s="121" t="str">
        <f aca="false">HYPERLINK("https://drive.google.com/open?id=1BfBvfFPieUMeGiPTaXX83xbBt5Z4ON87","61.09-01051")</f>
        <v>61.09-01051</v>
      </c>
      <c r="M188" s="62" t="s">
        <v>45</v>
      </c>
      <c r="N188" s="58" t="s">
        <v>40</v>
      </c>
      <c r="O188" s="64" t="n">
        <v>2785</v>
      </c>
      <c r="P188" s="64" t="s">
        <v>153</v>
      </c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.75" hidden="false" customHeight="true" outlineLevel="0" collapsed="false">
      <c r="A189" s="62" t="n">
        <v>137</v>
      </c>
      <c r="B189" s="74" t="s">
        <v>196</v>
      </c>
      <c r="C189" s="95" t="n">
        <v>1.02</v>
      </c>
      <c r="D189" s="57"/>
      <c r="E189" s="58" t="s">
        <v>50</v>
      </c>
      <c r="F189" s="89"/>
      <c r="G189" s="89"/>
      <c r="H189" s="73" t="s">
        <v>43</v>
      </c>
      <c r="I189" s="61" t="s">
        <v>53</v>
      </c>
      <c r="J189" s="62" t="n">
        <v>2016</v>
      </c>
      <c r="K189" s="85" t="n">
        <v>2016</v>
      </c>
      <c r="L189" s="113" t="str">
        <f aca="false">HYPERLINK("https://drive.google.com/open?id=15ga218ecmdVxUGMZLoG0Y0yaNAaB_3F3","61.09-01023")</f>
        <v>61.09-01023</v>
      </c>
      <c r="M189" s="62" t="s">
        <v>39</v>
      </c>
      <c r="N189" s="58" t="s">
        <v>50</v>
      </c>
      <c r="O189" s="64" t="n">
        <v>1560</v>
      </c>
      <c r="P189" s="64" t="s">
        <v>153</v>
      </c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.75" hidden="false" customHeight="true" outlineLevel="0" collapsed="false">
      <c r="A190" s="62" t="n">
        <v>138</v>
      </c>
      <c r="B190" s="74" t="s">
        <v>197</v>
      </c>
      <c r="C190" s="56" t="n">
        <v>1.09</v>
      </c>
      <c r="D190" s="57"/>
      <c r="E190" s="58" t="s">
        <v>50</v>
      </c>
      <c r="F190" s="118"/>
      <c r="G190" s="118"/>
      <c r="H190" s="73" t="s">
        <v>43</v>
      </c>
      <c r="I190" s="61" t="s">
        <v>78</v>
      </c>
      <c r="J190" s="62" t="n">
        <v>2019</v>
      </c>
      <c r="K190" s="63" t="n">
        <v>2019</v>
      </c>
      <c r="L190" s="82"/>
      <c r="M190" s="62" t="s">
        <v>39</v>
      </c>
      <c r="N190" s="58" t="s">
        <v>50</v>
      </c>
      <c r="O190" s="64" t="n">
        <v>8255</v>
      </c>
      <c r="P190" s="64" t="s">
        <v>153</v>
      </c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.75" hidden="false" customHeight="true" outlineLevel="0" collapsed="false">
      <c r="A191" s="54" t="n">
        <v>139</v>
      </c>
      <c r="B191" s="55" t="s">
        <v>198</v>
      </c>
      <c r="C191" s="95" t="n">
        <v>1.54</v>
      </c>
      <c r="D191" s="57"/>
      <c r="E191" s="58" t="s">
        <v>40</v>
      </c>
      <c r="F191" s="89"/>
      <c r="G191" s="89"/>
      <c r="H191" s="73" t="s">
        <v>43</v>
      </c>
      <c r="I191" s="61" t="s">
        <v>46</v>
      </c>
      <c r="J191" s="62" t="n">
        <v>2011</v>
      </c>
      <c r="K191" s="85" t="n">
        <v>2011</v>
      </c>
      <c r="L191" s="58" t="str">
        <f aca="false">HYPERLINK("https://drive.google.com/open?id=107PpxKRA9YMt8pAdTGboTxL2BkKcBYq_","61.09-01001")</f>
        <v>61.09-01001</v>
      </c>
      <c r="M191" s="62" t="s">
        <v>45</v>
      </c>
      <c r="N191" s="58" t="s">
        <v>40</v>
      </c>
      <c r="O191" s="64" t="n">
        <v>20873</v>
      </c>
      <c r="P191" s="64" t="s">
        <v>153</v>
      </c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.75" hidden="false" customHeight="true" outlineLevel="0" collapsed="false">
      <c r="A192" s="71"/>
      <c r="B192" s="81"/>
      <c r="C192" s="95" t="n">
        <v>0.58</v>
      </c>
      <c r="D192" s="57"/>
      <c r="E192" s="58" t="s">
        <v>40</v>
      </c>
      <c r="F192" s="89"/>
      <c r="G192" s="89"/>
      <c r="H192" s="73" t="s">
        <v>43</v>
      </c>
      <c r="I192" s="61" t="s">
        <v>132</v>
      </c>
      <c r="J192" s="62" t="n">
        <v>2012</v>
      </c>
      <c r="K192" s="85" t="n">
        <v>2012</v>
      </c>
      <c r="L192" s="119"/>
      <c r="M192" s="62" t="s">
        <v>45</v>
      </c>
      <c r="N192" s="58" t="s">
        <v>40</v>
      </c>
      <c r="O192" s="64" t="n">
        <v>8947</v>
      </c>
      <c r="P192" s="64" t="s">
        <v>153</v>
      </c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.75" hidden="false" customHeight="true" outlineLevel="0" collapsed="false">
      <c r="A193" s="62" t="n">
        <v>140</v>
      </c>
      <c r="B193" s="74" t="s">
        <v>199</v>
      </c>
      <c r="C193" s="56" t="n">
        <v>0.76</v>
      </c>
      <c r="D193" s="57"/>
      <c r="E193" s="58" t="s">
        <v>40</v>
      </c>
      <c r="F193" s="59"/>
      <c r="G193" s="59"/>
      <c r="H193" s="73" t="s">
        <v>43</v>
      </c>
      <c r="I193" s="61" t="s">
        <v>38</v>
      </c>
      <c r="J193" s="62" t="n">
        <v>2010</v>
      </c>
      <c r="K193" s="85" t="n">
        <v>2010</v>
      </c>
      <c r="L193" s="112"/>
      <c r="M193" s="62" t="s">
        <v>45</v>
      </c>
      <c r="N193" s="58" t="s">
        <v>40</v>
      </c>
      <c r="O193" s="64" t="n">
        <v>15692</v>
      </c>
      <c r="P193" s="64" t="s">
        <v>153</v>
      </c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.75" hidden="false" customHeight="true" outlineLevel="0" collapsed="false">
      <c r="A194" s="62" t="n">
        <v>141</v>
      </c>
      <c r="B194" s="74" t="s">
        <v>200</v>
      </c>
      <c r="C194" s="56" t="n">
        <v>1.88</v>
      </c>
      <c r="D194" s="57"/>
      <c r="E194" s="58" t="s">
        <v>50</v>
      </c>
      <c r="F194" s="59"/>
      <c r="G194" s="59"/>
      <c r="H194" s="73" t="s">
        <v>43</v>
      </c>
      <c r="I194" s="61" t="s">
        <v>49</v>
      </c>
      <c r="J194" s="62" t="n">
        <v>2011</v>
      </c>
      <c r="K194" s="85" t="n">
        <v>2011</v>
      </c>
      <c r="L194" s="62"/>
      <c r="M194" s="62" t="s">
        <v>45</v>
      </c>
      <c r="N194" s="58" t="s">
        <v>50</v>
      </c>
      <c r="O194" s="64" t="n">
        <v>15460</v>
      </c>
      <c r="P194" s="64" t="s">
        <v>153</v>
      </c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.75" hidden="false" customHeight="true" outlineLevel="0" collapsed="false">
      <c r="A195" s="62" t="n">
        <v>142</v>
      </c>
      <c r="B195" s="74" t="s">
        <v>201</v>
      </c>
      <c r="C195" s="95" t="n">
        <v>1.96</v>
      </c>
      <c r="D195" s="57"/>
      <c r="E195" s="62" t="s">
        <v>89</v>
      </c>
      <c r="F195" s="59"/>
      <c r="G195" s="59"/>
      <c r="H195" s="73" t="s">
        <v>43</v>
      </c>
      <c r="I195" s="61" t="s">
        <v>202</v>
      </c>
      <c r="J195" s="62" t="n">
        <v>2014</v>
      </c>
      <c r="K195" s="63" t="n">
        <v>2014</v>
      </c>
      <c r="L195" s="58" t="str">
        <f aca="false">HYPERLINK("https://drive.google.com/open?id=1RM0wwuxzdt6ZpkFhnGNUaksIXHGa-Fq_","61.09-01039")</f>
        <v>61.09-01039</v>
      </c>
      <c r="M195" s="62" t="s">
        <v>39</v>
      </c>
      <c r="N195" s="62" t="s">
        <v>89</v>
      </c>
      <c r="O195" s="64" t="n">
        <v>0</v>
      </c>
      <c r="P195" s="64" t="s">
        <v>203</v>
      </c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.75" hidden="false" customHeight="true" outlineLevel="0" collapsed="false">
      <c r="A196" s="62" t="n">
        <v>143</v>
      </c>
      <c r="B196" s="74" t="s">
        <v>204</v>
      </c>
      <c r="C196" s="56" t="n">
        <v>0.72</v>
      </c>
      <c r="D196" s="57"/>
      <c r="E196" s="62" t="s">
        <v>89</v>
      </c>
      <c r="F196" s="59"/>
      <c r="G196" s="59"/>
      <c r="H196" s="73" t="s">
        <v>43</v>
      </c>
      <c r="I196" s="61" t="s">
        <v>90</v>
      </c>
      <c r="J196" s="62" t="n">
        <v>2016</v>
      </c>
      <c r="K196" s="63" t="n">
        <v>2016</v>
      </c>
      <c r="L196" s="58" t="str">
        <f aca="false">HYPERLINK("https://drive.google.com/open?id=1verziw_QINo7d2FU6oCfReXAYJS4QdoN","61.09-01060")</f>
        <v>61.09-01060</v>
      </c>
      <c r="M196" s="62" t="s">
        <v>39</v>
      </c>
      <c r="N196" s="62" t="s">
        <v>89</v>
      </c>
      <c r="O196" s="64" t="n">
        <v>0</v>
      </c>
      <c r="P196" s="64" t="s">
        <v>203</v>
      </c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.75" hidden="false" customHeight="true" outlineLevel="0" collapsed="false">
      <c r="A197" s="62" t="n">
        <v>144</v>
      </c>
      <c r="B197" s="74" t="s">
        <v>205</v>
      </c>
      <c r="C197" s="95" t="n">
        <v>0.4</v>
      </c>
      <c r="D197" s="57"/>
      <c r="E197" s="58" t="s">
        <v>89</v>
      </c>
      <c r="F197" s="59"/>
      <c r="G197" s="59"/>
      <c r="H197" s="73" t="s">
        <v>43</v>
      </c>
      <c r="I197" s="61" t="s">
        <v>202</v>
      </c>
      <c r="J197" s="62" t="n">
        <v>2012</v>
      </c>
      <c r="K197" s="63" t="n">
        <v>2012</v>
      </c>
      <c r="L197" s="58" t="str">
        <f aca="false">HYPERLINK("https://drive.google.com/open?id=1t9nP1q5eyhjInrqi33pFO01-eDwEdd76","61.09-01068")</f>
        <v>61.09-01068</v>
      </c>
      <c r="M197" s="62" t="s">
        <v>39</v>
      </c>
      <c r="N197" s="58" t="s">
        <v>89</v>
      </c>
      <c r="O197" s="64" t="n">
        <v>5854</v>
      </c>
      <c r="P197" s="64" t="s">
        <v>203</v>
      </c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.75" hidden="false" customHeight="true" outlineLevel="0" collapsed="false">
      <c r="A198" s="44" t="n">
        <v>145</v>
      </c>
      <c r="B198" s="45" t="s">
        <v>206</v>
      </c>
      <c r="C198" s="83" t="n">
        <v>0.49</v>
      </c>
      <c r="D198" s="47" t="s">
        <v>36</v>
      </c>
      <c r="E198" s="48"/>
      <c r="F198" s="108"/>
      <c r="G198" s="108"/>
      <c r="H198" s="67" t="s">
        <v>37</v>
      </c>
      <c r="I198" s="51" t="s">
        <v>44</v>
      </c>
      <c r="J198" s="44" t="n">
        <v>2005</v>
      </c>
      <c r="K198" s="52" t="n">
        <v>2005</v>
      </c>
      <c r="L198" s="48" t="str">
        <f aca="false">HYPERLINK("https://drive.google.com/open?id=1verziw_QINo7d2FU6oCfReXAYJS4QdoN","61.09-01060")</f>
        <v>61.09-01060</v>
      </c>
      <c r="M198" s="44" t="s">
        <v>45</v>
      </c>
      <c r="N198" s="48" t="s">
        <v>40</v>
      </c>
      <c r="O198" s="53" t="n">
        <v>13700</v>
      </c>
      <c r="P198" s="53" t="s">
        <v>203</v>
      </c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.75" hidden="false" customHeight="true" outlineLevel="0" collapsed="false">
      <c r="A199" s="54" t="n">
        <v>146</v>
      </c>
      <c r="B199" s="55" t="s">
        <v>207</v>
      </c>
      <c r="C199" s="122" t="n">
        <v>0.38</v>
      </c>
      <c r="D199" s="57"/>
      <c r="E199" s="58" t="s">
        <v>89</v>
      </c>
      <c r="F199" s="108"/>
      <c r="G199" s="108"/>
      <c r="H199" s="73" t="s">
        <v>43</v>
      </c>
      <c r="I199" s="61" t="s">
        <v>58</v>
      </c>
      <c r="J199" s="62" t="n">
        <v>2013</v>
      </c>
      <c r="K199" s="63" t="n">
        <v>2013</v>
      </c>
      <c r="L199" s="58" t="str">
        <f aca="false">HYPERLINK("https://drive.google.com/open?id=1I4sopZ5TcHiqvnmp76GeZA_4dzDkjXJr","61.09-01060")</f>
        <v>61.09-01060</v>
      </c>
      <c r="M199" s="62" t="s">
        <v>45</v>
      </c>
      <c r="N199" s="58" t="s">
        <v>89</v>
      </c>
      <c r="O199" s="64" t="n">
        <v>10079</v>
      </c>
      <c r="P199" s="64" t="s">
        <v>203</v>
      </c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.75" hidden="false" customHeight="true" outlineLevel="0" collapsed="false">
      <c r="A200" s="71"/>
      <c r="B200" s="100"/>
      <c r="C200" s="56" t="n">
        <v>0.88</v>
      </c>
      <c r="D200" s="57"/>
      <c r="E200" s="58" t="s">
        <v>89</v>
      </c>
      <c r="F200" s="59"/>
      <c r="G200" s="59"/>
      <c r="H200" s="73" t="s">
        <v>43</v>
      </c>
      <c r="I200" s="61" t="s">
        <v>44</v>
      </c>
      <c r="J200" s="62" t="n">
        <v>2014</v>
      </c>
      <c r="K200" s="63" t="n">
        <v>2014</v>
      </c>
      <c r="L200" s="119"/>
      <c r="M200" s="62" t="s">
        <v>45</v>
      </c>
      <c r="N200" s="58" t="s">
        <v>89</v>
      </c>
      <c r="O200" s="64" t="n">
        <v>6092</v>
      </c>
      <c r="P200" s="64" t="s">
        <v>203</v>
      </c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.75" hidden="false" customHeight="true" outlineLevel="0" collapsed="false">
      <c r="A201" s="103" t="n">
        <v>147</v>
      </c>
      <c r="B201" s="55" t="s">
        <v>208</v>
      </c>
      <c r="C201" s="95" t="n">
        <v>0.57</v>
      </c>
      <c r="D201" s="57"/>
      <c r="E201" s="58" t="s">
        <v>40</v>
      </c>
      <c r="F201" s="123"/>
      <c r="G201" s="123"/>
      <c r="H201" s="73" t="s">
        <v>43</v>
      </c>
      <c r="I201" s="61" t="s">
        <v>132</v>
      </c>
      <c r="J201" s="62" t="n">
        <v>2014</v>
      </c>
      <c r="K201" s="63" t="n">
        <v>2014</v>
      </c>
      <c r="L201" s="119"/>
      <c r="M201" s="62" t="s">
        <v>45</v>
      </c>
      <c r="N201" s="58" t="s">
        <v>40</v>
      </c>
      <c r="O201" s="64" t="n">
        <v>0</v>
      </c>
      <c r="P201" s="64" t="s">
        <v>203</v>
      </c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.75" hidden="false" customHeight="true" outlineLevel="0" collapsed="false">
      <c r="A202" s="124"/>
      <c r="B202" s="100"/>
      <c r="C202" s="95" t="n">
        <v>1.85</v>
      </c>
      <c r="D202" s="57"/>
      <c r="E202" s="58" t="s">
        <v>89</v>
      </c>
      <c r="F202" s="123"/>
      <c r="G202" s="123"/>
      <c r="H202" s="73" t="s">
        <v>43</v>
      </c>
      <c r="I202" s="61" t="s">
        <v>44</v>
      </c>
      <c r="J202" s="62" t="n">
        <v>2016</v>
      </c>
      <c r="K202" s="63" t="n">
        <v>2016</v>
      </c>
      <c r="L202" s="119"/>
      <c r="M202" s="62" t="s">
        <v>45</v>
      </c>
      <c r="N202" s="58" t="s">
        <v>89</v>
      </c>
      <c r="O202" s="64" t="n">
        <v>0</v>
      </c>
      <c r="P202" s="64" t="s">
        <v>203</v>
      </c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.75" hidden="false" customHeight="true" outlineLevel="0" collapsed="false">
      <c r="A203" s="104"/>
      <c r="B203" s="81"/>
      <c r="C203" s="95" t="n">
        <v>1.05</v>
      </c>
      <c r="D203" s="57"/>
      <c r="E203" s="58" t="s">
        <v>89</v>
      </c>
      <c r="F203" s="123"/>
      <c r="G203" s="123"/>
      <c r="H203" s="73" t="s">
        <v>43</v>
      </c>
      <c r="I203" s="61" t="s">
        <v>68</v>
      </c>
      <c r="J203" s="62" t="n">
        <v>2016</v>
      </c>
      <c r="K203" s="63" t="n">
        <v>1016</v>
      </c>
      <c r="L203" s="119"/>
      <c r="M203" s="62" t="s">
        <v>45</v>
      </c>
      <c r="N203" s="58" t="s">
        <v>89</v>
      </c>
      <c r="O203" s="64" t="n">
        <v>0</v>
      </c>
      <c r="P203" s="64" t="s">
        <v>203</v>
      </c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.75" hidden="false" customHeight="true" outlineLevel="0" collapsed="false">
      <c r="A204" s="62" t="n">
        <v>148</v>
      </c>
      <c r="B204" s="74" t="s">
        <v>209</v>
      </c>
      <c r="C204" s="95" t="n">
        <v>2.12</v>
      </c>
      <c r="D204" s="57"/>
      <c r="E204" s="58" t="s">
        <v>40</v>
      </c>
      <c r="F204" s="108"/>
      <c r="G204" s="108"/>
      <c r="H204" s="73" t="s">
        <v>43</v>
      </c>
      <c r="I204" s="61" t="s">
        <v>68</v>
      </c>
      <c r="J204" s="62" t="n">
        <v>2013</v>
      </c>
      <c r="K204" s="63" t="n">
        <v>2013</v>
      </c>
      <c r="L204" s="119"/>
      <c r="M204" s="62" t="s">
        <v>45</v>
      </c>
      <c r="N204" s="58" t="s">
        <v>40</v>
      </c>
      <c r="O204" s="64" t="n">
        <v>16555</v>
      </c>
      <c r="P204" s="64" t="s">
        <v>203</v>
      </c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.75" hidden="false" customHeight="true" outlineLevel="0" collapsed="false">
      <c r="A205" s="62" t="n">
        <v>149</v>
      </c>
      <c r="B205" s="74" t="s">
        <v>210</v>
      </c>
      <c r="C205" s="56" t="n">
        <v>0.4</v>
      </c>
      <c r="D205" s="57"/>
      <c r="E205" s="58" t="s">
        <v>40</v>
      </c>
      <c r="F205" s="59"/>
      <c r="G205" s="59"/>
      <c r="H205" s="73" t="s">
        <v>43</v>
      </c>
      <c r="I205" s="61" t="s">
        <v>46</v>
      </c>
      <c r="J205" s="62" t="n">
        <v>2013</v>
      </c>
      <c r="K205" s="63" t="n">
        <v>2013</v>
      </c>
      <c r="L205" s="62"/>
      <c r="M205" s="62" t="s">
        <v>45</v>
      </c>
      <c r="N205" s="58" t="s">
        <v>40</v>
      </c>
      <c r="O205" s="64" t="n">
        <v>13244</v>
      </c>
      <c r="P205" s="64" t="s">
        <v>203</v>
      </c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.75" hidden="false" customHeight="true" outlineLevel="0" collapsed="false">
      <c r="A206" s="62" t="n">
        <v>150</v>
      </c>
      <c r="B206" s="74" t="s">
        <v>211</v>
      </c>
      <c r="C206" s="56" t="n">
        <v>2</v>
      </c>
      <c r="D206" s="57"/>
      <c r="E206" s="58" t="s">
        <v>40</v>
      </c>
      <c r="F206" s="59"/>
      <c r="G206" s="59"/>
      <c r="H206" s="73" t="s">
        <v>43</v>
      </c>
      <c r="I206" s="61" t="s">
        <v>38</v>
      </c>
      <c r="J206" s="62" t="n">
        <v>2012</v>
      </c>
      <c r="K206" s="63" t="n">
        <v>2012</v>
      </c>
      <c r="L206" s="58" t="str">
        <f aca="false">HYPERLINK("https://drive.google.com/open?id=1YrXC21cUw_MuOs6KBVH3W1y44Esm10ld","61.09-01038")</f>
        <v>61.09-01038</v>
      </c>
      <c r="M206" s="62" t="s">
        <v>45</v>
      </c>
      <c r="N206" s="58" t="s">
        <v>40</v>
      </c>
      <c r="O206" s="64" t="n">
        <v>17448</v>
      </c>
      <c r="P206" s="64" t="s">
        <v>203</v>
      </c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.75" hidden="false" customHeight="true" outlineLevel="0" collapsed="false">
      <c r="A207" s="54" t="n">
        <v>151</v>
      </c>
      <c r="B207" s="55" t="s">
        <v>212</v>
      </c>
      <c r="C207" s="95" t="n">
        <v>0.73</v>
      </c>
      <c r="D207" s="57"/>
      <c r="E207" s="58" t="s">
        <v>40</v>
      </c>
      <c r="F207" s="89"/>
      <c r="G207" s="89"/>
      <c r="H207" s="73" t="s">
        <v>43</v>
      </c>
      <c r="I207" s="61" t="s">
        <v>44</v>
      </c>
      <c r="J207" s="62" t="n">
        <v>2011</v>
      </c>
      <c r="K207" s="63" t="n">
        <v>2011</v>
      </c>
      <c r="L207" s="58" t="str">
        <f aca="false">HYPERLINK("https://drive.google.com/open?id=1YrXC21cUw_MuOs6KBVH3W1y44Esm10ld","61.09-01038")</f>
        <v>61.09-01038</v>
      </c>
      <c r="M207" s="62" t="s">
        <v>39</v>
      </c>
      <c r="N207" s="58" t="s">
        <v>40</v>
      </c>
      <c r="O207" s="64" t="n">
        <v>8216</v>
      </c>
      <c r="P207" s="64" t="s">
        <v>203</v>
      </c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.75" hidden="false" customHeight="true" outlineLevel="0" collapsed="false">
      <c r="A208" s="71"/>
      <c r="B208" s="81"/>
      <c r="C208" s="95" t="n">
        <v>0.95</v>
      </c>
      <c r="D208" s="57"/>
      <c r="E208" s="58" t="s">
        <v>89</v>
      </c>
      <c r="F208" s="92"/>
      <c r="G208" s="92"/>
      <c r="H208" s="73" t="s">
        <v>43</v>
      </c>
      <c r="I208" s="61" t="s">
        <v>202</v>
      </c>
      <c r="J208" s="62" t="n">
        <v>2012</v>
      </c>
      <c r="K208" s="63" t="n">
        <v>2012</v>
      </c>
      <c r="L208" s="58" t="str">
        <f aca="false">HYPERLINK("https://drive.google.com/open?id=1zI8BkXomQXNtHQapB2sHsOzCHZGmdOn9","61.09-01042")</f>
        <v>61.09-01042</v>
      </c>
      <c r="M208" s="62" t="s">
        <v>45</v>
      </c>
      <c r="N208" s="58" t="s">
        <v>89</v>
      </c>
      <c r="O208" s="64" t="n">
        <v>10615</v>
      </c>
      <c r="P208" s="64" t="s">
        <v>203</v>
      </c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.75" hidden="false" customHeight="true" outlineLevel="0" collapsed="false">
      <c r="A209" s="54" t="n">
        <v>152</v>
      </c>
      <c r="B209" s="55" t="s">
        <v>213</v>
      </c>
      <c r="C209" s="56" t="n">
        <v>0.5</v>
      </c>
      <c r="D209" s="57"/>
      <c r="E209" s="58" t="s">
        <v>89</v>
      </c>
      <c r="F209" s="89"/>
      <c r="G209" s="89"/>
      <c r="H209" s="73" t="s">
        <v>43</v>
      </c>
      <c r="I209" s="61" t="s">
        <v>53</v>
      </c>
      <c r="J209" s="62" t="n">
        <v>2007</v>
      </c>
      <c r="K209" s="63" t="n">
        <v>2007</v>
      </c>
      <c r="L209" s="62"/>
      <c r="M209" s="62" t="s">
        <v>45</v>
      </c>
      <c r="N209" s="58" t="s">
        <v>89</v>
      </c>
      <c r="O209" s="64" t="n">
        <v>11723</v>
      </c>
      <c r="P209" s="64" t="s">
        <v>203</v>
      </c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.75" hidden="false" customHeight="true" outlineLevel="0" collapsed="false">
      <c r="A210" s="99"/>
      <c r="B210" s="100"/>
      <c r="C210" s="95" t="n">
        <v>0.65</v>
      </c>
      <c r="D210" s="57"/>
      <c r="E210" s="58" t="s">
        <v>40</v>
      </c>
      <c r="F210" s="89"/>
      <c r="G210" s="89"/>
      <c r="H210" s="73" t="s">
        <v>43</v>
      </c>
      <c r="I210" s="61" t="s">
        <v>46</v>
      </c>
      <c r="J210" s="62" t="n">
        <v>2007</v>
      </c>
      <c r="K210" s="63" t="n">
        <v>2007</v>
      </c>
      <c r="L210" s="62"/>
      <c r="M210" s="62" t="s">
        <v>45</v>
      </c>
      <c r="N210" s="58" t="s">
        <v>40</v>
      </c>
      <c r="O210" s="64" t="n">
        <v>14248</v>
      </c>
      <c r="P210" s="64" t="s">
        <v>203</v>
      </c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.75" hidden="false" customHeight="true" outlineLevel="0" collapsed="false">
      <c r="A211" s="71"/>
      <c r="B211" s="81"/>
      <c r="C211" s="95" t="n">
        <v>0.55</v>
      </c>
      <c r="D211" s="57"/>
      <c r="E211" s="58" t="s">
        <v>89</v>
      </c>
      <c r="F211" s="89"/>
      <c r="G211" s="89"/>
      <c r="H211" s="73" t="s">
        <v>43</v>
      </c>
      <c r="I211" s="61" t="s">
        <v>68</v>
      </c>
      <c r="J211" s="62" t="n">
        <v>2007</v>
      </c>
      <c r="K211" s="63" t="n">
        <v>2007</v>
      </c>
      <c r="L211" s="62"/>
      <c r="M211" s="62" t="s">
        <v>45</v>
      </c>
      <c r="N211" s="58" t="s">
        <v>89</v>
      </c>
      <c r="O211" s="64" t="n">
        <v>15611</v>
      </c>
      <c r="P211" s="64" t="s">
        <v>203</v>
      </c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.75" hidden="false" customHeight="true" outlineLevel="0" collapsed="false">
      <c r="A212" s="44" t="n">
        <v>153</v>
      </c>
      <c r="B212" s="45" t="s">
        <v>214</v>
      </c>
      <c r="C212" s="83" t="n">
        <v>0.53</v>
      </c>
      <c r="D212" s="47" t="s">
        <v>36</v>
      </c>
      <c r="E212" s="48"/>
      <c r="F212" s="89"/>
      <c r="G212" s="89"/>
      <c r="H212" s="67" t="s">
        <v>37</v>
      </c>
      <c r="I212" s="51" t="s">
        <v>44</v>
      </c>
      <c r="J212" s="44" t="n">
        <v>2005</v>
      </c>
      <c r="K212" s="52" t="n">
        <v>2005</v>
      </c>
      <c r="L212" s="44"/>
      <c r="M212" s="44" t="s">
        <v>45</v>
      </c>
      <c r="N212" s="48" t="s">
        <v>40</v>
      </c>
      <c r="O212" s="53" t="n">
        <v>11915</v>
      </c>
      <c r="P212" s="53" t="s">
        <v>203</v>
      </c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.75" hidden="false" customHeight="true" outlineLevel="0" collapsed="false">
      <c r="A213" s="62" t="n">
        <v>154</v>
      </c>
      <c r="B213" s="74" t="s">
        <v>215</v>
      </c>
      <c r="C213" s="56" t="n">
        <v>1.45</v>
      </c>
      <c r="D213" s="57"/>
      <c r="E213" s="58" t="s">
        <v>40</v>
      </c>
      <c r="F213" s="89"/>
      <c r="G213" s="89"/>
      <c r="H213" s="73" t="s">
        <v>43</v>
      </c>
      <c r="I213" s="61" t="s">
        <v>132</v>
      </c>
      <c r="J213" s="62" t="n">
        <v>2013</v>
      </c>
      <c r="K213" s="63" t="n">
        <v>2013</v>
      </c>
      <c r="L213" s="62"/>
      <c r="M213" s="62" t="s">
        <v>45</v>
      </c>
      <c r="N213" s="58" t="s">
        <v>40</v>
      </c>
      <c r="O213" s="64" t="n">
        <v>10591</v>
      </c>
      <c r="P213" s="64" t="s">
        <v>203</v>
      </c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.75" hidden="false" customHeight="true" outlineLevel="0" collapsed="false">
      <c r="A214" s="65" t="n">
        <v>155</v>
      </c>
      <c r="B214" s="66" t="s">
        <v>216</v>
      </c>
      <c r="C214" s="46" t="n">
        <v>1.51</v>
      </c>
      <c r="D214" s="47" t="s">
        <v>36</v>
      </c>
      <c r="E214" s="48"/>
      <c r="F214" s="89"/>
      <c r="G214" s="89"/>
      <c r="H214" s="67" t="s">
        <v>37</v>
      </c>
      <c r="I214" s="51" t="s">
        <v>44</v>
      </c>
      <c r="J214" s="44" t="n">
        <v>2005</v>
      </c>
      <c r="K214" s="52" t="n">
        <v>2005</v>
      </c>
      <c r="L214" s="44"/>
      <c r="M214" s="44" t="s">
        <v>45</v>
      </c>
      <c r="N214" s="48" t="s">
        <v>40</v>
      </c>
      <c r="O214" s="53" t="n">
        <v>32512</v>
      </c>
      <c r="P214" s="53" t="s">
        <v>203</v>
      </c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.75" hidden="false" customHeight="true" outlineLevel="0" collapsed="false">
      <c r="A215" s="62" t="n">
        <v>156</v>
      </c>
      <c r="B215" s="74" t="s">
        <v>217</v>
      </c>
      <c r="C215" s="122" t="n">
        <v>0.68</v>
      </c>
      <c r="D215" s="57"/>
      <c r="E215" s="58" t="s">
        <v>89</v>
      </c>
      <c r="F215" s="92"/>
      <c r="G215" s="92"/>
      <c r="H215" s="73" t="s">
        <v>43</v>
      </c>
      <c r="I215" s="61" t="s">
        <v>66</v>
      </c>
      <c r="J215" s="62" t="n">
        <v>2009</v>
      </c>
      <c r="K215" s="63" t="n">
        <v>2009</v>
      </c>
      <c r="L215" s="62"/>
      <c r="M215" s="62" t="s">
        <v>45</v>
      </c>
      <c r="N215" s="58" t="s">
        <v>89</v>
      </c>
      <c r="O215" s="64" t="n">
        <v>19578</v>
      </c>
      <c r="P215" s="64" t="s">
        <v>203</v>
      </c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.75" hidden="false" customHeight="true" outlineLevel="0" collapsed="false">
      <c r="A216" s="54" t="n">
        <v>157</v>
      </c>
      <c r="B216" s="55" t="s">
        <v>218</v>
      </c>
      <c r="C216" s="122" t="n">
        <v>1.39</v>
      </c>
      <c r="D216" s="57"/>
      <c r="E216" s="58" t="s">
        <v>40</v>
      </c>
      <c r="F216" s="92"/>
      <c r="G216" s="92"/>
      <c r="H216" s="73" t="s">
        <v>43</v>
      </c>
      <c r="I216" s="61" t="s">
        <v>132</v>
      </c>
      <c r="J216" s="62" t="n">
        <v>2013</v>
      </c>
      <c r="K216" s="63" t="n">
        <v>2013</v>
      </c>
      <c r="L216" s="62"/>
      <c r="M216" s="62" t="s">
        <v>45</v>
      </c>
      <c r="N216" s="58" t="s">
        <v>40</v>
      </c>
      <c r="O216" s="64" t="n">
        <v>11963</v>
      </c>
      <c r="P216" s="64" t="s">
        <v>203</v>
      </c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.75" hidden="false" customHeight="true" outlineLevel="0" collapsed="false">
      <c r="A217" s="62" t="n">
        <v>158</v>
      </c>
      <c r="B217" s="74" t="s">
        <v>219</v>
      </c>
      <c r="C217" s="122" t="n">
        <v>0.97</v>
      </c>
      <c r="D217" s="57"/>
      <c r="E217" s="58" t="s">
        <v>89</v>
      </c>
      <c r="F217" s="92"/>
      <c r="G217" s="92"/>
      <c r="H217" s="73" t="s">
        <v>43</v>
      </c>
      <c r="I217" s="61" t="s">
        <v>68</v>
      </c>
      <c r="J217" s="62" t="n">
        <v>2007</v>
      </c>
      <c r="K217" s="63" t="n">
        <v>2007</v>
      </c>
      <c r="L217" s="62"/>
      <c r="M217" s="62" t="s">
        <v>45</v>
      </c>
      <c r="N217" s="58" t="s">
        <v>89</v>
      </c>
      <c r="O217" s="64" t="n">
        <v>29596</v>
      </c>
      <c r="P217" s="64" t="s">
        <v>203</v>
      </c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.75" hidden="false" customHeight="true" outlineLevel="0" collapsed="false">
      <c r="A218" s="62" t="n">
        <v>159</v>
      </c>
      <c r="B218" s="74" t="s">
        <v>220</v>
      </c>
      <c r="C218" s="56" t="n">
        <v>0.44</v>
      </c>
      <c r="D218" s="57"/>
      <c r="E218" s="58" t="s">
        <v>40</v>
      </c>
      <c r="F218" s="89"/>
      <c r="G218" s="89"/>
      <c r="H218" s="73" t="s">
        <v>43</v>
      </c>
      <c r="I218" s="61" t="s">
        <v>44</v>
      </c>
      <c r="J218" s="62" t="n">
        <v>2010</v>
      </c>
      <c r="K218" s="63" t="n">
        <v>2010</v>
      </c>
      <c r="L218" s="62"/>
      <c r="M218" s="62" t="s">
        <v>39</v>
      </c>
      <c r="N218" s="58" t="s">
        <v>40</v>
      </c>
      <c r="O218" s="64" t="n">
        <v>7166</v>
      </c>
      <c r="P218" s="64" t="s">
        <v>203</v>
      </c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.75" hidden="false" customHeight="true" outlineLevel="0" collapsed="false">
      <c r="A219" s="62" t="n">
        <v>160</v>
      </c>
      <c r="B219" s="74" t="s">
        <v>221</v>
      </c>
      <c r="C219" s="56" t="n">
        <v>0.42</v>
      </c>
      <c r="D219" s="57"/>
      <c r="E219" s="58" t="s">
        <v>89</v>
      </c>
      <c r="F219" s="89"/>
      <c r="G219" s="89"/>
      <c r="H219" s="73" t="s">
        <v>43</v>
      </c>
      <c r="I219" s="61" t="s">
        <v>132</v>
      </c>
      <c r="J219" s="62" t="n">
        <v>2008</v>
      </c>
      <c r="K219" s="63" t="n">
        <v>2008</v>
      </c>
      <c r="L219" s="62"/>
      <c r="M219" s="62" t="s">
        <v>45</v>
      </c>
      <c r="N219" s="58" t="s">
        <v>89</v>
      </c>
      <c r="O219" s="64" t="n">
        <v>9754</v>
      </c>
      <c r="P219" s="64" t="s">
        <v>203</v>
      </c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.75" hidden="false" customHeight="true" outlineLevel="0" collapsed="false">
      <c r="A220" s="68" t="n">
        <v>161</v>
      </c>
      <c r="B220" s="75" t="s">
        <v>222</v>
      </c>
      <c r="C220" s="46" t="n">
        <v>0.73</v>
      </c>
      <c r="D220" s="47"/>
      <c r="E220" s="48" t="s">
        <v>89</v>
      </c>
      <c r="F220" s="92"/>
      <c r="G220" s="92"/>
      <c r="H220" s="67" t="s">
        <v>19</v>
      </c>
      <c r="I220" s="51" t="s">
        <v>132</v>
      </c>
      <c r="J220" s="44" t="n">
        <v>2004</v>
      </c>
      <c r="K220" s="52" t="n">
        <v>2004</v>
      </c>
      <c r="L220" s="44"/>
      <c r="M220" s="44" t="s">
        <v>39</v>
      </c>
      <c r="N220" s="48" t="s">
        <v>89</v>
      </c>
      <c r="O220" s="53" t="n">
        <v>12664</v>
      </c>
      <c r="P220" s="53" t="s">
        <v>203</v>
      </c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.75" hidden="false" customHeight="true" outlineLevel="0" collapsed="false">
      <c r="A221" s="65"/>
      <c r="B221" s="66"/>
      <c r="C221" s="46" t="n">
        <v>1.89</v>
      </c>
      <c r="D221" s="47" t="s">
        <v>36</v>
      </c>
      <c r="E221" s="48"/>
      <c r="F221" s="92"/>
      <c r="G221" s="92"/>
      <c r="H221" s="67" t="s">
        <v>37</v>
      </c>
      <c r="I221" s="51" t="s">
        <v>38</v>
      </c>
      <c r="J221" s="44" t="n">
        <v>2005</v>
      </c>
      <c r="K221" s="52" t="n">
        <v>2005</v>
      </c>
      <c r="L221" s="44"/>
      <c r="M221" s="44" t="s">
        <v>39</v>
      </c>
      <c r="N221" s="48" t="s">
        <v>89</v>
      </c>
      <c r="O221" s="53" t="n">
        <v>15369</v>
      </c>
      <c r="P221" s="53" t="s">
        <v>203</v>
      </c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.75" hidden="false" customHeight="true" outlineLevel="0" collapsed="false">
      <c r="A222" s="54" t="n">
        <v>162</v>
      </c>
      <c r="B222" s="55" t="s">
        <v>223</v>
      </c>
      <c r="C222" s="56" t="n">
        <v>1.28</v>
      </c>
      <c r="D222" s="57"/>
      <c r="E222" s="62" t="s">
        <v>89</v>
      </c>
      <c r="F222" s="92"/>
      <c r="G222" s="92"/>
      <c r="H222" s="73" t="s">
        <v>43</v>
      </c>
      <c r="I222" s="61" t="s">
        <v>90</v>
      </c>
      <c r="J222" s="62" t="n">
        <v>2013</v>
      </c>
      <c r="K222" s="63" t="n">
        <v>2013</v>
      </c>
      <c r="L222" s="62"/>
      <c r="M222" s="62" t="s">
        <v>39</v>
      </c>
      <c r="N222" s="62" t="s">
        <v>89</v>
      </c>
      <c r="O222" s="64" t="n">
        <v>4041</v>
      </c>
      <c r="P222" s="64" t="s">
        <v>203</v>
      </c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.75" hidden="false" customHeight="true" outlineLevel="0" collapsed="false">
      <c r="A223" s="99"/>
      <c r="B223" s="100"/>
      <c r="C223" s="56" t="n">
        <v>0.6</v>
      </c>
      <c r="D223" s="57"/>
      <c r="E223" s="58" t="s">
        <v>89</v>
      </c>
      <c r="F223" s="92"/>
      <c r="G223" s="92"/>
      <c r="H223" s="73" t="s">
        <v>43</v>
      </c>
      <c r="I223" s="61" t="s">
        <v>44</v>
      </c>
      <c r="J223" s="62" t="n">
        <v>2012</v>
      </c>
      <c r="K223" s="63" t="n">
        <v>2012</v>
      </c>
      <c r="L223" s="62"/>
      <c r="M223" s="62" t="s">
        <v>39</v>
      </c>
      <c r="N223" s="58" t="s">
        <v>89</v>
      </c>
      <c r="O223" s="64" t="n">
        <v>6840</v>
      </c>
      <c r="P223" s="64" t="s">
        <v>203</v>
      </c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.75" hidden="false" customHeight="true" outlineLevel="0" collapsed="false">
      <c r="A224" s="99"/>
      <c r="B224" s="100"/>
      <c r="C224" s="56" t="n">
        <v>1.4</v>
      </c>
      <c r="D224" s="57"/>
      <c r="E224" s="58" t="s">
        <v>40</v>
      </c>
      <c r="F224" s="89"/>
      <c r="G224" s="89"/>
      <c r="H224" s="73" t="s">
        <v>43</v>
      </c>
      <c r="I224" s="61" t="s">
        <v>53</v>
      </c>
      <c r="J224" s="62" t="n">
        <v>2013</v>
      </c>
      <c r="K224" s="63" t="n">
        <v>2013</v>
      </c>
      <c r="L224" s="62"/>
      <c r="M224" s="62" t="s">
        <v>39</v>
      </c>
      <c r="N224" s="58" t="s">
        <v>40</v>
      </c>
      <c r="O224" s="64" t="n">
        <v>2738</v>
      </c>
      <c r="P224" s="64" t="s">
        <v>203</v>
      </c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.75" hidden="false" customHeight="true" outlineLevel="0" collapsed="false">
      <c r="A225" s="71"/>
      <c r="B225" s="81"/>
      <c r="C225" s="56" t="n">
        <v>0.73</v>
      </c>
      <c r="D225" s="57"/>
      <c r="E225" s="58" t="s">
        <v>89</v>
      </c>
      <c r="F225" s="92"/>
      <c r="G225" s="92"/>
      <c r="H225" s="73" t="s">
        <v>43</v>
      </c>
      <c r="I225" s="61" t="s">
        <v>68</v>
      </c>
      <c r="J225" s="62" t="n">
        <v>2016</v>
      </c>
      <c r="K225" s="63" t="n">
        <v>2016</v>
      </c>
      <c r="L225" s="62"/>
      <c r="M225" s="62" t="s">
        <v>39</v>
      </c>
      <c r="N225" s="58" t="s">
        <v>89</v>
      </c>
      <c r="O225" s="64" t="n">
        <v>0</v>
      </c>
      <c r="P225" s="64" t="s">
        <v>203</v>
      </c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.75" hidden="false" customHeight="true" outlineLevel="0" collapsed="false">
      <c r="A226" s="54" t="n">
        <v>163</v>
      </c>
      <c r="B226" s="55" t="s">
        <v>224</v>
      </c>
      <c r="C226" s="56" t="n">
        <v>1.25</v>
      </c>
      <c r="D226" s="57"/>
      <c r="E226" s="58" t="s">
        <v>40</v>
      </c>
      <c r="F226" s="92"/>
      <c r="G226" s="92"/>
      <c r="H226" s="73" t="s">
        <v>43</v>
      </c>
      <c r="I226" s="61" t="s">
        <v>66</v>
      </c>
      <c r="J226" s="62" t="n">
        <v>2012</v>
      </c>
      <c r="K226" s="63" t="n">
        <v>2012</v>
      </c>
      <c r="L226" s="62"/>
      <c r="M226" s="62" t="s">
        <v>39</v>
      </c>
      <c r="N226" s="58" t="s">
        <v>40</v>
      </c>
      <c r="O226" s="64" t="n">
        <v>10749</v>
      </c>
      <c r="P226" s="64" t="s">
        <v>203</v>
      </c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.75" hidden="false" customHeight="true" outlineLevel="0" collapsed="false">
      <c r="A227" s="71"/>
      <c r="B227" s="81"/>
      <c r="C227" s="56" t="n">
        <v>2.67</v>
      </c>
      <c r="D227" s="57"/>
      <c r="E227" s="58" t="s">
        <v>40</v>
      </c>
      <c r="F227" s="92"/>
      <c r="G227" s="92"/>
      <c r="H227" s="73" t="s">
        <v>43</v>
      </c>
      <c r="I227" s="61" t="s">
        <v>132</v>
      </c>
      <c r="J227" s="62" t="n">
        <v>2015</v>
      </c>
      <c r="K227" s="63" t="n">
        <v>2015</v>
      </c>
      <c r="L227" s="62"/>
      <c r="M227" s="62" t="s">
        <v>39</v>
      </c>
      <c r="N227" s="58" t="s">
        <v>40</v>
      </c>
      <c r="O227" s="64" t="n">
        <v>16359</v>
      </c>
      <c r="P227" s="64" t="s">
        <v>203</v>
      </c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.75" hidden="false" customHeight="true" outlineLevel="0" collapsed="false">
      <c r="A228" s="54" t="n">
        <v>164</v>
      </c>
      <c r="B228" s="55" t="s">
        <v>225</v>
      </c>
      <c r="C228" s="56" t="n">
        <v>0.52</v>
      </c>
      <c r="D228" s="57"/>
      <c r="E228" s="58" t="s">
        <v>89</v>
      </c>
      <c r="F228" s="92"/>
      <c r="G228" s="92"/>
      <c r="H228" s="73" t="s">
        <v>43</v>
      </c>
      <c r="I228" s="61" t="s">
        <v>90</v>
      </c>
      <c r="J228" s="62" t="n">
        <v>2010</v>
      </c>
      <c r="K228" s="63" t="n">
        <v>2010</v>
      </c>
      <c r="L228" s="62"/>
      <c r="M228" s="62" t="s">
        <v>39</v>
      </c>
      <c r="N228" s="58" t="s">
        <v>89</v>
      </c>
      <c r="O228" s="64" t="n">
        <v>10404</v>
      </c>
      <c r="P228" s="64" t="s">
        <v>203</v>
      </c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.75" hidden="false" customHeight="true" outlineLevel="0" collapsed="false">
      <c r="A229" s="71"/>
      <c r="B229" s="81"/>
      <c r="C229" s="56" t="n">
        <v>4.04</v>
      </c>
      <c r="D229" s="57"/>
      <c r="E229" s="58" t="s">
        <v>40</v>
      </c>
      <c r="F229" s="118"/>
      <c r="G229" s="118"/>
      <c r="H229" s="73" t="s">
        <v>43</v>
      </c>
      <c r="I229" s="61" t="s">
        <v>38</v>
      </c>
      <c r="J229" s="62" t="n">
        <v>2013</v>
      </c>
      <c r="K229" s="63" t="n">
        <v>2013</v>
      </c>
      <c r="L229" s="62"/>
      <c r="M229" s="62" t="s">
        <v>39</v>
      </c>
      <c r="N229" s="58" t="s">
        <v>40</v>
      </c>
      <c r="O229" s="64" t="n">
        <v>59145</v>
      </c>
      <c r="P229" s="64" t="s">
        <v>203</v>
      </c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.75" hidden="false" customHeight="true" outlineLevel="0" collapsed="false">
      <c r="A230" s="71" t="n">
        <v>165</v>
      </c>
      <c r="B230" s="81" t="s">
        <v>226</v>
      </c>
      <c r="C230" s="56" t="n">
        <v>1.34</v>
      </c>
      <c r="D230" s="57"/>
      <c r="E230" s="58" t="s">
        <v>40</v>
      </c>
      <c r="F230" s="125"/>
      <c r="G230" s="125"/>
      <c r="H230" s="73" t="s">
        <v>43</v>
      </c>
      <c r="I230" s="61" t="s">
        <v>53</v>
      </c>
      <c r="J230" s="62" t="n">
        <v>2013</v>
      </c>
      <c r="K230" s="63" t="n">
        <v>2013</v>
      </c>
      <c r="L230" s="62"/>
      <c r="M230" s="62" t="s">
        <v>45</v>
      </c>
      <c r="N230" s="58" t="s">
        <v>40</v>
      </c>
      <c r="O230" s="64" t="n">
        <v>0</v>
      </c>
      <c r="P230" s="64" t="s">
        <v>203</v>
      </c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.75" hidden="false" customHeight="true" outlineLevel="0" collapsed="false">
      <c r="A231" s="62" t="n">
        <v>166</v>
      </c>
      <c r="B231" s="74" t="s">
        <v>227</v>
      </c>
      <c r="C231" s="56" t="n">
        <v>1.14</v>
      </c>
      <c r="D231" s="57"/>
      <c r="E231" s="58" t="s">
        <v>40</v>
      </c>
      <c r="F231" s="92"/>
      <c r="G231" s="92"/>
      <c r="H231" s="73" t="s">
        <v>43</v>
      </c>
      <c r="I231" s="61" t="s">
        <v>44</v>
      </c>
      <c r="J231" s="62" t="n">
        <v>2010</v>
      </c>
      <c r="K231" s="63" t="n">
        <v>2010</v>
      </c>
      <c r="L231" s="62"/>
      <c r="M231" s="62" t="s">
        <v>39</v>
      </c>
      <c r="N231" s="58" t="s">
        <v>40</v>
      </c>
      <c r="O231" s="64" t="n">
        <v>20261</v>
      </c>
      <c r="P231" s="64" t="s">
        <v>203</v>
      </c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.75" hidden="false" customHeight="true" outlineLevel="0" collapsed="false">
      <c r="A232" s="68" t="n">
        <v>167</v>
      </c>
      <c r="B232" s="55" t="s">
        <v>228</v>
      </c>
      <c r="C232" s="126" t="n">
        <v>1.66</v>
      </c>
      <c r="D232" s="47" t="s">
        <v>36</v>
      </c>
      <c r="E232" s="48"/>
      <c r="F232" s="89"/>
      <c r="G232" s="89"/>
      <c r="H232" s="67" t="s">
        <v>37</v>
      </c>
      <c r="I232" s="51" t="s">
        <v>68</v>
      </c>
      <c r="J232" s="44" t="n">
        <v>2005</v>
      </c>
      <c r="K232" s="52" t="n">
        <v>2005</v>
      </c>
      <c r="L232" s="44"/>
      <c r="M232" s="44" t="s">
        <v>45</v>
      </c>
      <c r="N232" s="48" t="s">
        <v>40</v>
      </c>
      <c r="O232" s="53" t="n">
        <v>32598</v>
      </c>
      <c r="P232" s="53" t="s">
        <v>203</v>
      </c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.75" hidden="false" customHeight="true" outlineLevel="0" collapsed="false">
      <c r="A233" s="65"/>
      <c r="B233" s="81"/>
      <c r="C233" s="122" t="n">
        <v>1.15</v>
      </c>
      <c r="D233" s="57"/>
      <c r="E233" s="58" t="s">
        <v>40</v>
      </c>
      <c r="F233" s="92"/>
      <c r="G233" s="92"/>
      <c r="H233" s="73" t="s">
        <v>43</v>
      </c>
      <c r="I233" s="61" t="s">
        <v>44</v>
      </c>
      <c r="J233" s="62" t="n">
        <v>2015</v>
      </c>
      <c r="K233" s="63" t="n">
        <v>2015</v>
      </c>
      <c r="L233" s="62"/>
      <c r="M233" s="62" t="s">
        <v>45</v>
      </c>
      <c r="N233" s="58" t="s">
        <v>40</v>
      </c>
      <c r="O233" s="64" t="n">
        <v>21988</v>
      </c>
      <c r="P233" s="64" t="s">
        <v>203</v>
      </c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.75" hidden="false" customHeight="true" outlineLevel="0" collapsed="false">
      <c r="A234" s="54" t="n">
        <v>168</v>
      </c>
      <c r="B234" s="55" t="s">
        <v>229</v>
      </c>
      <c r="C234" s="56" t="n">
        <v>0.55</v>
      </c>
      <c r="D234" s="57"/>
      <c r="E234" s="58" t="s">
        <v>89</v>
      </c>
      <c r="F234" s="92"/>
      <c r="G234" s="92"/>
      <c r="H234" s="73" t="s">
        <v>43</v>
      </c>
      <c r="I234" s="61" t="s">
        <v>90</v>
      </c>
      <c r="J234" s="62" t="n">
        <v>2013</v>
      </c>
      <c r="K234" s="63" t="n">
        <v>2013</v>
      </c>
      <c r="L234" s="62"/>
      <c r="M234" s="62" t="s">
        <v>45</v>
      </c>
      <c r="N234" s="58" t="s">
        <v>89</v>
      </c>
      <c r="O234" s="64" t="n">
        <v>14601</v>
      </c>
      <c r="P234" s="64" t="s">
        <v>203</v>
      </c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.75" hidden="false" customHeight="true" outlineLevel="0" collapsed="false">
      <c r="A235" s="71"/>
      <c r="B235" s="81"/>
      <c r="C235" s="56" t="n">
        <v>1.76</v>
      </c>
      <c r="D235" s="57"/>
      <c r="E235" s="58" t="s">
        <v>40</v>
      </c>
      <c r="F235" s="92"/>
      <c r="G235" s="92"/>
      <c r="H235" s="73" t="s">
        <v>43</v>
      </c>
      <c r="I235" s="61" t="s">
        <v>44</v>
      </c>
      <c r="J235" s="62" t="n">
        <v>2014</v>
      </c>
      <c r="K235" s="63" t="n">
        <v>2014</v>
      </c>
      <c r="L235" s="62"/>
      <c r="M235" s="62" t="s">
        <v>39</v>
      </c>
      <c r="N235" s="58" t="s">
        <v>40</v>
      </c>
      <c r="O235" s="64" t="n">
        <v>21534</v>
      </c>
      <c r="P235" s="64" t="s">
        <v>203</v>
      </c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.75" hidden="false" customHeight="true" outlineLevel="0" collapsed="false">
      <c r="A236" s="54" t="n">
        <v>169</v>
      </c>
      <c r="B236" s="55" t="s">
        <v>230</v>
      </c>
      <c r="C236" s="56" t="n">
        <v>0.3</v>
      </c>
      <c r="D236" s="57"/>
      <c r="E236" s="58" t="s">
        <v>89</v>
      </c>
      <c r="F236" s="76"/>
      <c r="G236" s="76"/>
      <c r="H236" s="73" t="s">
        <v>43</v>
      </c>
      <c r="I236" s="61" t="s">
        <v>132</v>
      </c>
      <c r="J236" s="112" t="n">
        <v>2008</v>
      </c>
      <c r="K236" s="63" t="n">
        <v>2008</v>
      </c>
      <c r="L236" s="62"/>
      <c r="M236" s="62" t="s">
        <v>45</v>
      </c>
      <c r="N236" s="58" t="s">
        <v>89</v>
      </c>
      <c r="O236" s="64" t="n">
        <v>3099</v>
      </c>
      <c r="P236" s="64" t="s">
        <v>203</v>
      </c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.75" hidden="false" customHeight="true" outlineLevel="0" collapsed="false">
      <c r="A237" s="71"/>
      <c r="B237" s="81"/>
      <c r="C237" s="56" t="n">
        <v>0.59</v>
      </c>
      <c r="D237" s="57"/>
      <c r="E237" s="62" t="s">
        <v>89</v>
      </c>
      <c r="F237" s="114"/>
      <c r="G237" s="114"/>
      <c r="H237" s="73" t="s">
        <v>43</v>
      </c>
      <c r="I237" s="61" t="s">
        <v>231</v>
      </c>
      <c r="J237" s="112" t="n">
        <v>2014</v>
      </c>
      <c r="K237" s="63" t="n">
        <v>2014</v>
      </c>
      <c r="L237" s="127"/>
      <c r="M237" s="128" t="s">
        <v>45</v>
      </c>
      <c r="N237" s="62" t="s">
        <v>89</v>
      </c>
      <c r="O237" s="64" t="n">
        <v>0</v>
      </c>
      <c r="P237" s="64" t="s">
        <v>203</v>
      </c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.75" hidden="false" customHeight="true" outlineLevel="0" collapsed="false">
      <c r="A238" s="54" t="n">
        <v>170</v>
      </c>
      <c r="B238" s="55" t="s">
        <v>232</v>
      </c>
      <c r="C238" s="56" t="n">
        <v>0.78</v>
      </c>
      <c r="D238" s="57"/>
      <c r="E238" s="58" t="s">
        <v>89</v>
      </c>
      <c r="F238" s="76"/>
      <c r="G238" s="76"/>
      <c r="H238" s="73" t="s">
        <v>43</v>
      </c>
      <c r="I238" s="61" t="s">
        <v>66</v>
      </c>
      <c r="J238" s="112" t="n">
        <v>2013</v>
      </c>
      <c r="K238" s="63" t="n">
        <v>2013</v>
      </c>
      <c r="L238" s="62"/>
      <c r="M238" s="62" t="s">
        <v>39</v>
      </c>
      <c r="N238" s="58" t="s">
        <v>89</v>
      </c>
      <c r="O238" s="64" t="n">
        <v>13027</v>
      </c>
      <c r="P238" s="64" t="s">
        <v>203</v>
      </c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.75" hidden="false" customHeight="true" outlineLevel="0" collapsed="false">
      <c r="A239" s="99"/>
      <c r="B239" s="100"/>
      <c r="C239" s="56" t="n">
        <v>0.65</v>
      </c>
      <c r="D239" s="57"/>
      <c r="E239" s="58" t="s">
        <v>89</v>
      </c>
      <c r="F239" s="76"/>
      <c r="G239" s="76"/>
      <c r="H239" s="73" t="s">
        <v>43</v>
      </c>
      <c r="I239" s="61" t="s">
        <v>44</v>
      </c>
      <c r="J239" s="112" t="n">
        <v>2014</v>
      </c>
      <c r="K239" s="63" t="n">
        <v>2014</v>
      </c>
      <c r="L239" s="62"/>
      <c r="M239" s="62" t="s">
        <v>45</v>
      </c>
      <c r="N239" s="58" t="s">
        <v>89</v>
      </c>
      <c r="O239" s="64" t="n">
        <v>11246</v>
      </c>
      <c r="P239" s="64" t="s">
        <v>203</v>
      </c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.75" hidden="false" customHeight="true" outlineLevel="0" collapsed="false">
      <c r="A240" s="71"/>
      <c r="B240" s="81"/>
      <c r="C240" s="56" t="n">
        <v>0.7</v>
      </c>
      <c r="D240" s="57"/>
      <c r="E240" s="58" t="s">
        <v>89</v>
      </c>
      <c r="F240" s="76"/>
      <c r="G240" s="76"/>
      <c r="H240" s="73" t="s">
        <v>43</v>
      </c>
      <c r="I240" s="61" t="s">
        <v>68</v>
      </c>
      <c r="J240" s="112" t="n">
        <v>2014</v>
      </c>
      <c r="K240" s="63" t="n">
        <v>2014</v>
      </c>
      <c r="L240" s="112"/>
      <c r="M240" s="62" t="s">
        <v>45</v>
      </c>
      <c r="N240" s="58" t="s">
        <v>89</v>
      </c>
      <c r="O240" s="64" t="n">
        <v>24072</v>
      </c>
      <c r="P240" s="64" t="s">
        <v>203</v>
      </c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.75" hidden="false" customHeight="true" outlineLevel="0" collapsed="false">
      <c r="A241" s="54" t="n">
        <v>171</v>
      </c>
      <c r="B241" s="55" t="s">
        <v>233</v>
      </c>
      <c r="C241" s="122" t="n">
        <v>0.34</v>
      </c>
      <c r="D241" s="57"/>
      <c r="E241" s="58" t="s">
        <v>89</v>
      </c>
      <c r="F241" s="76"/>
      <c r="G241" s="76"/>
      <c r="H241" s="73" t="s">
        <v>43</v>
      </c>
      <c r="I241" s="61" t="s">
        <v>78</v>
      </c>
      <c r="J241" s="112" t="n">
        <v>2010</v>
      </c>
      <c r="K241" s="63" t="n">
        <v>2010</v>
      </c>
      <c r="L241" s="112"/>
      <c r="M241" s="62" t="s">
        <v>45</v>
      </c>
      <c r="N241" s="58" t="s">
        <v>89</v>
      </c>
      <c r="O241" s="64" t="n">
        <v>3043</v>
      </c>
      <c r="P241" s="64" t="s">
        <v>203</v>
      </c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.75" hidden="false" customHeight="true" outlineLevel="0" collapsed="false">
      <c r="A242" s="99"/>
      <c r="B242" s="100"/>
      <c r="C242" s="56" t="n">
        <v>0.42</v>
      </c>
      <c r="D242" s="57"/>
      <c r="E242" s="58" t="s">
        <v>89</v>
      </c>
      <c r="F242" s="76"/>
      <c r="G242" s="76"/>
      <c r="H242" s="73" t="s">
        <v>43</v>
      </c>
      <c r="I242" s="61" t="s">
        <v>58</v>
      </c>
      <c r="J242" s="112" t="n">
        <v>2013</v>
      </c>
      <c r="K242" s="63" t="n">
        <v>2013</v>
      </c>
      <c r="L242" s="112"/>
      <c r="M242" s="62" t="s">
        <v>45</v>
      </c>
      <c r="N242" s="58" t="s">
        <v>89</v>
      </c>
      <c r="O242" s="64" t="n">
        <v>3542</v>
      </c>
      <c r="P242" s="64" t="s">
        <v>203</v>
      </c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.75" hidden="false" customHeight="true" outlineLevel="0" collapsed="false">
      <c r="A243" s="99"/>
      <c r="B243" s="100"/>
      <c r="C243" s="56" t="n">
        <v>1.18</v>
      </c>
      <c r="D243" s="57"/>
      <c r="E243" s="58" t="s">
        <v>40</v>
      </c>
      <c r="F243" s="76"/>
      <c r="G243" s="76"/>
      <c r="H243" s="73" t="s">
        <v>43</v>
      </c>
      <c r="I243" s="61" t="s">
        <v>44</v>
      </c>
      <c r="J243" s="112" t="n">
        <v>2014</v>
      </c>
      <c r="K243" s="63" t="n">
        <v>2014</v>
      </c>
      <c r="L243" s="112"/>
      <c r="M243" s="62" t="s">
        <v>45</v>
      </c>
      <c r="N243" s="58" t="s">
        <v>40</v>
      </c>
      <c r="O243" s="64" t="n">
        <v>3934</v>
      </c>
      <c r="P243" s="64" t="s">
        <v>203</v>
      </c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.75" hidden="false" customHeight="true" outlineLevel="0" collapsed="false">
      <c r="A244" s="71"/>
      <c r="B244" s="81"/>
      <c r="C244" s="56" t="n">
        <v>0.85</v>
      </c>
      <c r="D244" s="57"/>
      <c r="E244" s="58" t="s">
        <v>89</v>
      </c>
      <c r="F244" s="89"/>
      <c r="G244" s="89"/>
      <c r="H244" s="73" t="s">
        <v>43</v>
      </c>
      <c r="I244" s="61" t="s">
        <v>38</v>
      </c>
      <c r="J244" s="62" t="n">
        <v>2015</v>
      </c>
      <c r="K244" s="63" t="n">
        <v>2015</v>
      </c>
      <c r="L244" s="112"/>
      <c r="M244" s="62" t="s">
        <v>45</v>
      </c>
      <c r="N244" s="58" t="s">
        <v>89</v>
      </c>
      <c r="O244" s="64" t="n">
        <v>2573</v>
      </c>
      <c r="P244" s="64" t="s">
        <v>203</v>
      </c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.75" hidden="false" customHeight="true" outlineLevel="0" collapsed="false">
      <c r="A245" s="62" t="n">
        <v>172</v>
      </c>
      <c r="B245" s="74" t="s">
        <v>234</v>
      </c>
      <c r="C245" s="56" t="n">
        <v>1.78</v>
      </c>
      <c r="D245" s="57"/>
      <c r="E245" s="58" t="s">
        <v>40</v>
      </c>
      <c r="F245" s="89"/>
      <c r="G245" s="89"/>
      <c r="H245" s="73" t="s">
        <v>43</v>
      </c>
      <c r="I245" s="61" t="s">
        <v>132</v>
      </c>
      <c r="J245" s="62" t="n">
        <v>2013</v>
      </c>
      <c r="K245" s="63" t="n">
        <v>2013</v>
      </c>
      <c r="L245" s="112"/>
      <c r="M245" s="62" t="s">
        <v>45</v>
      </c>
      <c r="N245" s="58" t="s">
        <v>40</v>
      </c>
      <c r="O245" s="64" t="n">
        <v>10419</v>
      </c>
      <c r="P245" s="64" t="s">
        <v>203</v>
      </c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.75" hidden="false" customHeight="true" outlineLevel="0" collapsed="false">
      <c r="A246" s="62" t="n">
        <v>173</v>
      </c>
      <c r="B246" s="74" t="s">
        <v>235</v>
      </c>
      <c r="C246" s="56" t="n">
        <v>0.88</v>
      </c>
      <c r="D246" s="57"/>
      <c r="E246" s="112" t="s">
        <v>50</v>
      </c>
      <c r="F246" s="92"/>
      <c r="G246" s="92"/>
      <c r="H246" s="73" t="s">
        <v>43</v>
      </c>
      <c r="I246" s="61" t="s">
        <v>53</v>
      </c>
      <c r="J246" s="62" t="n">
        <v>2011</v>
      </c>
      <c r="K246" s="63" t="n">
        <v>2011</v>
      </c>
      <c r="L246" s="112"/>
      <c r="M246" s="62" t="s">
        <v>45</v>
      </c>
      <c r="N246" s="112" t="s">
        <v>50</v>
      </c>
      <c r="O246" s="64" t="n">
        <v>0</v>
      </c>
      <c r="P246" s="64" t="s">
        <v>203</v>
      </c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.75" hidden="false" customHeight="true" outlineLevel="0" collapsed="false">
      <c r="A247" s="54" t="n">
        <v>174</v>
      </c>
      <c r="B247" s="55" t="s">
        <v>236</v>
      </c>
      <c r="C247" s="56" t="n">
        <v>1.26</v>
      </c>
      <c r="D247" s="57"/>
      <c r="E247" s="62" t="s">
        <v>50</v>
      </c>
      <c r="F247" s="92"/>
      <c r="G247" s="92"/>
      <c r="H247" s="73" t="s">
        <v>43</v>
      </c>
      <c r="I247" s="61" t="s">
        <v>49</v>
      </c>
      <c r="J247" s="62" t="n">
        <v>2017</v>
      </c>
      <c r="K247" s="63" t="n">
        <v>2017</v>
      </c>
      <c r="L247" s="62"/>
      <c r="M247" s="62" t="s">
        <v>45</v>
      </c>
      <c r="N247" s="62" t="s">
        <v>50</v>
      </c>
      <c r="O247" s="64" t="n">
        <v>0</v>
      </c>
      <c r="P247" s="64" t="s">
        <v>203</v>
      </c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.75" hidden="false" customHeight="true" outlineLevel="0" collapsed="false">
      <c r="A248" s="71"/>
      <c r="B248" s="81"/>
      <c r="C248" s="56" t="n">
        <v>0.83</v>
      </c>
      <c r="D248" s="57"/>
      <c r="E248" s="58" t="s">
        <v>40</v>
      </c>
      <c r="F248" s="89"/>
      <c r="G248" s="89"/>
      <c r="H248" s="73" t="s">
        <v>43</v>
      </c>
      <c r="I248" s="61" t="s">
        <v>44</v>
      </c>
      <c r="J248" s="62" t="n">
        <v>2015</v>
      </c>
      <c r="K248" s="63" t="n">
        <v>2015</v>
      </c>
      <c r="L248" s="112"/>
      <c r="M248" s="62" t="s">
        <v>45</v>
      </c>
      <c r="N248" s="58" t="s">
        <v>40</v>
      </c>
      <c r="O248" s="64" t="n">
        <v>18430</v>
      </c>
      <c r="P248" s="64" t="s">
        <v>203</v>
      </c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.75" hidden="false" customHeight="true" outlineLevel="0" collapsed="false">
      <c r="A249" s="62" t="n">
        <v>175</v>
      </c>
      <c r="B249" s="74" t="s">
        <v>237</v>
      </c>
      <c r="C249" s="56" t="n">
        <v>0.45</v>
      </c>
      <c r="D249" s="57"/>
      <c r="E249" s="58" t="s">
        <v>89</v>
      </c>
      <c r="F249" s="92"/>
      <c r="G249" s="92"/>
      <c r="H249" s="73" t="s">
        <v>43</v>
      </c>
      <c r="I249" s="61" t="s">
        <v>38</v>
      </c>
      <c r="J249" s="62" t="n">
        <v>2010</v>
      </c>
      <c r="K249" s="63" t="n">
        <v>2010</v>
      </c>
      <c r="L249" s="58" t="s">
        <v>238</v>
      </c>
      <c r="M249" s="62" t="s">
        <v>45</v>
      </c>
      <c r="N249" s="58" t="s">
        <v>89</v>
      </c>
      <c r="O249" s="64" t="n">
        <v>11793</v>
      </c>
      <c r="P249" s="64" t="s">
        <v>203</v>
      </c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.75" hidden="false" customHeight="true" outlineLevel="0" collapsed="false">
      <c r="A250" s="54" t="n">
        <v>176</v>
      </c>
      <c r="B250" s="55" t="s">
        <v>239</v>
      </c>
      <c r="C250" s="56" t="n">
        <v>0.57</v>
      </c>
      <c r="D250" s="57"/>
      <c r="E250" s="58" t="s">
        <v>89</v>
      </c>
      <c r="F250" s="89"/>
      <c r="G250" s="89"/>
      <c r="H250" s="73" t="s">
        <v>43</v>
      </c>
      <c r="I250" s="61" t="s">
        <v>90</v>
      </c>
      <c r="J250" s="62" t="n">
        <v>2010</v>
      </c>
      <c r="K250" s="63" t="n">
        <v>2010</v>
      </c>
      <c r="L250" s="58" t="s">
        <v>238</v>
      </c>
      <c r="M250" s="62" t="s">
        <v>39</v>
      </c>
      <c r="N250" s="58" t="s">
        <v>89</v>
      </c>
      <c r="O250" s="64" t="n">
        <v>15281</v>
      </c>
      <c r="P250" s="64" t="s">
        <v>203</v>
      </c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.75" hidden="false" customHeight="true" outlineLevel="0" collapsed="false">
      <c r="A251" s="71"/>
      <c r="B251" s="81"/>
      <c r="C251" s="56" t="n">
        <v>1.35</v>
      </c>
      <c r="D251" s="57"/>
      <c r="E251" s="62" t="s">
        <v>89</v>
      </c>
      <c r="F251" s="108"/>
      <c r="G251" s="108"/>
      <c r="H251" s="73" t="s">
        <v>43</v>
      </c>
      <c r="I251" s="61" t="s">
        <v>44</v>
      </c>
      <c r="J251" s="82" t="n">
        <v>2016</v>
      </c>
      <c r="K251" s="63" t="n">
        <v>2016</v>
      </c>
      <c r="L251" s="62"/>
      <c r="M251" s="62" t="s">
        <v>39</v>
      </c>
      <c r="N251" s="62" t="s">
        <v>89</v>
      </c>
      <c r="O251" s="64" t="n">
        <v>0</v>
      </c>
      <c r="P251" s="64" t="s">
        <v>203</v>
      </c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.75" hidden="false" customHeight="true" outlineLevel="0" collapsed="false">
      <c r="A252" s="68" t="n">
        <v>177</v>
      </c>
      <c r="B252" s="55" t="s">
        <v>240</v>
      </c>
      <c r="C252" s="46" t="n">
        <v>0.55</v>
      </c>
      <c r="D252" s="47" t="s">
        <v>36</v>
      </c>
      <c r="E252" s="48"/>
      <c r="F252" s="89"/>
      <c r="G252" s="89"/>
      <c r="H252" s="67" t="s">
        <v>37</v>
      </c>
      <c r="I252" s="51" t="s">
        <v>132</v>
      </c>
      <c r="J252" s="44" t="n">
        <v>2004</v>
      </c>
      <c r="K252" s="52" t="n">
        <v>2004</v>
      </c>
      <c r="L252" s="44"/>
      <c r="M252" s="44" t="s">
        <v>39</v>
      </c>
      <c r="N252" s="48" t="s">
        <v>89</v>
      </c>
      <c r="O252" s="53" t="n">
        <v>38099</v>
      </c>
      <c r="P252" s="53" t="s">
        <v>203</v>
      </c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.75" hidden="false" customHeight="true" outlineLevel="0" collapsed="false">
      <c r="A253" s="65"/>
      <c r="B253" s="100"/>
      <c r="C253" s="56" t="n">
        <v>0.33</v>
      </c>
      <c r="D253" s="57"/>
      <c r="E253" s="58" t="s">
        <v>89</v>
      </c>
      <c r="F253" s="108"/>
      <c r="G253" s="108"/>
      <c r="H253" s="73" t="s">
        <v>43</v>
      </c>
      <c r="I253" s="61" t="s">
        <v>44</v>
      </c>
      <c r="J253" s="82" t="n">
        <v>2006</v>
      </c>
      <c r="K253" s="63" t="n">
        <v>2006</v>
      </c>
      <c r="L253" s="58"/>
      <c r="M253" s="62" t="s">
        <v>39</v>
      </c>
      <c r="N253" s="58" t="s">
        <v>89</v>
      </c>
      <c r="O253" s="64" t="n">
        <v>21231</v>
      </c>
      <c r="P253" s="64" t="s">
        <v>203</v>
      </c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.75" hidden="false" customHeight="true" outlineLevel="0" collapsed="false">
      <c r="A254" s="62" t="n">
        <v>178</v>
      </c>
      <c r="B254" s="74" t="s">
        <v>241</v>
      </c>
      <c r="C254" s="56" t="n">
        <v>0.92</v>
      </c>
      <c r="D254" s="57"/>
      <c r="E254" s="58" t="s">
        <v>40</v>
      </c>
      <c r="F254" s="89"/>
      <c r="G254" s="89"/>
      <c r="H254" s="73" t="s">
        <v>43</v>
      </c>
      <c r="I254" s="61" t="s">
        <v>38</v>
      </c>
      <c r="J254" s="62" t="n">
        <v>2013</v>
      </c>
      <c r="K254" s="63" t="n">
        <v>2013</v>
      </c>
      <c r="L254" s="82"/>
      <c r="M254" s="62" t="s">
        <v>39</v>
      </c>
      <c r="N254" s="58" t="s">
        <v>40</v>
      </c>
      <c r="O254" s="64" t="n">
        <v>18724</v>
      </c>
      <c r="P254" s="64" t="s">
        <v>203</v>
      </c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.75" hidden="false" customHeight="true" outlineLevel="0" collapsed="false">
      <c r="A255" s="62" t="n">
        <v>179</v>
      </c>
      <c r="B255" s="74" t="s">
        <v>242</v>
      </c>
      <c r="C255" s="56" t="n">
        <v>1.83</v>
      </c>
      <c r="D255" s="57"/>
      <c r="E255" s="58" t="s">
        <v>40</v>
      </c>
      <c r="F255" s="89"/>
      <c r="G255" s="89"/>
      <c r="H255" s="73" t="s">
        <v>43</v>
      </c>
      <c r="I255" s="61" t="s">
        <v>46</v>
      </c>
      <c r="J255" s="62" t="n">
        <v>2010</v>
      </c>
      <c r="K255" s="63" t="n">
        <v>2010</v>
      </c>
      <c r="L255" s="62"/>
      <c r="M255" s="62" t="s">
        <v>45</v>
      </c>
      <c r="N255" s="58" t="s">
        <v>40</v>
      </c>
      <c r="O255" s="64" t="n">
        <v>51737</v>
      </c>
      <c r="P255" s="64" t="s">
        <v>203</v>
      </c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.75" hidden="false" customHeight="true" outlineLevel="0" collapsed="false">
      <c r="A256" s="62" t="n">
        <v>180</v>
      </c>
      <c r="B256" s="74" t="s">
        <v>243</v>
      </c>
      <c r="C256" s="56" t="n">
        <v>0.42</v>
      </c>
      <c r="D256" s="57"/>
      <c r="E256" s="58" t="s">
        <v>89</v>
      </c>
      <c r="F256" s="89"/>
      <c r="G256" s="89"/>
      <c r="H256" s="73" t="s">
        <v>43</v>
      </c>
      <c r="I256" s="61" t="s">
        <v>132</v>
      </c>
      <c r="J256" s="62" t="n">
        <v>2006</v>
      </c>
      <c r="K256" s="63" t="n">
        <v>2006</v>
      </c>
      <c r="L256" s="82"/>
      <c r="M256" s="62" t="s">
        <v>39</v>
      </c>
      <c r="N256" s="58" t="s">
        <v>89</v>
      </c>
      <c r="O256" s="64" t="n">
        <v>3836</v>
      </c>
      <c r="P256" s="64" t="s">
        <v>203</v>
      </c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.75" hidden="false" customHeight="true" outlineLevel="0" collapsed="false">
      <c r="A257" s="62" t="n">
        <v>181</v>
      </c>
      <c r="B257" s="74" t="s">
        <v>244</v>
      </c>
      <c r="C257" s="56" t="n">
        <v>0.76</v>
      </c>
      <c r="D257" s="57"/>
      <c r="E257" s="58" t="s">
        <v>40</v>
      </c>
      <c r="F257" s="59"/>
      <c r="G257" s="59"/>
      <c r="H257" s="73" t="s">
        <v>43</v>
      </c>
      <c r="I257" s="61" t="s">
        <v>68</v>
      </c>
      <c r="J257" s="62" t="n">
        <v>2014</v>
      </c>
      <c r="K257" s="63" t="n">
        <v>2014</v>
      </c>
      <c r="L257" s="82"/>
      <c r="M257" s="62" t="s">
        <v>39</v>
      </c>
      <c r="N257" s="58" t="s">
        <v>40</v>
      </c>
      <c r="O257" s="64" t="n">
        <v>4895</v>
      </c>
      <c r="P257" s="64" t="s">
        <v>203</v>
      </c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.75" hidden="false" customHeight="true" outlineLevel="0" collapsed="false">
      <c r="A258" s="62" t="n">
        <v>182</v>
      </c>
      <c r="B258" s="74" t="s">
        <v>245</v>
      </c>
      <c r="C258" s="56" t="n">
        <v>0.4</v>
      </c>
      <c r="D258" s="57"/>
      <c r="E258" s="62" t="s">
        <v>40</v>
      </c>
      <c r="F258" s="59"/>
      <c r="G258" s="59"/>
      <c r="H258" s="73" t="s">
        <v>43</v>
      </c>
      <c r="I258" s="61" t="s">
        <v>68</v>
      </c>
      <c r="J258" s="82" t="n">
        <v>2014</v>
      </c>
      <c r="K258" s="63" t="n">
        <v>2014</v>
      </c>
      <c r="L258" s="58" t="s">
        <v>246</v>
      </c>
      <c r="M258" s="62" t="s">
        <v>45</v>
      </c>
      <c r="N258" s="62" t="s">
        <v>40</v>
      </c>
      <c r="O258" s="64" t="n">
        <v>0</v>
      </c>
      <c r="P258" s="64" t="s">
        <v>203</v>
      </c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.75" hidden="false" customHeight="true" outlineLevel="0" collapsed="false">
      <c r="A259" s="62" t="n">
        <v>183</v>
      </c>
      <c r="B259" s="74" t="s">
        <v>247</v>
      </c>
      <c r="C259" s="56" t="n">
        <v>1.86</v>
      </c>
      <c r="D259" s="57"/>
      <c r="E259" s="62" t="s">
        <v>40</v>
      </c>
      <c r="F259" s="129"/>
      <c r="G259" s="129"/>
      <c r="H259" s="73" t="s">
        <v>43</v>
      </c>
      <c r="I259" s="61" t="s">
        <v>68</v>
      </c>
      <c r="J259" s="62" t="n">
        <v>2013</v>
      </c>
      <c r="K259" s="62" t="n">
        <v>2013</v>
      </c>
      <c r="L259" s="58"/>
      <c r="M259" s="62"/>
      <c r="N259" s="62" t="s">
        <v>40</v>
      </c>
      <c r="O259" s="64" t="n">
        <v>0</v>
      </c>
      <c r="P259" s="64" t="s">
        <v>203</v>
      </c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.75" hidden="false" customHeight="true" outlineLevel="0" collapsed="false">
      <c r="A260" s="68" t="n">
        <v>184</v>
      </c>
      <c r="B260" s="75" t="s">
        <v>248</v>
      </c>
      <c r="C260" s="46" t="n">
        <v>1.23</v>
      </c>
      <c r="D260" s="47" t="s">
        <v>36</v>
      </c>
      <c r="E260" s="48"/>
      <c r="F260" s="59"/>
      <c r="G260" s="59"/>
      <c r="H260" s="67" t="s">
        <v>37</v>
      </c>
      <c r="I260" s="51" t="s">
        <v>46</v>
      </c>
      <c r="J260" s="130" t="n">
        <v>2005</v>
      </c>
      <c r="K260" s="52" t="n">
        <v>2005</v>
      </c>
      <c r="L260" s="48"/>
      <c r="M260" s="44" t="s">
        <v>39</v>
      </c>
      <c r="N260" s="48" t="s">
        <v>89</v>
      </c>
      <c r="O260" s="53" t="n">
        <v>28382</v>
      </c>
      <c r="P260" s="53" t="s">
        <v>203</v>
      </c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.75" hidden="false" customHeight="true" outlineLevel="0" collapsed="false">
      <c r="A261" s="65"/>
      <c r="B261" s="66"/>
      <c r="C261" s="46" t="n">
        <v>1.03</v>
      </c>
      <c r="D261" s="47" t="s">
        <v>36</v>
      </c>
      <c r="E261" s="48"/>
      <c r="F261" s="108"/>
      <c r="G261" s="108"/>
      <c r="H261" s="67" t="s">
        <v>37</v>
      </c>
      <c r="I261" s="51" t="s">
        <v>38</v>
      </c>
      <c r="J261" s="44" t="n">
        <v>2005</v>
      </c>
      <c r="K261" s="52" t="n">
        <v>2005</v>
      </c>
      <c r="L261" s="48" t="s">
        <v>249</v>
      </c>
      <c r="M261" s="44" t="s">
        <v>39</v>
      </c>
      <c r="N261" s="48" t="s">
        <v>40</v>
      </c>
      <c r="O261" s="53" t="n">
        <v>23404</v>
      </c>
      <c r="P261" s="53" t="s">
        <v>203</v>
      </c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.75" hidden="false" customHeight="true" outlineLevel="0" collapsed="false">
      <c r="A262" s="54" t="n">
        <v>185</v>
      </c>
      <c r="B262" s="55" t="s">
        <v>250</v>
      </c>
      <c r="C262" s="122" t="n">
        <v>1.82</v>
      </c>
      <c r="D262" s="57"/>
      <c r="E262" s="58" t="s">
        <v>40</v>
      </c>
      <c r="F262" s="59"/>
      <c r="G262" s="59"/>
      <c r="H262" s="73" t="s">
        <v>43</v>
      </c>
      <c r="I262" s="61" t="s">
        <v>202</v>
      </c>
      <c r="J262" s="62" t="n">
        <v>2015</v>
      </c>
      <c r="K262" s="63" t="n">
        <v>2015</v>
      </c>
      <c r="L262" s="62"/>
      <c r="M262" s="62" t="s">
        <v>45</v>
      </c>
      <c r="N262" s="58" t="s">
        <v>40</v>
      </c>
      <c r="O262" s="64" t="n">
        <v>8377</v>
      </c>
      <c r="P262" s="64" t="s">
        <v>203</v>
      </c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.75" hidden="false" customHeight="true" outlineLevel="0" collapsed="false">
      <c r="A263" s="71"/>
      <c r="B263" s="81"/>
      <c r="C263" s="56" t="n">
        <v>1.01</v>
      </c>
      <c r="D263" s="57"/>
      <c r="E263" s="58" t="s">
        <v>40</v>
      </c>
      <c r="F263" s="108"/>
      <c r="G263" s="108"/>
      <c r="H263" s="73" t="s">
        <v>43</v>
      </c>
      <c r="I263" s="61" t="s">
        <v>44</v>
      </c>
      <c r="J263" s="62" t="n">
        <v>2015</v>
      </c>
      <c r="K263" s="63" t="n">
        <v>2015</v>
      </c>
      <c r="L263" s="82"/>
      <c r="M263" s="62" t="s">
        <v>45</v>
      </c>
      <c r="N263" s="58" t="s">
        <v>40</v>
      </c>
      <c r="O263" s="64" t="n">
        <v>2101</v>
      </c>
      <c r="P263" s="64" t="s">
        <v>203</v>
      </c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.75" hidden="false" customHeight="true" outlineLevel="0" collapsed="false">
      <c r="A264" s="62" t="n">
        <v>186</v>
      </c>
      <c r="B264" s="74" t="s">
        <v>251</v>
      </c>
      <c r="C264" s="56" t="n">
        <v>0.76</v>
      </c>
      <c r="D264" s="57"/>
      <c r="E264" s="58" t="s">
        <v>89</v>
      </c>
      <c r="F264" s="89"/>
      <c r="G264" s="89"/>
      <c r="H264" s="73" t="s">
        <v>43</v>
      </c>
      <c r="I264" s="61" t="s">
        <v>44</v>
      </c>
      <c r="J264" s="62" t="n">
        <v>2011</v>
      </c>
      <c r="K264" s="63" t="n">
        <v>2011</v>
      </c>
      <c r="L264" s="113" t="s">
        <v>252</v>
      </c>
      <c r="M264" s="112" t="s">
        <v>45</v>
      </c>
      <c r="N264" s="58" t="s">
        <v>89</v>
      </c>
      <c r="O264" s="64" t="n">
        <v>4588</v>
      </c>
      <c r="P264" s="64" t="s">
        <v>203</v>
      </c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.75" hidden="false" customHeight="true" outlineLevel="0" collapsed="false">
      <c r="A265" s="54" t="n">
        <v>187</v>
      </c>
      <c r="B265" s="55" t="s">
        <v>253</v>
      </c>
      <c r="C265" s="95" t="n">
        <v>2.23</v>
      </c>
      <c r="D265" s="57"/>
      <c r="E265" s="58" t="s">
        <v>50</v>
      </c>
      <c r="F265" s="108"/>
      <c r="G265" s="108"/>
      <c r="H265" s="73" t="s">
        <v>43</v>
      </c>
      <c r="I265" s="61" t="s">
        <v>58</v>
      </c>
      <c r="J265" s="62" t="n">
        <v>2009</v>
      </c>
      <c r="K265" s="63" t="n">
        <v>2009</v>
      </c>
      <c r="L265" s="62"/>
      <c r="M265" s="62" t="s">
        <v>39</v>
      </c>
      <c r="N265" s="58" t="s">
        <v>50</v>
      </c>
      <c r="O265" s="64" t="n">
        <v>8775</v>
      </c>
      <c r="P265" s="64" t="s">
        <v>254</v>
      </c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.75" hidden="false" customHeight="true" outlineLevel="0" collapsed="false">
      <c r="A266" s="71"/>
      <c r="B266" s="81"/>
      <c r="C266" s="95" t="n">
        <v>0.36</v>
      </c>
      <c r="D266" s="57"/>
      <c r="E266" s="62" t="s">
        <v>50</v>
      </c>
      <c r="F266" s="89"/>
      <c r="G266" s="89"/>
      <c r="H266" s="73" t="s">
        <v>43</v>
      </c>
      <c r="I266" s="61" t="s">
        <v>49</v>
      </c>
      <c r="J266" s="82" t="n">
        <v>2016</v>
      </c>
      <c r="K266" s="63" t="n">
        <v>2016</v>
      </c>
      <c r="L266" s="119"/>
      <c r="M266" s="62" t="s">
        <v>45</v>
      </c>
      <c r="N266" s="62" t="s">
        <v>50</v>
      </c>
      <c r="O266" s="64" t="n">
        <v>0</v>
      </c>
      <c r="P266" s="64" t="s">
        <v>254</v>
      </c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.75" hidden="false" customHeight="true" outlineLevel="0" collapsed="false">
      <c r="A267" s="62" t="n">
        <v>188</v>
      </c>
      <c r="B267" s="74" t="s">
        <v>255</v>
      </c>
      <c r="C267" s="95" t="n">
        <v>0.48</v>
      </c>
      <c r="D267" s="57"/>
      <c r="E267" s="58" t="s">
        <v>40</v>
      </c>
      <c r="F267" s="59"/>
      <c r="G267" s="59"/>
      <c r="H267" s="73" t="s">
        <v>43</v>
      </c>
      <c r="I267" s="61" t="s">
        <v>38</v>
      </c>
      <c r="J267" s="112" t="n">
        <v>2013</v>
      </c>
      <c r="K267" s="63" t="n">
        <v>2013</v>
      </c>
      <c r="L267" s="119"/>
      <c r="M267" s="62" t="s">
        <v>45</v>
      </c>
      <c r="N267" s="58" t="s">
        <v>40</v>
      </c>
      <c r="O267" s="64" t="n">
        <v>3415</v>
      </c>
      <c r="P267" s="64" t="s">
        <v>254</v>
      </c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.75" hidden="false" customHeight="true" outlineLevel="0" collapsed="false">
      <c r="A268" s="68" t="n">
        <v>189</v>
      </c>
      <c r="B268" s="55" t="s">
        <v>256</v>
      </c>
      <c r="C268" s="83" t="n">
        <v>1.27</v>
      </c>
      <c r="D268" s="47" t="s">
        <v>36</v>
      </c>
      <c r="E268" s="48"/>
      <c r="F268" s="59"/>
      <c r="G268" s="59"/>
      <c r="H268" s="67" t="s">
        <v>37</v>
      </c>
      <c r="I268" s="51" t="s">
        <v>46</v>
      </c>
      <c r="J268" s="130" t="n">
        <v>2003</v>
      </c>
      <c r="K268" s="52" t="n">
        <v>2003</v>
      </c>
      <c r="L268" s="44"/>
      <c r="M268" s="44" t="s">
        <v>45</v>
      </c>
      <c r="N268" s="48" t="s">
        <v>50</v>
      </c>
      <c r="O268" s="53" t="n">
        <v>31891</v>
      </c>
      <c r="P268" s="53" t="s">
        <v>254</v>
      </c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.75" hidden="false" customHeight="true" outlineLevel="0" collapsed="false">
      <c r="A269" s="65"/>
      <c r="B269" s="100"/>
      <c r="C269" s="95" t="n">
        <v>0.79</v>
      </c>
      <c r="D269" s="57"/>
      <c r="E269" s="58" t="s">
        <v>50</v>
      </c>
      <c r="F269" s="92"/>
      <c r="G269" s="92"/>
      <c r="H269" s="73" t="s">
        <v>43</v>
      </c>
      <c r="I269" s="61" t="s">
        <v>49</v>
      </c>
      <c r="J269" s="82" t="n">
        <v>2007</v>
      </c>
      <c r="K269" s="63" t="n">
        <v>2007</v>
      </c>
      <c r="L269" s="82"/>
      <c r="M269" s="62" t="s">
        <v>39</v>
      </c>
      <c r="N269" s="58" t="s">
        <v>50</v>
      </c>
      <c r="O269" s="64" t="n">
        <v>12755</v>
      </c>
      <c r="P269" s="64" t="s">
        <v>254</v>
      </c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.75" hidden="false" customHeight="true" outlineLevel="0" collapsed="false">
      <c r="A270" s="62" t="n">
        <v>190</v>
      </c>
      <c r="B270" s="74" t="s">
        <v>257</v>
      </c>
      <c r="C270" s="95" t="n">
        <v>1.84</v>
      </c>
      <c r="D270" s="57"/>
      <c r="E270" s="112" t="s">
        <v>50</v>
      </c>
      <c r="F270" s="92"/>
      <c r="G270" s="92"/>
      <c r="H270" s="73" t="s">
        <v>43</v>
      </c>
      <c r="I270" s="61" t="s">
        <v>53</v>
      </c>
      <c r="J270" s="62" t="n">
        <v>2017</v>
      </c>
      <c r="K270" s="63" t="n">
        <v>2017</v>
      </c>
      <c r="L270" s="112"/>
      <c r="M270" s="112" t="s">
        <v>45</v>
      </c>
      <c r="N270" s="112" t="s">
        <v>50</v>
      </c>
      <c r="O270" s="64" t="n">
        <v>0</v>
      </c>
      <c r="P270" s="64" t="s">
        <v>254</v>
      </c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.75" hidden="false" customHeight="true" outlineLevel="0" collapsed="false">
      <c r="A271" s="44" t="n">
        <v>191</v>
      </c>
      <c r="B271" s="45" t="s">
        <v>258</v>
      </c>
      <c r="C271" s="83" t="n">
        <v>1.69</v>
      </c>
      <c r="D271" s="47" t="s">
        <v>36</v>
      </c>
      <c r="E271" s="48"/>
      <c r="F271" s="59"/>
      <c r="G271" s="59"/>
      <c r="H271" s="67" t="s">
        <v>37</v>
      </c>
      <c r="I271" s="51" t="s">
        <v>58</v>
      </c>
      <c r="J271" s="44" t="n">
        <v>2003</v>
      </c>
      <c r="K271" s="52" t="n">
        <v>2003</v>
      </c>
      <c r="L271" s="130"/>
      <c r="M271" s="44" t="s">
        <v>45</v>
      </c>
      <c r="N271" s="48" t="s">
        <v>50</v>
      </c>
      <c r="O271" s="53" t="n">
        <v>10650</v>
      </c>
      <c r="P271" s="53" t="s">
        <v>254</v>
      </c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.75" hidden="false" customHeight="true" outlineLevel="0" collapsed="false">
      <c r="A272" s="68" t="n">
        <v>192</v>
      </c>
      <c r="B272" s="75" t="s">
        <v>259</v>
      </c>
      <c r="C272" s="83" t="n">
        <v>0.78</v>
      </c>
      <c r="D272" s="47" t="s">
        <v>36</v>
      </c>
      <c r="E272" s="48"/>
      <c r="F272" s="59"/>
      <c r="G272" s="59"/>
      <c r="H272" s="67" t="s">
        <v>37</v>
      </c>
      <c r="I272" s="51" t="s">
        <v>78</v>
      </c>
      <c r="J272" s="130" t="n">
        <v>2003</v>
      </c>
      <c r="K272" s="52" t="n">
        <v>2003</v>
      </c>
      <c r="L272" s="84"/>
      <c r="M272" s="44" t="s">
        <v>39</v>
      </c>
      <c r="N272" s="48" t="s">
        <v>50</v>
      </c>
      <c r="O272" s="53" t="n">
        <v>6169</v>
      </c>
      <c r="P272" s="53" t="s">
        <v>254</v>
      </c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.75" hidden="false" customHeight="true" outlineLevel="0" collapsed="false">
      <c r="A273" s="65"/>
      <c r="B273" s="66"/>
      <c r="C273" s="83" t="n">
        <v>0.5</v>
      </c>
      <c r="D273" s="47" t="s">
        <v>36</v>
      </c>
      <c r="E273" s="48"/>
      <c r="F273" s="59"/>
      <c r="G273" s="59"/>
      <c r="H273" s="67" t="s">
        <v>37</v>
      </c>
      <c r="I273" s="51" t="s">
        <v>53</v>
      </c>
      <c r="J273" s="44" t="n">
        <v>2003</v>
      </c>
      <c r="K273" s="52" t="n">
        <v>2003</v>
      </c>
      <c r="L273" s="130"/>
      <c r="M273" s="130" t="s">
        <v>45</v>
      </c>
      <c r="N273" s="48" t="s">
        <v>50</v>
      </c>
      <c r="O273" s="53" t="n">
        <v>3835</v>
      </c>
      <c r="P273" s="53" t="s">
        <v>254</v>
      </c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.75" hidden="false" customHeight="true" outlineLevel="0" collapsed="false">
      <c r="A274" s="62" t="n">
        <v>193</v>
      </c>
      <c r="B274" s="74" t="s">
        <v>260</v>
      </c>
      <c r="C274" s="95" t="n">
        <v>1.11</v>
      </c>
      <c r="D274" s="57"/>
      <c r="E274" s="58" t="s">
        <v>50</v>
      </c>
      <c r="F274" s="117"/>
      <c r="G274" s="117"/>
      <c r="H274" s="73" t="s">
        <v>43</v>
      </c>
      <c r="I274" s="61" t="s">
        <v>44</v>
      </c>
      <c r="J274" s="112" t="n">
        <v>2014</v>
      </c>
      <c r="K274" s="63" t="n">
        <v>2014</v>
      </c>
      <c r="L274" s="62"/>
      <c r="M274" s="62" t="s">
        <v>39</v>
      </c>
      <c r="N274" s="58" t="s">
        <v>50</v>
      </c>
      <c r="O274" s="64" t="n">
        <v>3192</v>
      </c>
      <c r="P274" s="64" t="s">
        <v>254</v>
      </c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.75" hidden="false" customHeight="true" outlineLevel="0" collapsed="false">
      <c r="A275" s="54" t="n">
        <v>194</v>
      </c>
      <c r="B275" s="55" t="s">
        <v>261</v>
      </c>
      <c r="C275" s="95" t="n">
        <v>2.17</v>
      </c>
      <c r="D275" s="57"/>
      <c r="E275" s="58" t="s">
        <v>50</v>
      </c>
      <c r="F275" s="117"/>
      <c r="G275" s="117"/>
      <c r="H275" s="73" t="s">
        <v>43</v>
      </c>
      <c r="I275" s="61" t="s">
        <v>53</v>
      </c>
      <c r="J275" s="112" t="n">
        <v>2014</v>
      </c>
      <c r="K275" s="63" t="n">
        <v>2014</v>
      </c>
      <c r="L275" s="62"/>
      <c r="M275" s="62"/>
      <c r="N275" s="58" t="s">
        <v>50</v>
      </c>
      <c r="O275" s="64"/>
      <c r="P275" s="64" t="s">
        <v>254</v>
      </c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.75" hidden="false" customHeight="true" outlineLevel="0" collapsed="false">
      <c r="A276" s="71"/>
      <c r="B276" s="81"/>
      <c r="C276" s="95" t="n">
        <v>1.85</v>
      </c>
      <c r="D276" s="57"/>
      <c r="E276" s="58" t="s">
        <v>40</v>
      </c>
      <c r="F276" s="118"/>
      <c r="G276" s="118"/>
      <c r="H276" s="73" t="s">
        <v>43</v>
      </c>
      <c r="I276" s="61" t="s">
        <v>44</v>
      </c>
      <c r="J276" s="112" t="n">
        <v>2011</v>
      </c>
      <c r="K276" s="63" t="n">
        <v>2011</v>
      </c>
      <c r="L276" s="62"/>
      <c r="M276" s="62" t="s">
        <v>45</v>
      </c>
      <c r="N276" s="58" t="s">
        <v>40</v>
      </c>
      <c r="O276" s="64" t="n">
        <v>20641</v>
      </c>
      <c r="P276" s="64" t="s">
        <v>254</v>
      </c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.75" hidden="false" customHeight="true" outlineLevel="0" collapsed="false">
      <c r="A277" s="68" t="n">
        <v>195</v>
      </c>
      <c r="B277" s="55" t="s">
        <v>262</v>
      </c>
      <c r="C277" s="83" t="n">
        <v>1.6</v>
      </c>
      <c r="D277" s="47" t="s">
        <v>36</v>
      </c>
      <c r="E277" s="48"/>
      <c r="F277" s="118"/>
      <c r="G277" s="118"/>
      <c r="H277" s="67" t="s">
        <v>37</v>
      </c>
      <c r="I277" s="51" t="s">
        <v>68</v>
      </c>
      <c r="J277" s="130" t="n">
        <v>2003</v>
      </c>
      <c r="K277" s="52" t="n">
        <v>2003</v>
      </c>
      <c r="L277" s="130"/>
      <c r="M277" s="44" t="s">
        <v>39</v>
      </c>
      <c r="N277" s="48" t="s">
        <v>40</v>
      </c>
      <c r="O277" s="53" t="n">
        <v>10317</v>
      </c>
      <c r="P277" s="53" t="s">
        <v>254</v>
      </c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.75" hidden="false" customHeight="true" outlineLevel="0" collapsed="false">
      <c r="A278" s="65"/>
      <c r="B278" s="81"/>
      <c r="C278" s="96" t="n">
        <v>2.62</v>
      </c>
      <c r="D278" s="57"/>
      <c r="E278" s="62" t="s">
        <v>40</v>
      </c>
      <c r="F278" s="117"/>
      <c r="G278" s="117"/>
      <c r="H278" s="73" t="s">
        <v>43</v>
      </c>
      <c r="I278" s="110" t="s">
        <v>44</v>
      </c>
      <c r="J278" s="112" t="n">
        <v>2018</v>
      </c>
      <c r="K278" s="97" t="n">
        <v>2018</v>
      </c>
      <c r="L278" s="62"/>
      <c r="M278" s="62" t="s">
        <v>39</v>
      </c>
      <c r="N278" s="62" t="s">
        <v>40</v>
      </c>
      <c r="O278" s="64" t="n">
        <v>0</v>
      </c>
      <c r="P278" s="64" t="s">
        <v>254</v>
      </c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.75" hidden="false" customHeight="true" outlineLevel="0" collapsed="false">
      <c r="A279" s="62" t="n">
        <v>196</v>
      </c>
      <c r="B279" s="74" t="s">
        <v>263</v>
      </c>
      <c r="C279" s="95" t="n">
        <v>0.74</v>
      </c>
      <c r="D279" s="57"/>
      <c r="E279" s="58" t="s">
        <v>89</v>
      </c>
      <c r="F279" s="118"/>
      <c r="G279" s="118"/>
      <c r="H279" s="73" t="s">
        <v>43</v>
      </c>
      <c r="I279" s="61" t="s">
        <v>66</v>
      </c>
      <c r="J279" s="112" t="n">
        <v>2014</v>
      </c>
      <c r="K279" s="63" t="n">
        <v>2014</v>
      </c>
      <c r="L279" s="113" t="s">
        <v>264</v>
      </c>
      <c r="M279" s="112" t="s">
        <v>45</v>
      </c>
      <c r="N279" s="58" t="s">
        <v>89</v>
      </c>
      <c r="O279" s="64" t="n">
        <v>10039</v>
      </c>
      <c r="P279" s="64" t="s">
        <v>265</v>
      </c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.75" hidden="false" customHeight="true" outlineLevel="0" collapsed="false">
      <c r="A280" s="62" t="n">
        <v>197</v>
      </c>
      <c r="B280" s="74" t="s">
        <v>266</v>
      </c>
      <c r="C280" s="95" t="n">
        <v>1.37</v>
      </c>
      <c r="D280" s="57"/>
      <c r="E280" s="58" t="s">
        <v>50</v>
      </c>
      <c r="F280" s="118"/>
      <c r="G280" s="118"/>
      <c r="H280" s="73" t="s">
        <v>43</v>
      </c>
      <c r="I280" s="61" t="s">
        <v>53</v>
      </c>
      <c r="J280" s="112" t="n">
        <v>2015</v>
      </c>
      <c r="K280" s="63" t="n">
        <v>2015</v>
      </c>
      <c r="L280" s="112"/>
      <c r="M280" s="112" t="s">
        <v>45</v>
      </c>
      <c r="N280" s="58" t="s">
        <v>50</v>
      </c>
      <c r="O280" s="64" t="n">
        <v>13363</v>
      </c>
      <c r="P280" s="64" t="s">
        <v>265</v>
      </c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.75" hidden="false" customHeight="true" outlineLevel="0" collapsed="false">
      <c r="A281" s="54" t="n">
        <v>198</v>
      </c>
      <c r="B281" s="55" t="s">
        <v>267</v>
      </c>
      <c r="C281" s="95" t="n">
        <v>0.49</v>
      </c>
      <c r="D281" s="57"/>
      <c r="E281" s="58" t="s">
        <v>89</v>
      </c>
      <c r="F281" s="118"/>
      <c r="G281" s="118"/>
      <c r="H281" s="73" t="s">
        <v>43</v>
      </c>
      <c r="I281" s="61" t="s">
        <v>78</v>
      </c>
      <c r="J281" s="112" t="n">
        <v>2012</v>
      </c>
      <c r="K281" s="63" t="n">
        <v>2012</v>
      </c>
      <c r="L281" s="112"/>
      <c r="M281" s="112" t="s">
        <v>45</v>
      </c>
      <c r="N281" s="58" t="s">
        <v>89</v>
      </c>
      <c r="O281" s="64" t="n">
        <v>4830</v>
      </c>
      <c r="P281" s="64" t="s">
        <v>265</v>
      </c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.75" hidden="false" customHeight="true" outlineLevel="0" collapsed="false">
      <c r="A282" s="71"/>
      <c r="B282" s="81"/>
      <c r="C282" s="95" t="n">
        <v>0.45</v>
      </c>
      <c r="D282" s="57"/>
      <c r="E282" s="58" t="s">
        <v>89</v>
      </c>
      <c r="F282" s="89"/>
      <c r="G282" s="89"/>
      <c r="H282" s="73" t="s">
        <v>43</v>
      </c>
      <c r="I282" s="61" t="s">
        <v>46</v>
      </c>
      <c r="J282" s="82" t="n">
        <v>2012</v>
      </c>
      <c r="K282" s="63" t="n">
        <v>2012</v>
      </c>
      <c r="L282" s="112"/>
      <c r="M282" s="112" t="s">
        <v>45</v>
      </c>
      <c r="N282" s="58" t="s">
        <v>89</v>
      </c>
      <c r="O282" s="64" t="n">
        <v>4692</v>
      </c>
      <c r="P282" s="64" t="s">
        <v>265</v>
      </c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.75" hidden="false" customHeight="true" outlineLevel="0" collapsed="false">
      <c r="A283" s="62" t="n">
        <v>199</v>
      </c>
      <c r="B283" s="74" t="s">
        <v>268</v>
      </c>
      <c r="C283" s="95" t="n">
        <v>0.44</v>
      </c>
      <c r="D283" s="57"/>
      <c r="E283" s="112" t="s">
        <v>50</v>
      </c>
      <c r="F283" s="92"/>
      <c r="G283" s="92"/>
      <c r="H283" s="73" t="s">
        <v>43</v>
      </c>
      <c r="I283" s="61" t="s">
        <v>53</v>
      </c>
      <c r="J283" s="82" t="n">
        <v>2015</v>
      </c>
      <c r="K283" s="63" t="n">
        <v>2015</v>
      </c>
      <c r="L283" s="112"/>
      <c r="M283" s="112" t="s">
        <v>45</v>
      </c>
      <c r="N283" s="112" t="s">
        <v>50</v>
      </c>
      <c r="O283" s="64" t="n">
        <v>0</v>
      </c>
      <c r="P283" s="64" t="s">
        <v>265</v>
      </c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.75" hidden="false" customHeight="true" outlineLevel="0" collapsed="false">
      <c r="A284" s="54" t="n">
        <v>200</v>
      </c>
      <c r="B284" s="55" t="s">
        <v>269</v>
      </c>
      <c r="C284" s="95" t="n">
        <v>1.93</v>
      </c>
      <c r="D284" s="57"/>
      <c r="E284" s="58" t="s">
        <v>50</v>
      </c>
      <c r="F284" s="117"/>
      <c r="G284" s="117"/>
      <c r="H284" s="73" t="s">
        <v>43</v>
      </c>
      <c r="I284" s="61" t="s">
        <v>53</v>
      </c>
      <c r="J284" s="112" t="n">
        <v>2011</v>
      </c>
      <c r="K284" s="131" t="n">
        <v>2011</v>
      </c>
      <c r="L284" s="112"/>
      <c r="M284" s="112" t="s">
        <v>45</v>
      </c>
      <c r="N284" s="58" t="s">
        <v>50</v>
      </c>
      <c r="O284" s="64" t="n">
        <v>47559</v>
      </c>
      <c r="P284" s="64" t="s">
        <v>265</v>
      </c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.75" hidden="false" customHeight="true" outlineLevel="0" collapsed="false">
      <c r="A285" s="71"/>
      <c r="B285" s="81"/>
      <c r="C285" s="95" t="n">
        <v>3.6</v>
      </c>
      <c r="D285" s="57"/>
      <c r="E285" s="58" t="s">
        <v>50</v>
      </c>
      <c r="F285" s="108"/>
      <c r="G285" s="108"/>
      <c r="H285" s="73" t="s">
        <v>43</v>
      </c>
      <c r="I285" s="61" t="s">
        <v>53</v>
      </c>
      <c r="J285" s="112" t="n">
        <v>2014</v>
      </c>
      <c r="K285" s="63" t="n">
        <v>2014</v>
      </c>
      <c r="L285" s="112"/>
      <c r="M285" s="112" t="s">
        <v>45</v>
      </c>
      <c r="N285" s="58" t="s">
        <v>50</v>
      </c>
      <c r="O285" s="64" t="n">
        <v>46181</v>
      </c>
      <c r="P285" s="64" t="s">
        <v>265</v>
      </c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.75" hidden="false" customHeight="true" outlineLevel="0" collapsed="false">
      <c r="A286" s="62" t="n">
        <v>201</v>
      </c>
      <c r="B286" s="109" t="s">
        <v>270</v>
      </c>
      <c r="C286" s="96" t="n">
        <v>0.41</v>
      </c>
      <c r="D286" s="57"/>
      <c r="E286" s="62" t="s">
        <v>40</v>
      </c>
      <c r="F286" s="92"/>
      <c r="G286" s="92"/>
      <c r="H286" s="73" t="s">
        <v>43</v>
      </c>
      <c r="I286" s="110" t="s">
        <v>38</v>
      </c>
      <c r="J286" s="82" t="n">
        <v>2012</v>
      </c>
      <c r="K286" s="97" t="n">
        <v>2012</v>
      </c>
      <c r="L286" s="105" t="s">
        <v>271</v>
      </c>
      <c r="M286" s="62" t="s">
        <v>39</v>
      </c>
      <c r="N286" s="62" t="s">
        <v>40</v>
      </c>
      <c r="O286" s="64" t="n">
        <v>0</v>
      </c>
      <c r="P286" s="64" t="s">
        <v>265</v>
      </c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.75" hidden="false" customHeight="true" outlineLevel="0" collapsed="false">
      <c r="A287" s="62" t="n">
        <v>202</v>
      </c>
      <c r="B287" s="74" t="s">
        <v>272</v>
      </c>
      <c r="C287" s="95" t="n">
        <v>0.42</v>
      </c>
      <c r="D287" s="57"/>
      <c r="E287" s="58" t="s">
        <v>89</v>
      </c>
      <c r="F287" s="89"/>
      <c r="G287" s="89"/>
      <c r="H287" s="73" t="s">
        <v>43</v>
      </c>
      <c r="I287" s="61" t="s">
        <v>44</v>
      </c>
      <c r="J287" s="82" t="n">
        <v>2008</v>
      </c>
      <c r="K287" s="63" t="n">
        <v>2008</v>
      </c>
      <c r="L287" s="105" t="s">
        <v>273</v>
      </c>
      <c r="M287" s="82" t="s">
        <v>45</v>
      </c>
      <c r="N287" s="58" t="s">
        <v>89</v>
      </c>
      <c r="O287" s="64" t="n">
        <v>25237</v>
      </c>
      <c r="P287" s="64" t="s">
        <v>265</v>
      </c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.75" hidden="false" customHeight="true" outlineLevel="0" collapsed="false">
      <c r="A288" s="62" t="n">
        <v>203</v>
      </c>
      <c r="B288" s="74" t="s">
        <v>274</v>
      </c>
      <c r="C288" s="95" t="n">
        <v>0.47</v>
      </c>
      <c r="D288" s="57"/>
      <c r="E288" s="58" t="s">
        <v>89</v>
      </c>
      <c r="F288" s="118"/>
      <c r="G288" s="118"/>
      <c r="H288" s="73" t="s">
        <v>43</v>
      </c>
      <c r="I288" s="61" t="s">
        <v>132</v>
      </c>
      <c r="J288" s="112" t="n">
        <v>2015</v>
      </c>
      <c r="K288" s="63" t="n">
        <v>2015</v>
      </c>
      <c r="L288" s="112"/>
      <c r="M288" s="62" t="s">
        <v>39</v>
      </c>
      <c r="N288" s="58" t="s">
        <v>89</v>
      </c>
      <c r="O288" s="64" t="n">
        <v>7564</v>
      </c>
      <c r="P288" s="64" t="s">
        <v>265</v>
      </c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.75" hidden="false" customHeight="true" outlineLevel="0" collapsed="false">
      <c r="A289" s="62" t="n">
        <v>204</v>
      </c>
      <c r="B289" s="74" t="s">
        <v>275</v>
      </c>
      <c r="C289" s="95" t="n">
        <v>0.47</v>
      </c>
      <c r="D289" s="57"/>
      <c r="E289" s="62" t="s">
        <v>40</v>
      </c>
      <c r="F289" s="89"/>
      <c r="G289" s="89"/>
      <c r="H289" s="73" t="s">
        <v>43</v>
      </c>
      <c r="I289" s="61" t="s">
        <v>46</v>
      </c>
      <c r="J289" s="62" t="n">
        <v>2008</v>
      </c>
      <c r="K289" s="63" t="n">
        <v>2008</v>
      </c>
      <c r="L289" s="112"/>
      <c r="M289" s="62" t="s">
        <v>39</v>
      </c>
      <c r="N289" s="62" t="s">
        <v>40</v>
      </c>
      <c r="O289" s="64" t="n">
        <v>0</v>
      </c>
      <c r="P289" s="64" t="s">
        <v>265</v>
      </c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.75" hidden="false" customHeight="true" outlineLevel="0" collapsed="false">
      <c r="A290" s="62" t="n">
        <v>205</v>
      </c>
      <c r="B290" s="74" t="s">
        <v>276</v>
      </c>
      <c r="C290" s="95" t="n">
        <v>0.93</v>
      </c>
      <c r="D290" s="57"/>
      <c r="E290" s="62" t="s">
        <v>40</v>
      </c>
      <c r="F290" s="108"/>
      <c r="G290" s="108"/>
      <c r="H290" s="73" t="s">
        <v>43</v>
      </c>
      <c r="I290" s="61" t="s">
        <v>38</v>
      </c>
      <c r="J290" s="112" t="n">
        <v>2011</v>
      </c>
      <c r="K290" s="63" t="n">
        <v>2011</v>
      </c>
      <c r="L290" s="82"/>
      <c r="M290" s="62" t="s">
        <v>39</v>
      </c>
      <c r="N290" s="62" t="s">
        <v>40</v>
      </c>
      <c r="O290" s="64" t="n">
        <v>0</v>
      </c>
      <c r="P290" s="64" t="s">
        <v>265</v>
      </c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.75" hidden="false" customHeight="true" outlineLevel="0" collapsed="false">
      <c r="A291" s="62" t="n">
        <v>206</v>
      </c>
      <c r="B291" s="74" t="s">
        <v>277</v>
      </c>
      <c r="C291" s="95" t="n">
        <v>0.36</v>
      </c>
      <c r="D291" s="57"/>
      <c r="E291" s="58" t="s">
        <v>89</v>
      </c>
      <c r="F291" s="89"/>
      <c r="G291" s="89"/>
      <c r="H291" s="73" t="s">
        <v>43</v>
      </c>
      <c r="I291" s="61" t="s">
        <v>46</v>
      </c>
      <c r="J291" s="62" t="n">
        <v>2014</v>
      </c>
      <c r="K291" s="63" t="n">
        <v>2014</v>
      </c>
      <c r="L291" s="112"/>
      <c r="M291" s="112" t="s">
        <v>45</v>
      </c>
      <c r="N291" s="58" t="s">
        <v>89</v>
      </c>
      <c r="O291" s="64" t="n">
        <v>7955</v>
      </c>
      <c r="P291" s="64" t="s">
        <v>265</v>
      </c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.75" hidden="false" customHeight="true" outlineLevel="0" collapsed="false">
      <c r="A292" s="54" t="n">
        <v>207</v>
      </c>
      <c r="B292" s="55" t="s">
        <v>278</v>
      </c>
      <c r="C292" s="95" t="n">
        <v>0.71</v>
      </c>
      <c r="D292" s="57"/>
      <c r="E292" s="58" t="s">
        <v>89</v>
      </c>
      <c r="F292" s="117"/>
      <c r="G292" s="117"/>
      <c r="H292" s="73" t="s">
        <v>43</v>
      </c>
      <c r="I292" s="61" t="s">
        <v>49</v>
      </c>
      <c r="J292" s="112" t="n">
        <v>2015</v>
      </c>
      <c r="K292" s="63" t="n">
        <v>2015</v>
      </c>
      <c r="L292" s="82"/>
      <c r="M292" s="112" t="s">
        <v>45</v>
      </c>
      <c r="N292" s="58" t="s">
        <v>89</v>
      </c>
      <c r="O292" s="64" t="n">
        <v>0</v>
      </c>
      <c r="P292" s="64" t="s">
        <v>265</v>
      </c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.75" hidden="false" customHeight="true" outlineLevel="0" collapsed="false">
      <c r="A293" s="71"/>
      <c r="B293" s="81"/>
      <c r="C293" s="95" t="n">
        <v>0.38</v>
      </c>
      <c r="D293" s="57"/>
      <c r="E293" s="112" t="s">
        <v>40</v>
      </c>
      <c r="F293" s="59"/>
      <c r="G293" s="59"/>
      <c r="H293" s="73" t="s">
        <v>43</v>
      </c>
      <c r="I293" s="61" t="s">
        <v>38</v>
      </c>
      <c r="J293" s="82" t="n">
        <v>2013</v>
      </c>
      <c r="K293" s="63" t="n">
        <v>2013</v>
      </c>
      <c r="L293" s="112"/>
      <c r="M293" s="112" t="s">
        <v>45</v>
      </c>
      <c r="N293" s="112" t="s">
        <v>40</v>
      </c>
      <c r="O293" s="64" t="n">
        <v>11464</v>
      </c>
      <c r="P293" s="64" t="s">
        <v>265</v>
      </c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.75" hidden="false" customHeight="true" outlineLevel="0" collapsed="false">
      <c r="A294" s="54" t="n">
        <v>208</v>
      </c>
      <c r="B294" s="55" t="s">
        <v>279</v>
      </c>
      <c r="C294" s="95" t="n">
        <v>1.16</v>
      </c>
      <c r="D294" s="57"/>
      <c r="E294" s="58" t="s">
        <v>50</v>
      </c>
      <c r="F294" s="59"/>
      <c r="G294" s="59"/>
      <c r="H294" s="73" t="s">
        <v>43</v>
      </c>
      <c r="I294" s="61" t="s">
        <v>53</v>
      </c>
      <c r="J294" s="82" t="n">
        <v>2016</v>
      </c>
      <c r="K294" s="63" t="n">
        <v>2016</v>
      </c>
      <c r="L294" s="62"/>
      <c r="M294" s="112" t="s">
        <v>45</v>
      </c>
      <c r="N294" s="58" t="s">
        <v>50</v>
      </c>
      <c r="O294" s="64" t="n">
        <v>16164</v>
      </c>
      <c r="P294" s="64" t="s">
        <v>265</v>
      </c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.75" hidden="false" customHeight="true" outlineLevel="0" collapsed="false">
      <c r="A295" s="71"/>
      <c r="B295" s="81"/>
      <c r="C295" s="95" t="n">
        <v>0.37</v>
      </c>
      <c r="D295" s="57"/>
      <c r="E295" s="58" t="s">
        <v>50</v>
      </c>
      <c r="F295" s="59"/>
      <c r="G295" s="59"/>
      <c r="H295" s="73" t="s">
        <v>43</v>
      </c>
      <c r="I295" s="61" t="s">
        <v>58</v>
      </c>
      <c r="J295" s="82" t="n">
        <v>2016</v>
      </c>
      <c r="K295" s="63" t="n">
        <v>2016</v>
      </c>
      <c r="L295" s="112"/>
      <c r="M295" s="62" t="s">
        <v>39</v>
      </c>
      <c r="N295" s="58" t="s">
        <v>50</v>
      </c>
      <c r="O295" s="64" t="n">
        <v>18114</v>
      </c>
      <c r="P295" s="64" t="s">
        <v>265</v>
      </c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.75" hidden="false" customHeight="true" outlineLevel="0" collapsed="false">
      <c r="A296" s="54" t="n">
        <v>209</v>
      </c>
      <c r="B296" s="55" t="s">
        <v>280</v>
      </c>
      <c r="C296" s="95" t="n">
        <v>0.48</v>
      </c>
      <c r="D296" s="57"/>
      <c r="E296" s="58" t="s">
        <v>89</v>
      </c>
      <c r="F296" s="92"/>
      <c r="G296" s="92"/>
      <c r="H296" s="73" t="s">
        <v>43</v>
      </c>
      <c r="I296" s="61" t="s">
        <v>202</v>
      </c>
      <c r="J296" s="82" t="n">
        <v>2011</v>
      </c>
      <c r="K296" s="63" t="n">
        <v>2011</v>
      </c>
      <c r="L296" s="62"/>
      <c r="M296" s="62" t="s">
        <v>45</v>
      </c>
      <c r="N296" s="58" t="s">
        <v>89</v>
      </c>
      <c r="O296" s="64" t="n">
        <v>13989</v>
      </c>
      <c r="P296" s="64" t="s">
        <v>265</v>
      </c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.75" hidden="false" customHeight="true" outlineLevel="0" collapsed="false">
      <c r="A297" s="71"/>
      <c r="B297" s="81"/>
      <c r="C297" s="95" t="n">
        <v>1.27</v>
      </c>
      <c r="D297" s="57"/>
      <c r="E297" s="58" t="s">
        <v>50</v>
      </c>
      <c r="F297" s="92"/>
      <c r="G297" s="92"/>
      <c r="H297" s="73" t="s">
        <v>43</v>
      </c>
      <c r="I297" s="61" t="s">
        <v>66</v>
      </c>
      <c r="J297" s="82" t="n">
        <v>2015</v>
      </c>
      <c r="K297" s="63" t="n">
        <v>2015</v>
      </c>
      <c r="L297" s="112"/>
      <c r="M297" s="62" t="s">
        <v>39</v>
      </c>
      <c r="N297" s="58" t="s">
        <v>50</v>
      </c>
      <c r="O297" s="64" t="n">
        <v>16713</v>
      </c>
      <c r="P297" s="64" t="s">
        <v>265</v>
      </c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.75" hidden="false" customHeight="true" outlineLevel="0" collapsed="false">
      <c r="A298" s="62" t="n">
        <v>210</v>
      </c>
      <c r="B298" s="74" t="s">
        <v>281</v>
      </c>
      <c r="C298" s="95" t="n">
        <v>0.91</v>
      </c>
      <c r="D298" s="57"/>
      <c r="E298" s="58" t="s">
        <v>89</v>
      </c>
      <c r="F298" s="92"/>
      <c r="G298" s="92"/>
      <c r="H298" s="73" t="s">
        <v>43</v>
      </c>
      <c r="I298" s="61" t="s">
        <v>132</v>
      </c>
      <c r="J298" s="62" t="n">
        <v>2014</v>
      </c>
      <c r="K298" s="63" t="n">
        <v>2014</v>
      </c>
      <c r="L298" s="105" t="s">
        <v>282</v>
      </c>
      <c r="M298" s="62" t="s">
        <v>45</v>
      </c>
      <c r="N298" s="58" t="s">
        <v>89</v>
      </c>
      <c r="O298" s="64" t="n">
        <v>3395</v>
      </c>
      <c r="P298" s="64" t="s">
        <v>265</v>
      </c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.75" hidden="false" customHeight="true" outlineLevel="0" collapsed="false">
      <c r="A299" s="62" t="n">
        <v>211</v>
      </c>
      <c r="B299" s="74" t="s">
        <v>283</v>
      </c>
      <c r="C299" s="122" t="n">
        <v>1.75</v>
      </c>
      <c r="D299" s="57"/>
      <c r="E299" s="58" t="s">
        <v>50</v>
      </c>
      <c r="F299" s="89"/>
      <c r="G299" s="89"/>
      <c r="H299" s="73" t="s">
        <v>43</v>
      </c>
      <c r="I299" s="61" t="s">
        <v>44</v>
      </c>
      <c r="J299" s="62" t="n">
        <v>2016</v>
      </c>
      <c r="K299" s="63" t="n">
        <v>2016</v>
      </c>
      <c r="L299" s="105" t="s">
        <v>282</v>
      </c>
      <c r="M299" s="82" t="s">
        <v>45</v>
      </c>
      <c r="N299" s="58" t="s">
        <v>50</v>
      </c>
      <c r="O299" s="64" t="n">
        <v>4061</v>
      </c>
      <c r="P299" s="64" t="s">
        <v>265</v>
      </c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.75" hidden="false" customHeight="true" outlineLevel="0" collapsed="false">
      <c r="A300" s="54" t="n">
        <v>212</v>
      </c>
      <c r="B300" s="55" t="s">
        <v>284</v>
      </c>
      <c r="C300" s="95" t="n">
        <v>9.54</v>
      </c>
      <c r="D300" s="57"/>
      <c r="E300" s="58" t="s">
        <v>50</v>
      </c>
      <c r="F300" s="89"/>
      <c r="G300" s="89"/>
      <c r="H300" s="73" t="s">
        <v>43</v>
      </c>
      <c r="I300" s="61" t="s">
        <v>68</v>
      </c>
      <c r="J300" s="82" t="n">
        <v>2014</v>
      </c>
      <c r="K300" s="63" t="n">
        <v>2014</v>
      </c>
      <c r="L300" s="105" t="s">
        <v>282</v>
      </c>
      <c r="M300" s="62" t="s">
        <v>45</v>
      </c>
      <c r="N300" s="58" t="s">
        <v>50</v>
      </c>
      <c r="O300" s="64" t="n">
        <v>17317</v>
      </c>
      <c r="P300" s="64" t="s">
        <v>265</v>
      </c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.75" hidden="false" customHeight="true" outlineLevel="0" collapsed="false">
      <c r="A301" s="62" t="n">
        <v>213</v>
      </c>
      <c r="B301" s="74" t="s">
        <v>285</v>
      </c>
      <c r="C301" s="95" t="n">
        <v>2</v>
      </c>
      <c r="D301" s="57"/>
      <c r="E301" s="58" t="s">
        <v>50</v>
      </c>
      <c r="F301" s="89"/>
      <c r="G301" s="89"/>
      <c r="H301" s="73" t="s">
        <v>43</v>
      </c>
      <c r="I301" s="61" t="s">
        <v>68</v>
      </c>
      <c r="J301" s="62" t="n">
        <v>2016</v>
      </c>
      <c r="K301" s="63" t="n">
        <v>2016</v>
      </c>
      <c r="L301" s="82"/>
      <c r="M301" s="82" t="s">
        <v>45</v>
      </c>
      <c r="N301" s="58" t="s">
        <v>50</v>
      </c>
      <c r="O301" s="64" t="n">
        <v>1221</v>
      </c>
      <c r="P301" s="64" t="s">
        <v>265</v>
      </c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.75" hidden="false" customHeight="true" outlineLevel="0" collapsed="false">
      <c r="A302" s="62" t="n">
        <v>214</v>
      </c>
      <c r="B302" s="74" t="s">
        <v>286</v>
      </c>
      <c r="C302" s="95" t="n">
        <v>1.05</v>
      </c>
      <c r="D302" s="57"/>
      <c r="E302" s="58" t="s">
        <v>89</v>
      </c>
      <c r="F302" s="89"/>
      <c r="G302" s="89"/>
      <c r="H302" s="73" t="s">
        <v>43</v>
      </c>
      <c r="I302" s="61" t="s">
        <v>46</v>
      </c>
      <c r="J302" s="62" t="n">
        <v>2011</v>
      </c>
      <c r="K302" s="63" t="n">
        <v>2011</v>
      </c>
      <c r="L302" s="82"/>
      <c r="M302" s="82" t="s">
        <v>45</v>
      </c>
      <c r="N302" s="58" t="s">
        <v>89</v>
      </c>
      <c r="O302" s="64" t="n">
        <v>33014</v>
      </c>
      <c r="P302" s="64" t="s">
        <v>265</v>
      </c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.75" hidden="false" customHeight="true" outlineLevel="0" collapsed="false">
      <c r="A303" s="62" t="n">
        <v>215</v>
      </c>
      <c r="B303" s="74" t="s">
        <v>287</v>
      </c>
      <c r="C303" s="95" t="n">
        <v>5.47</v>
      </c>
      <c r="D303" s="57"/>
      <c r="E303" s="58" t="s">
        <v>50</v>
      </c>
      <c r="F303" s="92"/>
      <c r="G303" s="92"/>
      <c r="H303" s="73" t="s">
        <v>43</v>
      </c>
      <c r="I303" s="61" t="s">
        <v>38</v>
      </c>
      <c r="J303" s="62" t="n">
        <v>2015</v>
      </c>
      <c r="K303" s="63" t="n">
        <v>2015</v>
      </c>
      <c r="L303" s="62"/>
      <c r="M303" s="62" t="s">
        <v>39</v>
      </c>
      <c r="N303" s="58" t="s">
        <v>50</v>
      </c>
      <c r="O303" s="64" t="n">
        <v>39585</v>
      </c>
      <c r="P303" s="64" t="s">
        <v>265</v>
      </c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.75" hidden="false" customHeight="true" outlineLevel="0" collapsed="false">
      <c r="A304" s="62" t="n">
        <v>216</v>
      </c>
      <c r="B304" s="74" t="s">
        <v>288</v>
      </c>
      <c r="C304" s="95" t="n">
        <v>1.59</v>
      </c>
      <c r="D304" s="57"/>
      <c r="E304" s="62" t="s">
        <v>40</v>
      </c>
      <c r="F304" s="108"/>
      <c r="G304" s="108"/>
      <c r="H304" s="73" t="s">
        <v>43</v>
      </c>
      <c r="I304" s="61" t="s">
        <v>46</v>
      </c>
      <c r="J304" s="62" t="n">
        <v>2015</v>
      </c>
      <c r="K304" s="63" t="n">
        <v>2015</v>
      </c>
      <c r="L304" s="62"/>
      <c r="M304" s="82" t="s">
        <v>45</v>
      </c>
      <c r="N304" s="62" t="s">
        <v>40</v>
      </c>
      <c r="O304" s="64" t="n">
        <v>0</v>
      </c>
      <c r="P304" s="64" t="s">
        <v>265</v>
      </c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.75" hidden="false" customHeight="true" outlineLevel="0" collapsed="false">
      <c r="A305" s="62" t="n">
        <v>217</v>
      </c>
      <c r="B305" s="74" t="s">
        <v>289</v>
      </c>
      <c r="C305" s="122" t="n">
        <v>1.88</v>
      </c>
      <c r="D305" s="57"/>
      <c r="E305" s="58" t="s">
        <v>50</v>
      </c>
      <c r="F305" s="108"/>
      <c r="G305" s="108"/>
      <c r="H305" s="73" t="s">
        <v>43</v>
      </c>
      <c r="I305" s="61" t="s">
        <v>53</v>
      </c>
      <c r="J305" s="62" t="n">
        <v>2016</v>
      </c>
      <c r="K305" s="132" t="n">
        <v>2016</v>
      </c>
      <c r="L305" s="112"/>
      <c r="M305" s="82" t="s">
        <v>45</v>
      </c>
      <c r="N305" s="58" t="s">
        <v>50</v>
      </c>
      <c r="O305" s="64" t="n">
        <v>9694</v>
      </c>
      <c r="P305" s="64" t="s">
        <v>265</v>
      </c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.75" hidden="false" customHeight="true" outlineLevel="0" collapsed="false">
      <c r="A306" s="62" t="n">
        <v>218</v>
      </c>
      <c r="B306" s="133" t="s">
        <v>290</v>
      </c>
      <c r="C306" s="134" t="n">
        <v>1.2</v>
      </c>
      <c r="D306" s="57"/>
      <c r="E306" s="58" t="s">
        <v>50</v>
      </c>
      <c r="F306" s="108"/>
      <c r="G306" s="108"/>
      <c r="H306" s="73" t="s">
        <v>43</v>
      </c>
      <c r="I306" s="61" t="s">
        <v>53</v>
      </c>
      <c r="J306" s="62" t="n">
        <v>2013</v>
      </c>
      <c r="K306" s="132" t="n">
        <v>2013</v>
      </c>
      <c r="L306" s="112"/>
      <c r="M306" s="82" t="s">
        <v>45</v>
      </c>
      <c r="N306" s="58" t="s">
        <v>50</v>
      </c>
      <c r="O306" s="64" t="n">
        <v>3750</v>
      </c>
      <c r="P306" s="64" t="s">
        <v>291</v>
      </c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.75" hidden="false" customHeight="true" outlineLevel="0" collapsed="false">
      <c r="A307" s="62" t="n">
        <v>219</v>
      </c>
      <c r="B307" s="133" t="s">
        <v>51</v>
      </c>
      <c r="C307" s="134" t="n">
        <v>0.43</v>
      </c>
      <c r="D307" s="57"/>
      <c r="E307" s="58" t="s">
        <v>50</v>
      </c>
      <c r="F307" s="108"/>
      <c r="G307" s="108"/>
      <c r="H307" s="73" t="s">
        <v>43</v>
      </c>
      <c r="I307" s="61" t="s">
        <v>78</v>
      </c>
      <c r="J307" s="62" t="n">
        <v>2013</v>
      </c>
      <c r="K307" s="132" t="n">
        <v>2013</v>
      </c>
      <c r="L307" s="112"/>
      <c r="M307" s="82" t="s">
        <v>45</v>
      </c>
      <c r="N307" s="58" t="s">
        <v>50</v>
      </c>
      <c r="O307" s="64" t="n">
        <v>2000</v>
      </c>
      <c r="P307" s="64" t="s">
        <v>291</v>
      </c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.75" hidden="false" customHeight="true" outlineLevel="0" collapsed="false">
      <c r="A308" s="54" t="n">
        <v>220</v>
      </c>
      <c r="B308" s="55" t="s">
        <v>292</v>
      </c>
      <c r="C308" s="134" t="n">
        <v>0.54</v>
      </c>
      <c r="D308" s="57"/>
      <c r="E308" s="58" t="s">
        <v>40</v>
      </c>
      <c r="F308" s="108"/>
      <c r="G308" s="108"/>
      <c r="H308" s="73" t="s">
        <v>43</v>
      </c>
      <c r="I308" s="61" t="s">
        <v>49</v>
      </c>
      <c r="J308" s="62" t="n">
        <v>2010</v>
      </c>
      <c r="K308" s="132" t="n">
        <v>2010</v>
      </c>
      <c r="L308" s="112"/>
      <c r="M308" s="82" t="s">
        <v>45</v>
      </c>
      <c r="N308" s="58" t="s">
        <v>40</v>
      </c>
      <c r="O308" s="64" t="n">
        <v>2070</v>
      </c>
      <c r="P308" s="64" t="s">
        <v>291</v>
      </c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.75" hidden="false" customHeight="true" outlineLevel="0" collapsed="false">
      <c r="A309" s="71"/>
      <c r="B309" s="81"/>
      <c r="C309" s="134" t="n">
        <v>0.78</v>
      </c>
      <c r="D309" s="57"/>
      <c r="E309" s="58" t="s">
        <v>50</v>
      </c>
      <c r="F309" s="76"/>
      <c r="G309" s="76"/>
      <c r="H309" s="73" t="s">
        <v>43</v>
      </c>
      <c r="I309" s="61" t="s">
        <v>58</v>
      </c>
      <c r="J309" s="112" t="n">
        <v>2010</v>
      </c>
      <c r="K309" s="132" t="n">
        <v>2010</v>
      </c>
      <c r="L309" s="112"/>
      <c r="M309" s="82" t="s">
        <v>45</v>
      </c>
      <c r="N309" s="58" t="s">
        <v>50</v>
      </c>
      <c r="O309" s="64" t="n">
        <v>4310</v>
      </c>
      <c r="P309" s="64" t="s">
        <v>291</v>
      </c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.75" hidden="false" customHeight="true" outlineLevel="0" collapsed="false">
      <c r="A310" s="62" t="n">
        <v>221</v>
      </c>
      <c r="B310" s="133" t="s">
        <v>293</v>
      </c>
      <c r="C310" s="134" t="n">
        <v>0.86</v>
      </c>
      <c r="D310" s="57"/>
      <c r="E310" s="112" t="s">
        <v>50</v>
      </c>
      <c r="F310" s="76"/>
      <c r="G310" s="76"/>
      <c r="H310" s="73" t="s">
        <v>43</v>
      </c>
      <c r="I310" s="61" t="s">
        <v>66</v>
      </c>
      <c r="J310" s="112" t="n">
        <v>2017</v>
      </c>
      <c r="K310" s="132" t="n">
        <v>2017</v>
      </c>
      <c r="L310" s="112"/>
      <c r="M310" s="82" t="s">
        <v>45</v>
      </c>
      <c r="N310" s="112" t="s">
        <v>50</v>
      </c>
      <c r="O310" s="64" t="n">
        <v>0</v>
      </c>
      <c r="P310" s="64" t="s">
        <v>291</v>
      </c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.75" hidden="false" customHeight="true" outlineLevel="0" collapsed="false">
      <c r="A311" s="62" t="n">
        <v>222</v>
      </c>
      <c r="B311" s="133" t="s">
        <v>294</v>
      </c>
      <c r="C311" s="134" t="n">
        <v>1.35</v>
      </c>
      <c r="D311" s="57"/>
      <c r="E311" s="58" t="s">
        <v>40</v>
      </c>
      <c r="F311" s="76"/>
      <c r="G311" s="76"/>
      <c r="H311" s="73" t="s">
        <v>43</v>
      </c>
      <c r="I311" s="61" t="s">
        <v>46</v>
      </c>
      <c r="J311" s="112" t="n">
        <v>2015</v>
      </c>
      <c r="K311" s="132" t="n">
        <v>2015</v>
      </c>
      <c r="L311" s="112"/>
      <c r="M311" s="82" t="s">
        <v>45</v>
      </c>
      <c r="N311" s="58" t="s">
        <v>40</v>
      </c>
      <c r="O311" s="64" t="n">
        <v>2490</v>
      </c>
      <c r="P311" s="64" t="s">
        <v>291</v>
      </c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.75" hidden="false" customHeight="true" outlineLevel="0" collapsed="false">
      <c r="A312" s="62" t="n">
        <v>223</v>
      </c>
      <c r="B312" s="133" t="s">
        <v>295</v>
      </c>
      <c r="C312" s="134" t="n">
        <v>3.71</v>
      </c>
      <c r="D312" s="57"/>
      <c r="E312" s="58" t="s">
        <v>50</v>
      </c>
      <c r="F312" s="114"/>
      <c r="G312" s="114"/>
      <c r="H312" s="73" t="s">
        <v>43</v>
      </c>
      <c r="I312" s="61" t="s">
        <v>58</v>
      </c>
      <c r="J312" s="112" t="n">
        <v>2009</v>
      </c>
      <c r="K312" s="132" t="n">
        <v>2009</v>
      </c>
      <c r="L312" s="112"/>
      <c r="M312" s="82" t="s">
        <v>45</v>
      </c>
      <c r="N312" s="58" t="s">
        <v>50</v>
      </c>
      <c r="O312" s="64" t="n">
        <v>9400</v>
      </c>
      <c r="P312" s="64" t="s">
        <v>291</v>
      </c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.75" hidden="false" customHeight="true" outlineLevel="0" collapsed="false">
      <c r="A313" s="62" t="n">
        <v>224</v>
      </c>
      <c r="B313" s="133" t="s">
        <v>296</v>
      </c>
      <c r="C313" s="134" t="n">
        <v>0.58</v>
      </c>
      <c r="D313" s="57"/>
      <c r="E313" s="62" t="s">
        <v>50</v>
      </c>
      <c r="F313" s="76"/>
      <c r="G313" s="76"/>
      <c r="H313" s="73" t="s">
        <v>43</v>
      </c>
      <c r="I313" s="61" t="s">
        <v>58</v>
      </c>
      <c r="J313" s="112" t="n">
        <v>2016</v>
      </c>
      <c r="K313" s="132" t="n">
        <v>2016</v>
      </c>
      <c r="L313" s="112"/>
      <c r="M313" s="62" t="s">
        <v>39</v>
      </c>
      <c r="N313" s="62" t="s">
        <v>50</v>
      </c>
      <c r="O313" s="64" t="n">
        <v>0</v>
      </c>
      <c r="P313" s="64" t="s">
        <v>291</v>
      </c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.75" hidden="false" customHeight="true" outlineLevel="0" collapsed="false">
      <c r="A314" s="54" t="n">
        <v>225</v>
      </c>
      <c r="B314" s="55" t="s">
        <v>297</v>
      </c>
      <c r="C314" s="134" t="n">
        <v>1.17</v>
      </c>
      <c r="D314" s="57"/>
      <c r="E314" s="62" t="s">
        <v>50</v>
      </c>
      <c r="F314" s="76"/>
      <c r="G314" s="76"/>
      <c r="H314" s="73" t="s">
        <v>43</v>
      </c>
      <c r="I314" s="61" t="s">
        <v>49</v>
      </c>
      <c r="J314" s="112" t="n">
        <v>2018</v>
      </c>
      <c r="K314" s="132" t="n">
        <v>2018</v>
      </c>
      <c r="L314" s="62"/>
      <c r="M314" s="62" t="s">
        <v>45</v>
      </c>
      <c r="N314" s="62" t="s">
        <v>50</v>
      </c>
      <c r="O314" s="64" t="n">
        <v>0</v>
      </c>
      <c r="P314" s="64" t="s">
        <v>291</v>
      </c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.75" hidden="false" customHeight="true" outlineLevel="0" collapsed="false">
      <c r="A315" s="71"/>
      <c r="B315" s="81"/>
      <c r="C315" s="134" t="n">
        <v>0.42</v>
      </c>
      <c r="D315" s="57"/>
      <c r="E315" s="62" t="s">
        <v>40</v>
      </c>
      <c r="F315" s="76"/>
      <c r="G315" s="76"/>
      <c r="H315" s="73" t="s">
        <v>43</v>
      </c>
      <c r="I315" s="61" t="s">
        <v>38</v>
      </c>
      <c r="J315" s="112" t="n">
        <v>2018</v>
      </c>
      <c r="K315" s="132" t="n">
        <v>2018</v>
      </c>
      <c r="L315" s="62"/>
      <c r="M315" s="62" t="s">
        <v>45</v>
      </c>
      <c r="N315" s="62" t="s">
        <v>40</v>
      </c>
      <c r="O315" s="64" t="n">
        <v>0</v>
      </c>
      <c r="P315" s="64" t="s">
        <v>291</v>
      </c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.75" hidden="false" customHeight="true" outlineLevel="0" collapsed="false">
      <c r="A316" s="71" t="n">
        <v>226</v>
      </c>
      <c r="B316" s="81" t="s">
        <v>298</v>
      </c>
      <c r="C316" s="134" t="n">
        <v>1.62</v>
      </c>
      <c r="D316" s="57"/>
      <c r="E316" s="62" t="s">
        <v>40</v>
      </c>
      <c r="F316" s="135"/>
      <c r="G316" s="135"/>
      <c r="H316" s="73" t="s">
        <v>43</v>
      </c>
      <c r="I316" s="61" t="s">
        <v>90</v>
      </c>
      <c r="J316" s="112" t="n">
        <v>2015</v>
      </c>
      <c r="K316" s="132" t="n">
        <v>2015</v>
      </c>
      <c r="L316" s="62"/>
      <c r="M316" s="62" t="s">
        <v>45</v>
      </c>
      <c r="N316" s="62" t="s">
        <v>40</v>
      </c>
      <c r="O316" s="64" t="n">
        <v>0</v>
      </c>
      <c r="P316" s="64" t="s">
        <v>291</v>
      </c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.75" hidden="false" customHeight="true" outlineLevel="0" collapsed="false">
      <c r="A317" s="62" t="n">
        <v>227</v>
      </c>
      <c r="B317" s="133" t="s">
        <v>299</v>
      </c>
      <c r="C317" s="134" t="n">
        <v>0.2</v>
      </c>
      <c r="D317" s="57"/>
      <c r="E317" s="62" t="s">
        <v>40</v>
      </c>
      <c r="F317" s="76"/>
      <c r="G317" s="76"/>
      <c r="H317" s="73" t="s">
        <v>43</v>
      </c>
      <c r="I317" s="61" t="s">
        <v>38</v>
      </c>
      <c r="J317" s="112" t="n">
        <v>2016</v>
      </c>
      <c r="K317" s="132" t="n">
        <v>2016</v>
      </c>
      <c r="L317" s="112"/>
      <c r="M317" s="62" t="s">
        <v>39</v>
      </c>
      <c r="N317" s="62" t="s">
        <v>40</v>
      </c>
      <c r="O317" s="64" t="n">
        <v>0</v>
      </c>
      <c r="P317" s="64" t="s">
        <v>291</v>
      </c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.75" hidden="false" customHeight="true" outlineLevel="0" collapsed="false">
      <c r="A318" s="62" t="n">
        <v>228</v>
      </c>
      <c r="B318" s="133" t="s">
        <v>300</v>
      </c>
      <c r="C318" s="134" t="n">
        <v>1.14</v>
      </c>
      <c r="D318" s="57"/>
      <c r="E318" s="58" t="s">
        <v>40</v>
      </c>
      <c r="F318" s="76"/>
      <c r="G318" s="76"/>
      <c r="H318" s="73" t="s">
        <v>43</v>
      </c>
      <c r="I318" s="61" t="s">
        <v>68</v>
      </c>
      <c r="J318" s="112" t="n">
        <v>2013</v>
      </c>
      <c r="K318" s="132" t="n">
        <v>2013</v>
      </c>
      <c r="L318" s="112"/>
      <c r="M318" s="112" t="s">
        <v>45</v>
      </c>
      <c r="N318" s="58" t="s">
        <v>40</v>
      </c>
      <c r="O318" s="64" t="n">
        <v>8050</v>
      </c>
      <c r="P318" s="64" t="s">
        <v>291</v>
      </c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.75" hidden="false" customHeight="true" outlineLevel="0" collapsed="false">
      <c r="A319" s="62" t="n">
        <v>229</v>
      </c>
      <c r="B319" s="133" t="s">
        <v>301</v>
      </c>
      <c r="C319" s="134" t="n">
        <v>0.66</v>
      </c>
      <c r="D319" s="57"/>
      <c r="E319" s="58" t="s">
        <v>50</v>
      </c>
      <c r="F319" s="114"/>
      <c r="G319" s="114"/>
      <c r="H319" s="73" t="s">
        <v>43</v>
      </c>
      <c r="I319" s="61" t="s">
        <v>66</v>
      </c>
      <c r="J319" s="112" t="n">
        <v>2015</v>
      </c>
      <c r="K319" s="132" t="n">
        <v>2015</v>
      </c>
      <c r="L319" s="112"/>
      <c r="M319" s="112" t="s">
        <v>45</v>
      </c>
      <c r="N319" s="58" t="s">
        <v>50</v>
      </c>
      <c r="O319" s="64" t="n">
        <v>2120</v>
      </c>
      <c r="P319" s="64" t="s">
        <v>291</v>
      </c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.75" hidden="false" customHeight="true" outlineLevel="0" collapsed="false">
      <c r="A320" s="54" t="n">
        <v>230</v>
      </c>
      <c r="B320" s="55" t="s">
        <v>302</v>
      </c>
      <c r="C320" s="95" t="n">
        <v>0.39</v>
      </c>
      <c r="D320" s="57"/>
      <c r="E320" s="58" t="s">
        <v>50</v>
      </c>
      <c r="F320" s="76"/>
      <c r="G320" s="76"/>
      <c r="H320" s="73" t="s">
        <v>43</v>
      </c>
      <c r="I320" s="61" t="s">
        <v>58</v>
      </c>
      <c r="J320" s="112" t="n">
        <v>2013</v>
      </c>
      <c r="K320" s="63" t="n">
        <v>2013</v>
      </c>
      <c r="L320" s="62"/>
      <c r="M320" s="112" t="s">
        <v>45</v>
      </c>
      <c r="N320" s="58" t="s">
        <v>50</v>
      </c>
      <c r="O320" s="64" t="n">
        <v>3909</v>
      </c>
      <c r="P320" s="64" t="s">
        <v>303</v>
      </c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.75" hidden="false" customHeight="true" outlineLevel="0" collapsed="false">
      <c r="A321" s="99"/>
      <c r="B321" s="100"/>
      <c r="C321" s="95" t="n">
        <v>0.96</v>
      </c>
      <c r="D321" s="57"/>
      <c r="E321" s="58" t="s">
        <v>40</v>
      </c>
      <c r="F321" s="89"/>
      <c r="G321" s="89"/>
      <c r="H321" s="73" t="s">
        <v>43</v>
      </c>
      <c r="I321" s="61" t="s">
        <v>38</v>
      </c>
      <c r="J321" s="62" t="n">
        <v>2008</v>
      </c>
      <c r="K321" s="63" t="n">
        <v>2008</v>
      </c>
      <c r="L321" s="58" t="s">
        <v>304</v>
      </c>
      <c r="M321" s="62" t="s">
        <v>39</v>
      </c>
      <c r="N321" s="58" t="s">
        <v>40</v>
      </c>
      <c r="O321" s="64" t="n">
        <v>13091</v>
      </c>
      <c r="P321" s="64" t="s">
        <v>303</v>
      </c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.75" hidden="false" customHeight="true" outlineLevel="0" collapsed="false">
      <c r="A322" s="71"/>
      <c r="B322" s="81"/>
      <c r="C322" s="95" t="n">
        <v>0.8</v>
      </c>
      <c r="D322" s="57"/>
      <c r="E322" s="58" t="s">
        <v>89</v>
      </c>
      <c r="F322" s="89"/>
      <c r="G322" s="89"/>
      <c r="H322" s="73" t="s">
        <v>43</v>
      </c>
      <c r="I322" s="61" t="s">
        <v>90</v>
      </c>
      <c r="J322" s="62" t="n">
        <v>2012</v>
      </c>
      <c r="K322" s="63" t="n">
        <v>2012</v>
      </c>
      <c r="L322" s="62"/>
      <c r="M322" s="62" t="s">
        <v>45</v>
      </c>
      <c r="N322" s="58" t="s">
        <v>89</v>
      </c>
      <c r="O322" s="64" t="n">
        <v>10579</v>
      </c>
      <c r="P322" s="64" t="s">
        <v>303</v>
      </c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.75" hidden="false" customHeight="true" outlineLevel="0" collapsed="false">
      <c r="A323" s="54" t="n">
        <v>231</v>
      </c>
      <c r="B323" s="55" t="s">
        <v>305</v>
      </c>
      <c r="C323" s="95" t="n">
        <v>0.98</v>
      </c>
      <c r="D323" s="57"/>
      <c r="E323" s="58" t="s">
        <v>40</v>
      </c>
      <c r="F323" s="89"/>
      <c r="G323" s="89"/>
      <c r="H323" s="73" t="s">
        <v>43</v>
      </c>
      <c r="I323" s="61" t="s">
        <v>46</v>
      </c>
      <c r="J323" s="62" t="n">
        <v>2012</v>
      </c>
      <c r="K323" s="63" t="n">
        <v>2012</v>
      </c>
      <c r="L323" s="62"/>
      <c r="M323" s="62" t="s">
        <v>45</v>
      </c>
      <c r="N323" s="58" t="s">
        <v>40</v>
      </c>
      <c r="O323" s="64" t="n">
        <v>25532</v>
      </c>
      <c r="P323" s="64" t="s">
        <v>303</v>
      </c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.75" hidden="false" customHeight="true" outlineLevel="0" collapsed="false">
      <c r="A324" s="71"/>
      <c r="B324" s="81"/>
      <c r="C324" s="95" t="n">
        <v>1.15</v>
      </c>
      <c r="D324" s="57"/>
      <c r="E324" s="58" t="s">
        <v>40</v>
      </c>
      <c r="F324" s="89"/>
      <c r="G324" s="89"/>
      <c r="H324" s="73" t="s">
        <v>43</v>
      </c>
      <c r="I324" s="61" t="s">
        <v>38</v>
      </c>
      <c r="J324" s="62" t="n">
        <v>2012</v>
      </c>
      <c r="K324" s="63" t="n">
        <v>2012</v>
      </c>
      <c r="L324" s="62"/>
      <c r="M324" s="62" t="s">
        <v>39</v>
      </c>
      <c r="N324" s="58" t="s">
        <v>40</v>
      </c>
      <c r="O324" s="64" t="n">
        <v>19143</v>
      </c>
      <c r="P324" s="64" t="s">
        <v>303</v>
      </c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.75" hidden="false" customHeight="true" outlineLevel="0" collapsed="false">
      <c r="A325" s="54" t="n">
        <v>232</v>
      </c>
      <c r="B325" s="55" t="s">
        <v>306</v>
      </c>
      <c r="C325" s="95" t="n">
        <v>0.62</v>
      </c>
      <c r="D325" s="57"/>
      <c r="E325" s="58" t="s">
        <v>89</v>
      </c>
      <c r="F325" s="117"/>
      <c r="G325" s="117"/>
      <c r="H325" s="73" t="s">
        <v>43</v>
      </c>
      <c r="I325" s="61" t="s">
        <v>90</v>
      </c>
      <c r="J325" s="62" t="n">
        <v>2012</v>
      </c>
      <c r="K325" s="63" t="n">
        <v>2012</v>
      </c>
      <c r="L325" s="62"/>
      <c r="M325" s="62" t="s">
        <v>45</v>
      </c>
      <c r="N325" s="58" t="s">
        <v>89</v>
      </c>
      <c r="O325" s="64" t="n">
        <v>6958</v>
      </c>
      <c r="P325" s="64" t="s">
        <v>303</v>
      </c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.75" hidden="false" customHeight="true" outlineLevel="0" collapsed="false">
      <c r="A326" s="71"/>
      <c r="B326" s="81"/>
      <c r="C326" s="95" t="n">
        <v>0.34</v>
      </c>
      <c r="D326" s="57"/>
      <c r="E326" s="58" t="s">
        <v>50</v>
      </c>
      <c r="F326" s="117"/>
      <c r="G326" s="117"/>
      <c r="H326" s="73" t="s">
        <v>43</v>
      </c>
      <c r="I326" s="61" t="s">
        <v>53</v>
      </c>
      <c r="J326" s="62" t="n">
        <v>2014</v>
      </c>
      <c r="K326" s="63" t="n">
        <v>2014</v>
      </c>
      <c r="L326" s="62"/>
      <c r="M326" s="62" t="s">
        <v>45</v>
      </c>
      <c r="N326" s="58" t="s">
        <v>50</v>
      </c>
      <c r="O326" s="64" t="n">
        <v>4613</v>
      </c>
      <c r="P326" s="64" t="s">
        <v>303</v>
      </c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.75" hidden="false" customHeight="true" outlineLevel="0" collapsed="false">
      <c r="A327" s="62" t="n">
        <v>233</v>
      </c>
      <c r="B327" s="74" t="s">
        <v>307</v>
      </c>
      <c r="C327" s="56" t="n">
        <v>0.48</v>
      </c>
      <c r="D327" s="57"/>
      <c r="E327" s="58" t="s">
        <v>40</v>
      </c>
      <c r="F327" s="117"/>
      <c r="G327" s="117"/>
      <c r="H327" s="73" t="s">
        <v>43</v>
      </c>
      <c r="I327" s="61" t="s">
        <v>38</v>
      </c>
      <c r="J327" s="62" t="n">
        <v>2011</v>
      </c>
      <c r="K327" s="85" t="n">
        <v>2011</v>
      </c>
      <c r="L327" s="62"/>
      <c r="M327" s="62" t="s">
        <v>45</v>
      </c>
      <c r="N327" s="58" t="s">
        <v>40</v>
      </c>
      <c r="O327" s="64" t="n">
        <v>6496</v>
      </c>
      <c r="P327" s="64" t="s">
        <v>303</v>
      </c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.75" hidden="false" customHeight="true" outlineLevel="0" collapsed="false">
      <c r="A328" s="62" t="n">
        <v>234</v>
      </c>
      <c r="B328" s="74" t="s">
        <v>308</v>
      </c>
      <c r="C328" s="95" t="n">
        <v>0.61</v>
      </c>
      <c r="D328" s="57"/>
      <c r="E328" s="58" t="s">
        <v>50</v>
      </c>
      <c r="F328" s="118"/>
      <c r="G328" s="118"/>
      <c r="H328" s="73" t="s">
        <v>43</v>
      </c>
      <c r="I328" s="61" t="s">
        <v>58</v>
      </c>
      <c r="J328" s="62" t="n">
        <v>2015</v>
      </c>
      <c r="K328" s="63" t="n">
        <v>2015</v>
      </c>
      <c r="L328" s="62"/>
      <c r="M328" s="62" t="s">
        <v>45</v>
      </c>
      <c r="N328" s="58" t="s">
        <v>50</v>
      </c>
      <c r="O328" s="64" t="n">
        <v>5617</v>
      </c>
      <c r="P328" s="64" t="s">
        <v>303</v>
      </c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.75" hidden="false" customHeight="true" outlineLevel="0" collapsed="false">
      <c r="A329" s="62" t="n">
        <v>235</v>
      </c>
      <c r="B329" s="74" t="s">
        <v>309</v>
      </c>
      <c r="C329" s="95" t="n">
        <v>1.23</v>
      </c>
      <c r="D329" s="57"/>
      <c r="E329" s="62" t="s">
        <v>40</v>
      </c>
      <c r="F329" s="118"/>
      <c r="G329" s="118"/>
      <c r="H329" s="73" t="s">
        <v>43</v>
      </c>
      <c r="I329" s="61" t="s">
        <v>53</v>
      </c>
      <c r="J329" s="62" t="n">
        <v>2016</v>
      </c>
      <c r="K329" s="63" t="n">
        <v>2016</v>
      </c>
      <c r="L329" s="62"/>
      <c r="M329" s="62" t="s">
        <v>39</v>
      </c>
      <c r="N329" s="62" t="s">
        <v>40</v>
      </c>
      <c r="O329" s="64" t="n">
        <v>0</v>
      </c>
      <c r="P329" s="64" t="s">
        <v>303</v>
      </c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.75" hidden="false" customHeight="true" outlineLevel="0" collapsed="false">
      <c r="A330" s="62" t="n">
        <v>236</v>
      </c>
      <c r="B330" s="74" t="s">
        <v>310</v>
      </c>
      <c r="C330" s="56" t="n">
        <v>1.54</v>
      </c>
      <c r="D330" s="57"/>
      <c r="E330" s="58" t="s">
        <v>50</v>
      </c>
      <c r="F330" s="89"/>
      <c r="G330" s="89"/>
      <c r="H330" s="73" t="s">
        <v>43</v>
      </c>
      <c r="I330" s="61" t="s">
        <v>49</v>
      </c>
      <c r="J330" s="62" t="n">
        <v>2012</v>
      </c>
      <c r="K330" s="85" t="n">
        <v>2012</v>
      </c>
      <c r="L330" s="62"/>
      <c r="M330" s="62" t="s">
        <v>45</v>
      </c>
      <c r="N330" s="58" t="s">
        <v>50</v>
      </c>
      <c r="O330" s="64" t="n">
        <v>25654</v>
      </c>
      <c r="P330" s="64" t="s">
        <v>303</v>
      </c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.75" hidden="false" customHeight="true" outlineLevel="0" collapsed="false">
      <c r="A331" s="62" t="n">
        <v>237</v>
      </c>
      <c r="B331" s="74" t="s">
        <v>311</v>
      </c>
      <c r="C331" s="95" t="n">
        <v>1.09</v>
      </c>
      <c r="D331" s="57"/>
      <c r="E331" s="58" t="s">
        <v>50</v>
      </c>
      <c r="F331" s="117"/>
      <c r="G331" s="117"/>
      <c r="H331" s="73" t="s">
        <v>43</v>
      </c>
      <c r="I331" s="61" t="s">
        <v>53</v>
      </c>
      <c r="J331" s="62" t="n">
        <v>2012</v>
      </c>
      <c r="K331" s="85" t="n">
        <v>2012</v>
      </c>
      <c r="L331" s="62"/>
      <c r="M331" s="62" t="s">
        <v>45</v>
      </c>
      <c r="N331" s="58" t="s">
        <v>50</v>
      </c>
      <c r="O331" s="64" t="n">
        <v>26012</v>
      </c>
      <c r="P331" s="64" t="s">
        <v>303</v>
      </c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.75" hidden="false" customHeight="true" outlineLevel="0" collapsed="false">
      <c r="A332" s="62" t="n">
        <v>238</v>
      </c>
      <c r="B332" s="74" t="s">
        <v>312</v>
      </c>
      <c r="C332" s="95" t="n">
        <v>1.35</v>
      </c>
      <c r="D332" s="57"/>
      <c r="E332" s="58" t="s">
        <v>40</v>
      </c>
      <c r="F332" s="89"/>
      <c r="G332" s="89"/>
      <c r="H332" s="73" t="s">
        <v>43</v>
      </c>
      <c r="I332" s="61" t="s">
        <v>44</v>
      </c>
      <c r="J332" s="62" t="n">
        <v>2015</v>
      </c>
      <c r="K332" s="63" t="n">
        <v>2015</v>
      </c>
      <c r="L332" s="62"/>
      <c r="M332" s="62" t="s">
        <v>45</v>
      </c>
      <c r="N332" s="58" t="s">
        <v>40</v>
      </c>
      <c r="O332" s="64" t="n">
        <v>763</v>
      </c>
      <c r="P332" s="64" t="s">
        <v>303</v>
      </c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.75" hidden="false" customHeight="true" outlineLevel="0" collapsed="false">
      <c r="A333" s="62" t="n">
        <v>239</v>
      </c>
      <c r="B333" s="74" t="s">
        <v>313</v>
      </c>
      <c r="C333" s="95" t="n">
        <v>1.48</v>
      </c>
      <c r="D333" s="57"/>
      <c r="E333" s="58" t="s">
        <v>40</v>
      </c>
      <c r="F333" s="89"/>
      <c r="G333" s="89"/>
      <c r="H333" s="73" t="s">
        <v>43</v>
      </c>
      <c r="I333" s="61" t="s">
        <v>46</v>
      </c>
      <c r="J333" s="62" t="n">
        <v>2016</v>
      </c>
      <c r="K333" s="63" t="n">
        <v>2016</v>
      </c>
      <c r="L333" s="62"/>
      <c r="M333" s="62" t="s">
        <v>45</v>
      </c>
      <c r="N333" s="58" t="s">
        <v>40</v>
      </c>
      <c r="O333" s="64" t="n">
        <v>707</v>
      </c>
      <c r="P333" s="64" t="s">
        <v>303</v>
      </c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.75" hidden="false" customHeight="true" outlineLevel="0" collapsed="false">
      <c r="A334" s="62" t="n">
        <v>240</v>
      </c>
      <c r="B334" s="74" t="s">
        <v>314</v>
      </c>
      <c r="C334" s="95" t="n">
        <v>0.89</v>
      </c>
      <c r="D334" s="57"/>
      <c r="E334" s="58" t="s">
        <v>50</v>
      </c>
      <c r="F334" s="59"/>
      <c r="G334" s="59"/>
      <c r="H334" s="73" t="s">
        <v>43</v>
      </c>
      <c r="I334" s="61" t="s">
        <v>78</v>
      </c>
      <c r="J334" s="62" t="n">
        <v>2011</v>
      </c>
      <c r="K334" s="63" t="n">
        <v>2011</v>
      </c>
      <c r="L334" s="62"/>
      <c r="M334" s="62" t="s">
        <v>45</v>
      </c>
      <c r="N334" s="58" t="s">
        <v>50</v>
      </c>
      <c r="O334" s="64" t="n">
        <v>18799</v>
      </c>
      <c r="P334" s="64" t="s">
        <v>303</v>
      </c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.75" hidden="false" customHeight="true" outlineLevel="0" collapsed="false">
      <c r="A335" s="62" t="n">
        <v>241</v>
      </c>
      <c r="B335" s="74" t="s">
        <v>315</v>
      </c>
      <c r="C335" s="56" t="n">
        <v>1.59</v>
      </c>
      <c r="D335" s="57"/>
      <c r="E335" s="58" t="s">
        <v>40</v>
      </c>
      <c r="F335" s="59"/>
      <c r="G335" s="59"/>
      <c r="H335" s="73" t="s">
        <v>43</v>
      </c>
      <c r="I335" s="61" t="s">
        <v>44</v>
      </c>
      <c r="J335" s="62" t="n">
        <v>2014</v>
      </c>
      <c r="K335" s="63" t="n">
        <v>2014</v>
      </c>
      <c r="L335" s="62"/>
      <c r="M335" s="62" t="s">
        <v>45</v>
      </c>
      <c r="N335" s="58" t="s">
        <v>40</v>
      </c>
      <c r="O335" s="64" t="n">
        <v>8026</v>
      </c>
      <c r="P335" s="64" t="s">
        <v>316</v>
      </c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.75" hidden="false" customHeight="true" outlineLevel="0" collapsed="false">
      <c r="A336" s="62" t="n">
        <v>242</v>
      </c>
      <c r="B336" s="74" t="s">
        <v>317</v>
      </c>
      <c r="C336" s="56" t="n">
        <v>1.41</v>
      </c>
      <c r="D336" s="57"/>
      <c r="E336" s="58" t="s">
        <v>50</v>
      </c>
      <c r="F336" s="59"/>
      <c r="G336" s="59"/>
      <c r="H336" s="73" t="s">
        <v>43</v>
      </c>
      <c r="I336" s="61" t="s">
        <v>53</v>
      </c>
      <c r="J336" s="62" t="n">
        <v>2015</v>
      </c>
      <c r="K336" s="85" t="n">
        <v>2015</v>
      </c>
      <c r="L336" s="62"/>
      <c r="M336" s="62" t="s">
        <v>45</v>
      </c>
      <c r="N336" s="58" t="s">
        <v>50</v>
      </c>
      <c r="O336" s="64" t="n">
        <v>15984</v>
      </c>
      <c r="P336" s="64" t="s">
        <v>316</v>
      </c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.75" hidden="false" customHeight="true" outlineLevel="0" collapsed="false">
      <c r="A337" s="62" t="n">
        <v>243</v>
      </c>
      <c r="B337" s="74" t="s">
        <v>318</v>
      </c>
      <c r="C337" s="56" t="n">
        <v>1.27</v>
      </c>
      <c r="D337" s="57"/>
      <c r="E337" s="58" t="s">
        <v>50</v>
      </c>
      <c r="F337" s="108"/>
      <c r="G337" s="108"/>
      <c r="H337" s="73" t="s">
        <v>43</v>
      </c>
      <c r="I337" s="61" t="s">
        <v>58</v>
      </c>
      <c r="J337" s="62" t="n">
        <v>2015</v>
      </c>
      <c r="K337" s="132" t="n">
        <v>2015</v>
      </c>
      <c r="L337" s="62"/>
      <c r="M337" s="62" t="s">
        <v>45</v>
      </c>
      <c r="N337" s="58" t="s">
        <v>50</v>
      </c>
      <c r="O337" s="64" t="n">
        <v>5289</v>
      </c>
      <c r="P337" s="64" t="s">
        <v>316</v>
      </c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.75" hidden="false" customHeight="true" outlineLevel="0" collapsed="false">
      <c r="A338" s="62" t="n">
        <v>244</v>
      </c>
      <c r="B338" s="74" t="s">
        <v>319</v>
      </c>
      <c r="C338" s="56" t="n">
        <v>0.48</v>
      </c>
      <c r="D338" s="57"/>
      <c r="E338" s="58" t="s">
        <v>40</v>
      </c>
      <c r="F338" s="59"/>
      <c r="G338" s="59"/>
      <c r="H338" s="73" t="s">
        <v>43</v>
      </c>
      <c r="I338" s="61" t="s">
        <v>44</v>
      </c>
      <c r="J338" s="62" t="n">
        <v>2014</v>
      </c>
      <c r="K338" s="63" t="n">
        <v>2014</v>
      </c>
      <c r="L338" s="58" t="s">
        <v>320</v>
      </c>
      <c r="M338" s="62" t="s">
        <v>45</v>
      </c>
      <c r="N338" s="58" t="s">
        <v>40</v>
      </c>
      <c r="O338" s="64" t="n">
        <v>9443</v>
      </c>
      <c r="P338" s="64" t="s">
        <v>316</v>
      </c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.75" hidden="false" customHeight="true" outlineLevel="0" collapsed="false">
      <c r="A339" s="62" t="n">
        <v>245</v>
      </c>
      <c r="B339" s="74" t="s">
        <v>321</v>
      </c>
      <c r="C339" s="56" t="n">
        <v>1.21</v>
      </c>
      <c r="D339" s="57"/>
      <c r="E339" s="58" t="s">
        <v>50</v>
      </c>
      <c r="F339" s="59"/>
      <c r="G339" s="59"/>
      <c r="H339" s="73" t="s">
        <v>43</v>
      </c>
      <c r="I339" s="61" t="s">
        <v>58</v>
      </c>
      <c r="J339" s="62" t="n">
        <v>2016</v>
      </c>
      <c r="K339" s="63" t="n">
        <v>2016</v>
      </c>
      <c r="L339" s="62"/>
      <c r="M339" s="62" t="s">
        <v>45</v>
      </c>
      <c r="N339" s="58" t="s">
        <v>50</v>
      </c>
      <c r="O339" s="64" t="n">
        <v>3623</v>
      </c>
      <c r="P339" s="64" t="s">
        <v>316</v>
      </c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.75" hidden="false" customHeight="true" outlineLevel="0" collapsed="false">
      <c r="A340" s="62" t="n">
        <v>246</v>
      </c>
      <c r="B340" s="74" t="s">
        <v>322</v>
      </c>
      <c r="C340" s="95" t="n">
        <v>2.03</v>
      </c>
      <c r="D340" s="57"/>
      <c r="E340" s="58" t="s">
        <v>40</v>
      </c>
      <c r="F340" s="59"/>
      <c r="G340" s="59"/>
      <c r="H340" s="73" t="s">
        <v>43</v>
      </c>
      <c r="I340" s="61" t="s">
        <v>38</v>
      </c>
      <c r="J340" s="62" t="n">
        <v>2014</v>
      </c>
      <c r="K340" s="63" t="n">
        <v>2014</v>
      </c>
      <c r="L340" s="58" t="s">
        <v>323</v>
      </c>
      <c r="M340" s="62" t="s">
        <v>45</v>
      </c>
      <c r="N340" s="58" t="s">
        <v>40</v>
      </c>
      <c r="O340" s="64" t="n">
        <v>2910</v>
      </c>
      <c r="P340" s="64" t="s">
        <v>316</v>
      </c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.75" hidden="false" customHeight="true" outlineLevel="0" collapsed="false">
      <c r="A341" s="62" t="n">
        <v>247</v>
      </c>
      <c r="B341" s="74" t="s">
        <v>324</v>
      </c>
      <c r="C341" s="95" t="n">
        <v>1.05</v>
      </c>
      <c r="D341" s="57"/>
      <c r="E341" s="62" t="s">
        <v>40</v>
      </c>
      <c r="F341" s="108"/>
      <c r="G341" s="108"/>
      <c r="H341" s="73" t="s">
        <v>43</v>
      </c>
      <c r="I341" s="61" t="s">
        <v>38</v>
      </c>
      <c r="J341" s="62" t="n">
        <v>2017</v>
      </c>
      <c r="K341" s="85" t="n">
        <v>2017</v>
      </c>
      <c r="L341" s="62"/>
      <c r="M341" s="62" t="s">
        <v>45</v>
      </c>
      <c r="N341" s="62" t="s">
        <v>40</v>
      </c>
      <c r="O341" s="64" t="n">
        <v>0</v>
      </c>
      <c r="P341" s="64" t="s">
        <v>316</v>
      </c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.75" hidden="false" customHeight="true" outlineLevel="0" collapsed="false">
      <c r="A342" s="99" t="n">
        <v>248</v>
      </c>
      <c r="B342" s="100" t="s">
        <v>325</v>
      </c>
      <c r="C342" s="95" t="n">
        <v>0.75</v>
      </c>
      <c r="D342" s="57"/>
      <c r="E342" s="62" t="s">
        <v>50</v>
      </c>
      <c r="F342" s="59"/>
      <c r="G342" s="59"/>
      <c r="H342" s="73" t="s">
        <v>43</v>
      </c>
      <c r="I342" s="61" t="s">
        <v>58</v>
      </c>
      <c r="J342" s="62" t="n">
        <v>2017</v>
      </c>
      <c r="K342" s="85" t="n">
        <v>2017</v>
      </c>
      <c r="L342" s="58" t="s">
        <v>326</v>
      </c>
      <c r="M342" s="62" t="s">
        <v>45</v>
      </c>
      <c r="N342" s="62" t="s">
        <v>50</v>
      </c>
      <c r="O342" s="64" t="n">
        <v>0</v>
      </c>
      <c r="P342" s="64" t="s">
        <v>316</v>
      </c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.75" hidden="false" customHeight="true" outlineLevel="0" collapsed="false">
      <c r="A343" s="71"/>
      <c r="B343" s="81"/>
      <c r="C343" s="95" t="n">
        <v>0.48</v>
      </c>
      <c r="D343" s="57"/>
      <c r="E343" s="58" t="s">
        <v>50</v>
      </c>
      <c r="F343" s="108"/>
      <c r="G343" s="108"/>
      <c r="H343" s="73" t="s">
        <v>43</v>
      </c>
      <c r="I343" s="61" t="s">
        <v>58</v>
      </c>
      <c r="J343" s="62" t="n">
        <v>2015</v>
      </c>
      <c r="K343" s="85" t="n">
        <v>2015</v>
      </c>
      <c r="L343" s="58" t="s">
        <v>326</v>
      </c>
      <c r="M343" s="62" t="s">
        <v>45</v>
      </c>
      <c r="N343" s="58" t="s">
        <v>50</v>
      </c>
      <c r="O343" s="64" t="n">
        <v>2009</v>
      </c>
      <c r="P343" s="64" t="s">
        <v>316</v>
      </c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.75" hidden="false" customHeight="true" outlineLevel="0" collapsed="false">
      <c r="A344" s="54" t="n">
        <v>249</v>
      </c>
      <c r="B344" s="55" t="s">
        <v>327</v>
      </c>
      <c r="C344" s="56" t="n">
        <v>0.6</v>
      </c>
      <c r="D344" s="57"/>
      <c r="E344" s="58" t="s">
        <v>50</v>
      </c>
      <c r="F344" s="108"/>
      <c r="G344" s="108"/>
      <c r="H344" s="73" t="s">
        <v>43</v>
      </c>
      <c r="I344" s="61" t="s">
        <v>49</v>
      </c>
      <c r="J344" s="62" t="n">
        <v>2015</v>
      </c>
      <c r="K344" s="132" t="n">
        <v>2015</v>
      </c>
      <c r="L344" s="62"/>
      <c r="M344" s="62" t="s">
        <v>39</v>
      </c>
      <c r="N344" s="58" t="s">
        <v>50</v>
      </c>
      <c r="O344" s="64" t="n">
        <v>4786</v>
      </c>
      <c r="P344" s="64" t="s">
        <v>316</v>
      </c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.75" hidden="false" customHeight="true" outlineLevel="0" collapsed="false">
      <c r="A345" s="71"/>
      <c r="B345" s="81"/>
      <c r="C345" s="56" t="n">
        <v>0.48</v>
      </c>
      <c r="D345" s="57"/>
      <c r="E345" s="58" t="s">
        <v>50</v>
      </c>
      <c r="F345" s="108"/>
      <c r="G345" s="108"/>
      <c r="H345" s="73" t="s">
        <v>43</v>
      </c>
      <c r="I345" s="61" t="s">
        <v>66</v>
      </c>
      <c r="J345" s="62" t="n">
        <v>2015</v>
      </c>
      <c r="K345" s="132" t="n">
        <v>2015</v>
      </c>
      <c r="L345" s="62"/>
      <c r="M345" s="62" t="s">
        <v>45</v>
      </c>
      <c r="N345" s="58" t="s">
        <v>50</v>
      </c>
      <c r="O345" s="64" t="n">
        <v>1797</v>
      </c>
      <c r="P345" s="64" t="s">
        <v>316</v>
      </c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.75" hidden="false" customHeight="true" outlineLevel="0" collapsed="false">
      <c r="A346" s="62" t="n">
        <v>250</v>
      </c>
      <c r="B346" s="74" t="s">
        <v>328</v>
      </c>
      <c r="C346" s="95" t="n">
        <v>1.52</v>
      </c>
      <c r="D346" s="57"/>
      <c r="E346" s="58" t="s">
        <v>40</v>
      </c>
      <c r="F346" s="59"/>
      <c r="G346" s="59"/>
      <c r="H346" s="73" t="s">
        <v>43</v>
      </c>
      <c r="I346" s="61" t="s">
        <v>68</v>
      </c>
      <c r="J346" s="62" t="n">
        <v>2015</v>
      </c>
      <c r="K346" s="132" t="n">
        <v>2015</v>
      </c>
      <c r="L346" s="62"/>
      <c r="M346" s="62" t="s">
        <v>45</v>
      </c>
      <c r="N346" s="58" t="s">
        <v>40</v>
      </c>
      <c r="O346" s="64" t="n">
        <v>5079</v>
      </c>
      <c r="P346" s="64" t="s">
        <v>316</v>
      </c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.75" hidden="false" customHeight="true" outlineLevel="0" collapsed="false">
      <c r="A347" s="62" t="n">
        <v>251</v>
      </c>
      <c r="B347" s="74" t="s">
        <v>329</v>
      </c>
      <c r="C347" s="95" t="n">
        <v>1.09</v>
      </c>
      <c r="D347" s="57"/>
      <c r="E347" s="58" t="s">
        <v>40</v>
      </c>
      <c r="F347" s="59"/>
      <c r="G347" s="59"/>
      <c r="H347" s="73" t="s">
        <v>43</v>
      </c>
      <c r="I347" s="61" t="s">
        <v>44</v>
      </c>
      <c r="J347" s="62" t="n">
        <v>2014</v>
      </c>
      <c r="K347" s="63" t="n">
        <v>2014</v>
      </c>
      <c r="L347" s="62"/>
      <c r="M347" s="62" t="s">
        <v>45</v>
      </c>
      <c r="N347" s="58" t="s">
        <v>40</v>
      </c>
      <c r="O347" s="64" t="n">
        <v>3904</v>
      </c>
      <c r="P347" s="64" t="s">
        <v>316</v>
      </c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.75" hidden="false" customHeight="true" outlineLevel="0" collapsed="false">
      <c r="A348" s="54" t="n">
        <v>252</v>
      </c>
      <c r="B348" s="55" t="s">
        <v>330</v>
      </c>
      <c r="C348" s="56" t="n">
        <v>1.13</v>
      </c>
      <c r="D348" s="57"/>
      <c r="E348" s="58" t="s">
        <v>50</v>
      </c>
      <c r="F348" s="59"/>
      <c r="G348" s="59"/>
      <c r="H348" s="73" t="s">
        <v>43</v>
      </c>
      <c r="I348" s="61" t="s">
        <v>78</v>
      </c>
      <c r="J348" s="62" t="n">
        <v>2014</v>
      </c>
      <c r="K348" s="63" t="n">
        <v>2014</v>
      </c>
      <c r="L348" s="62"/>
      <c r="M348" s="62" t="s">
        <v>39</v>
      </c>
      <c r="N348" s="58" t="s">
        <v>50</v>
      </c>
      <c r="O348" s="64" t="n">
        <v>11241</v>
      </c>
      <c r="P348" s="64" t="s">
        <v>316</v>
      </c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.75" hidden="false" customHeight="true" outlineLevel="0" collapsed="false">
      <c r="A349" s="71"/>
      <c r="B349" s="81"/>
      <c r="C349" s="56" t="n">
        <v>0.77</v>
      </c>
      <c r="D349" s="57"/>
      <c r="E349" s="58" t="s">
        <v>40</v>
      </c>
      <c r="F349" s="59"/>
      <c r="G349" s="59"/>
      <c r="H349" s="73" t="s">
        <v>43</v>
      </c>
      <c r="I349" s="61" t="s">
        <v>68</v>
      </c>
      <c r="J349" s="62" t="n">
        <v>2015</v>
      </c>
      <c r="K349" s="132" t="n">
        <v>2015</v>
      </c>
      <c r="L349" s="62"/>
      <c r="M349" s="62" t="s">
        <v>45</v>
      </c>
      <c r="N349" s="58" t="s">
        <v>40</v>
      </c>
      <c r="O349" s="64" t="n">
        <v>18341</v>
      </c>
      <c r="P349" s="64" t="s">
        <v>316</v>
      </c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.75" hidden="false" customHeight="true" outlineLevel="0" collapsed="false">
      <c r="A350" s="62" t="n">
        <v>253</v>
      </c>
      <c r="B350" s="74" t="s">
        <v>331</v>
      </c>
      <c r="C350" s="56" t="n">
        <v>1.97</v>
      </c>
      <c r="D350" s="57"/>
      <c r="E350" s="58" t="s">
        <v>50</v>
      </c>
      <c r="F350" s="59"/>
      <c r="G350" s="59"/>
      <c r="H350" s="73" t="s">
        <v>43</v>
      </c>
      <c r="I350" s="61" t="s">
        <v>53</v>
      </c>
      <c r="J350" s="62" t="n">
        <v>2016</v>
      </c>
      <c r="K350" s="63" t="n">
        <v>2016</v>
      </c>
      <c r="L350" s="62"/>
      <c r="M350" s="62" t="s">
        <v>45</v>
      </c>
      <c r="N350" s="58" t="s">
        <v>50</v>
      </c>
      <c r="O350" s="64" t="n">
        <v>9319</v>
      </c>
      <c r="P350" s="64" t="s">
        <v>316</v>
      </c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.75" hidden="false" customHeight="true" outlineLevel="0" collapsed="false">
      <c r="A351" s="54" t="n">
        <v>254</v>
      </c>
      <c r="B351" s="55" t="s">
        <v>332</v>
      </c>
      <c r="C351" s="122" t="n">
        <v>2.18</v>
      </c>
      <c r="D351" s="57"/>
      <c r="E351" s="58" t="s">
        <v>40</v>
      </c>
      <c r="F351" s="59"/>
      <c r="G351" s="59"/>
      <c r="H351" s="73" t="s">
        <v>43</v>
      </c>
      <c r="I351" s="61" t="s">
        <v>38</v>
      </c>
      <c r="J351" s="62" t="n">
        <v>2015</v>
      </c>
      <c r="K351" s="132" t="n">
        <v>2015</v>
      </c>
      <c r="L351" s="62"/>
      <c r="M351" s="62" t="s">
        <v>45</v>
      </c>
      <c r="N351" s="58" t="s">
        <v>40</v>
      </c>
      <c r="O351" s="64" t="n">
        <v>4521</v>
      </c>
      <c r="P351" s="64" t="s">
        <v>316</v>
      </c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.75" hidden="false" customHeight="true" outlineLevel="0" collapsed="false">
      <c r="A352" s="99"/>
      <c r="B352" s="100"/>
      <c r="C352" s="122" t="n">
        <v>0.79</v>
      </c>
      <c r="D352" s="57"/>
      <c r="E352" s="62" t="s">
        <v>40</v>
      </c>
      <c r="F352" s="59"/>
      <c r="G352" s="59"/>
      <c r="H352" s="73" t="s">
        <v>43</v>
      </c>
      <c r="I352" s="61" t="s">
        <v>44</v>
      </c>
      <c r="J352" s="62" t="n">
        <v>2018</v>
      </c>
      <c r="K352" s="132" t="n">
        <v>2018</v>
      </c>
      <c r="L352" s="62"/>
      <c r="M352" s="62" t="s">
        <v>39</v>
      </c>
      <c r="N352" s="62" t="s">
        <v>40</v>
      </c>
      <c r="O352" s="64" t="n">
        <v>0</v>
      </c>
      <c r="P352" s="64" t="s">
        <v>316</v>
      </c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.75" hidden="false" customHeight="true" outlineLevel="0" collapsed="false">
      <c r="A353" s="71"/>
      <c r="B353" s="81"/>
      <c r="C353" s="122" t="n">
        <v>0.95</v>
      </c>
      <c r="D353" s="57"/>
      <c r="E353" s="62" t="s">
        <v>50</v>
      </c>
      <c r="F353" s="59"/>
      <c r="G353" s="59"/>
      <c r="H353" s="73" t="s">
        <v>43</v>
      </c>
      <c r="I353" s="61" t="s">
        <v>58</v>
      </c>
      <c r="J353" s="62" t="n">
        <v>2018</v>
      </c>
      <c r="K353" s="132" t="n">
        <v>2018</v>
      </c>
      <c r="L353" s="62"/>
      <c r="M353" s="62" t="s">
        <v>45</v>
      </c>
      <c r="N353" s="62" t="s">
        <v>50</v>
      </c>
      <c r="O353" s="64" t="n">
        <v>0</v>
      </c>
      <c r="P353" s="64" t="s">
        <v>316</v>
      </c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.75" hidden="false" customHeight="true" outlineLevel="0" collapsed="false">
      <c r="A354" s="62" t="n">
        <v>255</v>
      </c>
      <c r="B354" s="74" t="s">
        <v>333</v>
      </c>
      <c r="C354" s="122" t="n">
        <v>2.44</v>
      </c>
      <c r="D354" s="57"/>
      <c r="E354" s="58" t="s">
        <v>40</v>
      </c>
      <c r="F354" s="59"/>
      <c r="G354" s="59"/>
      <c r="H354" s="73" t="s">
        <v>43</v>
      </c>
      <c r="I354" s="61" t="s">
        <v>44</v>
      </c>
      <c r="J354" s="62" t="n">
        <v>2014</v>
      </c>
      <c r="K354" s="132" t="n">
        <v>2014</v>
      </c>
      <c r="L354" s="62"/>
      <c r="M354" s="62" t="s">
        <v>45</v>
      </c>
      <c r="N354" s="58" t="s">
        <v>40</v>
      </c>
      <c r="O354" s="64" t="n">
        <v>5173</v>
      </c>
      <c r="P354" s="64" t="s">
        <v>316</v>
      </c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.75" hidden="false" customHeight="true" outlineLevel="0" collapsed="false">
      <c r="A355" s="62" t="n">
        <v>256</v>
      </c>
      <c r="B355" s="74" t="s">
        <v>334</v>
      </c>
      <c r="C355" s="122" t="n">
        <v>0.71</v>
      </c>
      <c r="D355" s="57"/>
      <c r="E355" s="58" t="s">
        <v>50</v>
      </c>
      <c r="F355" s="59"/>
      <c r="G355" s="59"/>
      <c r="H355" s="73" t="s">
        <v>43</v>
      </c>
      <c r="I355" s="61" t="s">
        <v>58</v>
      </c>
      <c r="J355" s="62" t="n">
        <v>2015</v>
      </c>
      <c r="K355" s="132" t="n">
        <v>2015</v>
      </c>
      <c r="L355" s="62"/>
      <c r="M355" s="62" t="s">
        <v>45</v>
      </c>
      <c r="N355" s="58" t="s">
        <v>50</v>
      </c>
      <c r="O355" s="64" t="n">
        <v>1288</v>
      </c>
      <c r="P355" s="64" t="s">
        <v>316</v>
      </c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.75" hidden="false" customHeight="true" outlineLevel="0" collapsed="false">
      <c r="A356" s="62" t="n">
        <v>257</v>
      </c>
      <c r="B356" s="74" t="s">
        <v>335</v>
      </c>
      <c r="C356" s="122" t="n">
        <v>1.4</v>
      </c>
      <c r="D356" s="57"/>
      <c r="E356" s="58" t="s">
        <v>40</v>
      </c>
      <c r="F356" s="108"/>
      <c r="G356" s="108"/>
      <c r="H356" s="73" t="s">
        <v>43</v>
      </c>
      <c r="I356" s="61" t="s">
        <v>44</v>
      </c>
      <c r="J356" s="62" t="n">
        <v>2014</v>
      </c>
      <c r="K356" s="132" t="n">
        <v>2014</v>
      </c>
      <c r="L356" s="62"/>
      <c r="M356" s="62" t="s">
        <v>45</v>
      </c>
      <c r="N356" s="58" t="s">
        <v>40</v>
      </c>
      <c r="O356" s="64" t="n">
        <v>5820</v>
      </c>
      <c r="P356" s="64" t="s">
        <v>316</v>
      </c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.75" hidden="false" customHeight="true" outlineLevel="0" collapsed="false">
      <c r="A357" s="62" t="n">
        <v>258</v>
      </c>
      <c r="B357" s="74" t="s">
        <v>336</v>
      </c>
      <c r="C357" s="122" t="n">
        <v>0.82</v>
      </c>
      <c r="D357" s="57"/>
      <c r="E357" s="58" t="s">
        <v>50</v>
      </c>
      <c r="F357" s="59"/>
      <c r="G357" s="59"/>
      <c r="H357" s="73" t="s">
        <v>43</v>
      </c>
      <c r="I357" s="61" t="s">
        <v>78</v>
      </c>
      <c r="J357" s="62" t="n">
        <v>2014</v>
      </c>
      <c r="K357" s="132" t="n">
        <v>2014</v>
      </c>
      <c r="L357" s="62"/>
      <c r="M357" s="62" t="s">
        <v>45</v>
      </c>
      <c r="N357" s="58" t="s">
        <v>50</v>
      </c>
      <c r="O357" s="64" t="n">
        <v>3868</v>
      </c>
      <c r="P357" s="64" t="s">
        <v>316</v>
      </c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.75" hidden="false" customHeight="true" outlineLevel="0" collapsed="false">
      <c r="A358" s="62" t="n">
        <v>259</v>
      </c>
      <c r="B358" s="74" t="s">
        <v>337</v>
      </c>
      <c r="C358" s="122" t="n">
        <v>1.19</v>
      </c>
      <c r="D358" s="57"/>
      <c r="E358" s="58" t="s">
        <v>50</v>
      </c>
      <c r="F358" s="59"/>
      <c r="G358" s="59"/>
      <c r="H358" s="73" t="s">
        <v>43</v>
      </c>
      <c r="I358" s="61" t="s">
        <v>49</v>
      </c>
      <c r="J358" s="62" t="n">
        <v>2013</v>
      </c>
      <c r="K358" s="132" t="n">
        <v>2013</v>
      </c>
      <c r="L358" s="62"/>
      <c r="M358" s="62" t="s">
        <v>45</v>
      </c>
      <c r="N358" s="58" t="s">
        <v>50</v>
      </c>
      <c r="O358" s="64" t="n">
        <v>6519</v>
      </c>
      <c r="P358" s="64" t="s">
        <v>316</v>
      </c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.75" hidden="false" customHeight="true" outlineLevel="0" collapsed="false">
      <c r="A359" s="62" t="n">
        <v>260</v>
      </c>
      <c r="B359" s="74" t="s">
        <v>338</v>
      </c>
      <c r="C359" s="95" t="n">
        <v>0.9</v>
      </c>
      <c r="D359" s="57"/>
      <c r="E359" s="58" t="s">
        <v>50</v>
      </c>
      <c r="F359" s="59"/>
      <c r="G359" s="59"/>
      <c r="H359" s="73" t="s">
        <v>43</v>
      </c>
      <c r="I359" s="61" t="s">
        <v>58</v>
      </c>
      <c r="J359" s="62" t="n">
        <v>2011</v>
      </c>
      <c r="K359" s="85" t="n">
        <v>2011</v>
      </c>
      <c r="L359" s="62"/>
      <c r="M359" s="62" t="s">
        <v>45</v>
      </c>
      <c r="N359" s="58" t="s">
        <v>50</v>
      </c>
      <c r="O359" s="64" t="n">
        <v>12100</v>
      </c>
      <c r="P359" s="64" t="s">
        <v>316</v>
      </c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.75" hidden="false" customHeight="true" outlineLevel="0" collapsed="false">
      <c r="A360" s="62" t="n">
        <v>261</v>
      </c>
      <c r="B360" s="74" t="s">
        <v>339</v>
      </c>
      <c r="C360" s="95" t="n">
        <v>0.66</v>
      </c>
      <c r="D360" s="57"/>
      <c r="E360" s="58" t="s">
        <v>40</v>
      </c>
      <c r="F360" s="59"/>
      <c r="G360" s="59"/>
      <c r="H360" s="73" t="s">
        <v>43</v>
      </c>
      <c r="I360" s="61" t="s">
        <v>44</v>
      </c>
      <c r="J360" s="62" t="n">
        <v>2013</v>
      </c>
      <c r="K360" s="85" t="n">
        <v>2013</v>
      </c>
      <c r="L360" s="62"/>
      <c r="M360" s="62" t="s">
        <v>45</v>
      </c>
      <c r="N360" s="58" t="s">
        <v>40</v>
      </c>
      <c r="O360" s="64" t="n">
        <v>14563</v>
      </c>
      <c r="P360" s="64" t="s">
        <v>316</v>
      </c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.75" hidden="false" customHeight="true" outlineLevel="0" collapsed="false">
      <c r="A361" s="62" t="n">
        <v>262</v>
      </c>
      <c r="B361" s="74" t="s">
        <v>340</v>
      </c>
      <c r="C361" s="122" t="n">
        <v>1.43</v>
      </c>
      <c r="D361" s="57"/>
      <c r="E361" s="58" t="s">
        <v>40</v>
      </c>
      <c r="F361" s="59"/>
      <c r="G361" s="59"/>
      <c r="H361" s="73" t="s">
        <v>43</v>
      </c>
      <c r="I361" s="61" t="s">
        <v>44</v>
      </c>
      <c r="J361" s="62" t="n">
        <v>2015</v>
      </c>
      <c r="K361" s="132" t="n">
        <v>2015</v>
      </c>
      <c r="L361" s="62"/>
      <c r="M361" s="62" t="s">
        <v>45</v>
      </c>
      <c r="N361" s="58" t="s">
        <v>40</v>
      </c>
      <c r="O361" s="64" t="n">
        <v>4759</v>
      </c>
      <c r="P361" s="64" t="s">
        <v>316</v>
      </c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.75" hidden="false" customHeight="true" outlineLevel="0" collapsed="false">
      <c r="A362" s="62" t="n">
        <v>263</v>
      </c>
      <c r="B362" s="74" t="s">
        <v>341</v>
      </c>
      <c r="C362" s="95" t="n">
        <v>0.92</v>
      </c>
      <c r="D362" s="57"/>
      <c r="E362" s="62" t="s">
        <v>50</v>
      </c>
      <c r="F362" s="59"/>
      <c r="G362" s="59"/>
      <c r="H362" s="73" t="s">
        <v>43</v>
      </c>
      <c r="I362" s="61" t="s">
        <v>53</v>
      </c>
      <c r="J362" s="62" t="n">
        <v>2018</v>
      </c>
      <c r="K362" s="63" t="n">
        <v>2018</v>
      </c>
      <c r="L362" s="62"/>
      <c r="M362" s="62" t="s">
        <v>45</v>
      </c>
      <c r="N362" s="62" t="s">
        <v>50</v>
      </c>
      <c r="O362" s="64" t="n">
        <v>0</v>
      </c>
      <c r="P362" s="64" t="s">
        <v>316</v>
      </c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.75" hidden="false" customHeight="true" outlineLevel="0" collapsed="false">
      <c r="A363" s="62" t="n">
        <v>264</v>
      </c>
      <c r="B363" s="74" t="s">
        <v>342</v>
      </c>
      <c r="C363" s="95" t="n">
        <v>0.4</v>
      </c>
      <c r="D363" s="57"/>
      <c r="E363" s="58" t="s">
        <v>50</v>
      </c>
      <c r="F363" s="59"/>
      <c r="G363" s="59"/>
      <c r="H363" s="73" t="s">
        <v>43</v>
      </c>
      <c r="I363" s="61" t="s">
        <v>66</v>
      </c>
      <c r="J363" s="62" t="n">
        <v>2011</v>
      </c>
      <c r="K363" s="85" t="n">
        <v>2011</v>
      </c>
      <c r="L363" s="62"/>
      <c r="M363" s="62" t="s">
        <v>45</v>
      </c>
      <c r="N363" s="58" t="s">
        <v>50</v>
      </c>
      <c r="O363" s="64" t="n">
        <v>4899</v>
      </c>
      <c r="P363" s="64" t="s">
        <v>316</v>
      </c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.75" hidden="false" customHeight="true" outlineLevel="0" collapsed="false">
      <c r="A364" s="62" t="n">
        <v>265</v>
      </c>
      <c r="B364" s="74" t="s">
        <v>343</v>
      </c>
      <c r="C364" s="122" t="n">
        <v>1.32</v>
      </c>
      <c r="D364" s="57"/>
      <c r="E364" s="62" t="s">
        <v>40</v>
      </c>
      <c r="F364" s="59"/>
      <c r="G364" s="59"/>
      <c r="H364" s="73" t="s">
        <v>43</v>
      </c>
      <c r="I364" s="61" t="s">
        <v>44</v>
      </c>
      <c r="J364" s="62" t="n">
        <v>2018</v>
      </c>
      <c r="K364" s="132" t="n">
        <v>2018</v>
      </c>
      <c r="L364" s="62"/>
      <c r="M364" s="62" t="s">
        <v>45</v>
      </c>
      <c r="N364" s="62" t="s">
        <v>40</v>
      </c>
      <c r="O364" s="64" t="n">
        <v>0</v>
      </c>
      <c r="P364" s="64" t="s">
        <v>316</v>
      </c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.75" hidden="false" customHeight="true" outlineLevel="0" collapsed="false">
      <c r="A365" s="54" t="n">
        <v>266</v>
      </c>
      <c r="B365" s="55" t="s">
        <v>344</v>
      </c>
      <c r="C365" s="95" t="n">
        <v>0.56</v>
      </c>
      <c r="D365" s="57"/>
      <c r="E365" s="58" t="s">
        <v>40</v>
      </c>
      <c r="F365" s="59"/>
      <c r="G365" s="59"/>
      <c r="H365" s="73" t="s">
        <v>43</v>
      </c>
      <c r="I365" s="61" t="s">
        <v>68</v>
      </c>
      <c r="J365" s="62" t="n">
        <v>2013</v>
      </c>
      <c r="K365" s="85" t="n">
        <v>2013</v>
      </c>
      <c r="L365" s="62"/>
      <c r="M365" s="62" t="s">
        <v>45</v>
      </c>
      <c r="N365" s="58" t="s">
        <v>40</v>
      </c>
      <c r="O365" s="64" t="n">
        <v>3065</v>
      </c>
      <c r="P365" s="64" t="s">
        <v>316</v>
      </c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.75" hidden="false" customHeight="true" outlineLevel="0" collapsed="false">
      <c r="A366" s="54" t="n">
        <v>267</v>
      </c>
      <c r="B366" s="74" t="s">
        <v>345</v>
      </c>
      <c r="C366" s="122" t="n">
        <v>0.72</v>
      </c>
      <c r="D366" s="57"/>
      <c r="E366" s="58" t="s">
        <v>50</v>
      </c>
      <c r="F366" s="59"/>
      <c r="G366" s="59"/>
      <c r="H366" s="73" t="s">
        <v>43</v>
      </c>
      <c r="I366" s="61" t="s">
        <v>58</v>
      </c>
      <c r="J366" s="62" t="n">
        <v>2015</v>
      </c>
      <c r="K366" s="132" t="n">
        <v>2015</v>
      </c>
      <c r="L366" s="62"/>
      <c r="M366" s="62" t="s">
        <v>45</v>
      </c>
      <c r="N366" s="58" t="s">
        <v>50</v>
      </c>
      <c r="O366" s="64" t="n">
        <v>1687</v>
      </c>
      <c r="P366" s="64" t="s">
        <v>316</v>
      </c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.75" hidden="false" customHeight="true" outlineLevel="0" collapsed="false">
      <c r="A367" s="62" t="n">
        <v>268</v>
      </c>
      <c r="B367" s="74" t="s">
        <v>346</v>
      </c>
      <c r="C367" s="95" t="n">
        <v>0.86</v>
      </c>
      <c r="D367" s="57"/>
      <c r="E367" s="58" t="s">
        <v>50</v>
      </c>
      <c r="F367" s="59"/>
      <c r="G367" s="59"/>
      <c r="H367" s="73" t="s">
        <v>43</v>
      </c>
      <c r="I367" s="61" t="s">
        <v>58</v>
      </c>
      <c r="J367" s="62" t="n">
        <v>2014</v>
      </c>
      <c r="K367" s="63" t="n">
        <v>2014</v>
      </c>
      <c r="L367" s="58" t="s">
        <v>347</v>
      </c>
      <c r="M367" s="62" t="s">
        <v>45</v>
      </c>
      <c r="N367" s="58" t="s">
        <v>50</v>
      </c>
      <c r="O367" s="64" t="n">
        <v>3172</v>
      </c>
      <c r="P367" s="64" t="s">
        <v>316</v>
      </c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.75" hidden="false" customHeight="true" outlineLevel="0" collapsed="false">
      <c r="A368" s="62" t="n">
        <v>269</v>
      </c>
      <c r="B368" s="74" t="s">
        <v>348</v>
      </c>
      <c r="C368" s="95" t="n">
        <v>1.05</v>
      </c>
      <c r="D368" s="57"/>
      <c r="E368" s="58" t="s">
        <v>50</v>
      </c>
      <c r="F368" s="59"/>
      <c r="G368" s="59"/>
      <c r="H368" s="73" t="s">
        <v>43</v>
      </c>
      <c r="I368" s="61" t="s">
        <v>78</v>
      </c>
      <c r="J368" s="62" t="n">
        <v>2014</v>
      </c>
      <c r="K368" s="63" t="n">
        <v>2014</v>
      </c>
      <c r="L368" s="58" t="s">
        <v>349</v>
      </c>
      <c r="M368" s="62" t="s">
        <v>45</v>
      </c>
      <c r="N368" s="58" t="s">
        <v>50</v>
      </c>
      <c r="O368" s="64" t="n">
        <v>3346</v>
      </c>
      <c r="P368" s="64" t="s">
        <v>316</v>
      </c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.75" hidden="false" customHeight="true" outlineLevel="0" collapsed="false">
      <c r="A369" s="62" t="n">
        <v>270</v>
      </c>
      <c r="B369" s="74" t="s">
        <v>350</v>
      </c>
      <c r="C369" s="56" t="n">
        <v>0.61</v>
      </c>
      <c r="D369" s="57"/>
      <c r="E369" s="62" t="s">
        <v>40</v>
      </c>
      <c r="F369" s="59"/>
      <c r="G369" s="59"/>
      <c r="H369" s="73" t="s">
        <v>43</v>
      </c>
      <c r="I369" s="61" t="s">
        <v>46</v>
      </c>
      <c r="J369" s="62" t="n">
        <v>2013</v>
      </c>
      <c r="K369" s="62" t="n">
        <v>2013</v>
      </c>
      <c r="L369" s="58" t="s">
        <v>351</v>
      </c>
      <c r="M369" s="62" t="s">
        <v>39</v>
      </c>
      <c r="N369" s="62" t="s">
        <v>40</v>
      </c>
      <c r="O369" s="64" t="n">
        <v>0</v>
      </c>
      <c r="P369" s="64" t="s">
        <v>316</v>
      </c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.75" hidden="false" customHeight="true" outlineLevel="0" collapsed="false">
      <c r="A370" s="44" t="n">
        <v>271</v>
      </c>
      <c r="B370" s="45" t="s">
        <v>352</v>
      </c>
      <c r="C370" s="126" t="n">
        <v>2.3</v>
      </c>
      <c r="D370" s="47" t="s">
        <v>36</v>
      </c>
      <c r="E370" s="48"/>
      <c r="F370" s="59"/>
      <c r="G370" s="59"/>
      <c r="H370" s="67" t="s">
        <v>37</v>
      </c>
      <c r="I370" s="51" t="s">
        <v>38</v>
      </c>
      <c r="J370" s="44" t="n">
        <v>2005</v>
      </c>
      <c r="K370" s="136" t="n">
        <v>2005</v>
      </c>
      <c r="L370" s="48" t="s">
        <v>353</v>
      </c>
      <c r="M370" s="44" t="s">
        <v>45</v>
      </c>
      <c r="N370" s="48" t="s">
        <v>40</v>
      </c>
      <c r="O370" s="53" t="n">
        <v>40969</v>
      </c>
      <c r="P370" s="53" t="s">
        <v>316</v>
      </c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.75" hidden="false" customHeight="true" outlineLevel="0" collapsed="false">
      <c r="A371" s="54" t="n">
        <v>272</v>
      </c>
      <c r="B371" s="100" t="s">
        <v>354</v>
      </c>
      <c r="C371" s="95" t="n">
        <v>0.63</v>
      </c>
      <c r="D371" s="57"/>
      <c r="E371" s="58" t="s">
        <v>50</v>
      </c>
      <c r="F371" s="59"/>
      <c r="G371" s="59"/>
      <c r="H371" s="73" t="s">
        <v>43</v>
      </c>
      <c r="I371" s="61" t="s">
        <v>78</v>
      </c>
      <c r="J371" s="62" t="n">
        <v>2013</v>
      </c>
      <c r="K371" s="85" t="n">
        <v>2013</v>
      </c>
      <c r="L371" s="58" t="s">
        <v>355</v>
      </c>
      <c r="M371" s="62" t="s">
        <v>45</v>
      </c>
      <c r="N371" s="58" t="s">
        <v>50</v>
      </c>
      <c r="O371" s="64" t="n">
        <v>7328</v>
      </c>
      <c r="P371" s="64" t="s">
        <v>316</v>
      </c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.75" hidden="false" customHeight="true" outlineLevel="0" collapsed="false">
      <c r="A372" s="99"/>
      <c r="B372" s="100"/>
      <c r="C372" s="95" t="n">
        <v>0.13</v>
      </c>
      <c r="D372" s="57"/>
      <c r="E372" s="58" t="s">
        <v>50</v>
      </c>
      <c r="F372" s="59"/>
      <c r="G372" s="59"/>
      <c r="H372" s="73" t="s">
        <v>43</v>
      </c>
      <c r="I372" s="61" t="s">
        <v>58</v>
      </c>
      <c r="J372" s="62" t="n">
        <v>2013</v>
      </c>
      <c r="K372" s="85" t="n">
        <v>2013</v>
      </c>
      <c r="L372" s="58" t="s">
        <v>356</v>
      </c>
      <c r="M372" s="62" t="s">
        <v>39</v>
      </c>
      <c r="N372" s="58" t="s">
        <v>50</v>
      </c>
      <c r="O372" s="64" t="n">
        <v>6491</v>
      </c>
      <c r="P372" s="64" t="s">
        <v>316</v>
      </c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.75" hidden="false" customHeight="true" outlineLevel="0" collapsed="false">
      <c r="A373" s="71"/>
      <c r="B373" s="100"/>
      <c r="C373" s="56" t="n">
        <v>0.36</v>
      </c>
      <c r="D373" s="57"/>
      <c r="E373" s="58" t="s">
        <v>40</v>
      </c>
      <c r="F373" s="59"/>
      <c r="G373" s="59"/>
      <c r="H373" s="73" t="s">
        <v>43</v>
      </c>
      <c r="I373" s="61" t="s">
        <v>132</v>
      </c>
      <c r="J373" s="62" t="n">
        <v>2013</v>
      </c>
      <c r="K373" s="85" t="n">
        <v>2013</v>
      </c>
      <c r="L373" s="58" t="s">
        <v>356</v>
      </c>
      <c r="M373" s="62" t="s">
        <v>39</v>
      </c>
      <c r="N373" s="58" t="s">
        <v>40</v>
      </c>
      <c r="O373" s="64" t="n">
        <v>9478</v>
      </c>
      <c r="P373" s="64" t="s">
        <v>316</v>
      </c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.75" hidden="false" customHeight="true" outlineLevel="0" collapsed="false">
      <c r="A374" s="62" t="n">
        <v>273</v>
      </c>
      <c r="B374" s="74" t="s">
        <v>357</v>
      </c>
      <c r="C374" s="95" t="n">
        <v>0.5</v>
      </c>
      <c r="D374" s="57"/>
      <c r="E374" s="58" t="s">
        <v>50</v>
      </c>
      <c r="F374" s="59"/>
      <c r="G374" s="59"/>
      <c r="H374" s="73" t="s">
        <v>43</v>
      </c>
      <c r="I374" s="61" t="s">
        <v>78</v>
      </c>
      <c r="J374" s="62" t="n">
        <v>2014</v>
      </c>
      <c r="K374" s="63" t="n">
        <v>2014</v>
      </c>
      <c r="L374" s="58" t="s">
        <v>358</v>
      </c>
      <c r="M374" s="62" t="s">
        <v>45</v>
      </c>
      <c r="N374" s="58" t="s">
        <v>50</v>
      </c>
      <c r="O374" s="64" t="n">
        <v>1664</v>
      </c>
      <c r="P374" s="64" t="s">
        <v>316</v>
      </c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.75" hidden="false" customHeight="true" outlineLevel="0" collapsed="false">
      <c r="A375" s="54" t="n">
        <v>274</v>
      </c>
      <c r="B375" s="55" t="s">
        <v>359</v>
      </c>
      <c r="C375" s="95" t="n">
        <v>1.55</v>
      </c>
      <c r="D375" s="57"/>
      <c r="E375" s="58" t="s">
        <v>40</v>
      </c>
      <c r="F375" s="59"/>
      <c r="G375" s="59"/>
      <c r="H375" s="73" t="s">
        <v>43</v>
      </c>
      <c r="I375" s="61" t="s">
        <v>132</v>
      </c>
      <c r="J375" s="62" t="n">
        <v>2013</v>
      </c>
      <c r="K375" s="85" t="n">
        <v>2013</v>
      </c>
      <c r="L375" s="62"/>
      <c r="M375" s="62" t="s">
        <v>45</v>
      </c>
      <c r="N375" s="58" t="s">
        <v>40</v>
      </c>
      <c r="O375" s="64" t="n">
        <v>7384</v>
      </c>
      <c r="P375" s="64" t="s">
        <v>316</v>
      </c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.75" hidden="false" customHeight="true" outlineLevel="0" collapsed="false">
      <c r="A376" s="71"/>
      <c r="B376" s="81"/>
      <c r="C376" s="95" t="n">
        <v>0.75</v>
      </c>
      <c r="D376" s="57"/>
      <c r="E376" s="58" t="s">
        <v>40</v>
      </c>
      <c r="F376" s="59"/>
      <c r="G376" s="59"/>
      <c r="H376" s="73" t="s">
        <v>43</v>
      </c>
      <c r="I376" s="61" t="s">
        <v>68</v>
      </c>
      <c r="J376" s="62" t="n">
        <v>2013</v>
      </c>
      <c r="K376" s="85" t="n">
        <v>2013</v>
      </c>
      <c r="L376" s="62"/>
      <c r="M376" s="62" t="s">
        <v>45</v>
      </c>
      <c r="N376" s="58" t="s">
        <v>40</v>
      </c>
      <c r="O376" s="64" t="n">
        <v>9313</v>
      </c>
      <c r="P376" s="64" t="s">
        <v>316</v>
      </c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.75" hidden="false" customHeight="true" outlineLevel="0" collapsed="false">
      <c r="A377" s="62" t="n">
        <v>275</v>
      </c>
      <c r="B377" s="74" t="s">
        <v>360</v>
      </c>
      <c r="C377" s="95" t="n">
        <v>1.1</v>
      </c>
      <c r="D377" s="57"/>
      <c r="E377" s="58" t="s">
        <v>50</v>
      </c>
      <c r="F377" s="59"/>
      <c r="G377" s="59"/>
      <c r="H377" s="73" t="s">
        <v>43</v>
      </c>
      <c r="I377" s="61" t="s">
        <v>53</v>
      </c>
      <c r="J377" s="62" t="n">
        <v>2015</v>
      </c>
      <c r="K377" s="85" t="n">
        <v>2015</v>
      </c>
      <c r="L377" s="62"/>
      <c r="M377" s="62" t="s">
        <v>45</v>
      </c>
      <c r="N377" s="58" t="s">
        <v>50</v>
      </c>
      <c r="O377" s="64" t="n">
        <v>3802</v>
      </c>
      <c r="P377" s="64" t="s">
        <v>316</v>
      </c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.75" hidden="false" customHeight="true" outlineLevel="0" collapsed="false">
      <c r="A378" s="62" t="n">
        <v>276</v>
      </c>
      <c r="B378" s="74" t="s">
        <v>361</v>
      </c>
      <c r="C378" s="56" t="n">
        <v>0.94</v>
      </c>
      <c r="D378" s="57"/>
      <c r="E378" s="62" t="s">
        <v>50</v>
      </c>
      <c r="F378" s="59"/>
      <c r="G378" s="59"/>
      <c r="H378" s="73" t="s">
        <v>43</v>
      </c>
      <c r="I378" s="61" t="s">
        <v>49</v>
      </c>
      <c r="J378" s="62" t="n">
        <v>2018</v>
      </c>
      <c r="K378" s="63" t="n">
        <v>2018</v>
      </c>
      <c r="L378" s="137"/>
      <c r="M378" s="62" t="s">
        <v>45</v>
      </c>
      <c r="N378" s="62" t="s">
        <v>50</v>
      </c>
      <c r="O378" s="64" t="n">
        <v>0</v>
      </c>
      <c r="P378" s="64" t="s">
        <v>362</v>
      </c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.75" hidden="false" customHeight="true" outlineLevel="0" collapsed="false">
      <c r="A379" s="62" t="n">
        <v>277</v>
      </c>
      <c r="B379" s="74" t="s">
        <v>156</v>
      </c>
      <c r="C379" s="56" t="n">
        <v>3.74</v>
      </c>
      <c r="D379" s="57"/>
      <c r="E379" s="62" t="s">
        <v>40</v>
      </c>
      <c r="F379" s="59"/>
      <c r="G379" s="59"/>
      <c r="H379" s="73" t="s">
        <v>43</v>
      </c>
      <c r="I379" s="61" t="s">
        <v>44</v>
      </c>
      <c r="J379" s="62" t="n">
        <v>2010</v>
      </c>
      <c r="K379" s="63" t="n">
        <v>2010</v>
      </c>
      <c r="L379" s="137"/>
      <c r="M379" s="62" t="s">
        <v>45</v>
      </c>
      <c r="N379" s="62" t="s">
        <v>40</v>
      </c>
      <c r="O379" s="64" t="n">
        <v>0</v>
      </c>
      <c r="P379" s="64" t="s">
        <v>362</v>
      </c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.75" hidden="false" customHeight="true" outlineLevel="0" collapsed="false">
      <c r="A380" s="62" t="n">
        <v>278</v>
      </c>
      <c r="B380" s="74" t="s">
        <v>317</v>
      </c>
      <c r="C380" s="56" t="n">
        <v>0.3</v>
      </c>
      <c r="D380" s="57"/>
      <c r="E380" s="62" t="s">
        <v>40</v>
      </c>
      <c r="F380" s="59"/>
      <c r="G380" s="59"/>
      <c r="H380" s="73" t="s">
        <v>43</v>
      </c>
      <c r="I380" s="61" t="s">
        <v>68</v>
      </c>
      <c r="J380" s="62" t="n">
        <v>2017</v>
      </c>
      <c r="K380" s="63" t="n">
        <v>2017</v>
      </c>
      <c r="L380" s="137"/>
      <c r="M380" s="62" t="s">
        <v>45</v>
      </c>
      <c r="N380" s="62" t="s">
        <v>40</v>
      </c>
      <c r="O380" s="64" t="n">
        <v>0</v>
      </c>
      <c r="P380" s="64" t="s">
        <v>362</v>
      </c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.75" hidden="false" customHeight="true" outlineLevel="0" collapsed="false">
      <c r="A381" s="54" t="n">
        <v>279</v>
      </c>
      <c r="B381" s="138" t="s">
        <v>363</v>
      </c>
      <c r="C381" s="56" t="n">
        <v>2.06</v>
      </c>
      <c r="D381" s="57"/>
      <c r="E381" s="62" t="s">
        <v>50</v>
      </c>
      <c r="F381" s="59"/>
      <c r="G381" s="59"/>
      <c r="H381" s="73" t="s">
        <v>43</v>
      </c>
      <c r="I381" s="61" t="s">
        <v>53</v>
      </c>
      <c r="J381" s="62" t="n">
        <v>2010</v>
      </c>
      <c r="K381" s="63" t="n">
        <v>2010</v>
      </c>
      <c r="L381" s="137"/>
      <c r="M381" s="62" t="s">
        <v>45</v>
      </c>
      <c r="N381" s="62" t="s">
        <v>50</v>
      </c>
      <c r="O381" s="64" t="n">
        <v>0</v>
      </c>
      <c r="P381" s="64" t="s">
        <v>362</v>
      </c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.75" hidden="false" customHeight="true" outlineLevel="0" collapsed="false">
      <c r="A382" s="71"/>
      <c r="B382" s="139"/>
      <c r="C382" s="56" t="n">
        <v>1.74</v>
      </c>
      <c r="D382" s="57"/>
      <c r="E382" s="62" t="s">
        <v>40</v>
      </c>
      <c r="F382" s="59"/>
      <c r="G382" s="59"/>
      <c r="H382" s="73" t="s">
        <v>43</v>
      </c>
      <c r="I382" s="61" t="s">
        <v>66</v>
      </c>
      <c r="J382" s="62" t="n">
        <v>2018</v>
      </c>
      <c r="K382" s="63" t="n">
        <v>2018</v>
      </c>
      <c r="L382" s="137"/>
      <c r="M382" s="62"/>
      <c r="N382" s="62" t="s">
        <v>40</v>
      </c>
      <c r="O382" s="64" t="n">
        <v>0</v>
      </c>
      <c r="P382" s="64" t="s">
        <v>362</v>
      </c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.75" hidden="false" customHeight="true" outlineLevel="0" collapsed="false">
      <c r="A383" s="54" t="n">
        <v>280</v>
      </c>
      <c r="B383" s="55" t="s">
        <v>364</v>
      </c>
      <c r="C383" s="56" t="n">
        <v>0.49</v>
      </c>
      <c r="D383" s="57"/>
      <c r="E383" s="62" t="s">
        <v>40</v>
      </c>
      <c r="F383" s="59"/>
      <c r="G383" s="59"/>
      <c r="H383" s="73" t="s">
        <v>43</v>
      </c>
      <c r="I383" s="61" t="s">
        <v>68</v>
      </c>
      <c r="J383" s="62" t="n">
        <v>2018</v>
      </c>
      <c r="K383" s="63" t="n">
        <v>2018</v>
      </c>
      <c r="L383" s="137"/>
      <c r="M383" s="62" t="s">
        <v>45</v>
      </c>
      <c r="N383" s="62" t="s">
        <v>40</v>
      </c>
      <c r="O383" s="64" t="n">
        <v>0</v>
      </c>
      <c r="P383" s="64" t="s">
        <v>362</v>
      </c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.75" hidden="false" customHeight="true" outlineLevel="0" collapsed="false">
      <c r="A384" s="71"/>
      <c r="B384" s="81"/>
      <c r="C384" s="56" t="n">
        <v>0.64</v>
      </c>
      <c r="D384" s="57"/>
      <c r="E384" s="62" t="s">
        <v>40</v>
      </c>
      <c r="F384" s="59"/>
      <c r="G384" s="59"/>
      <c r="H384" s="73" t="s">
        <v>43</v>
      </c>
      <c r="I384" s="61" t="s">
        <v>53</v>
      </c>
      <c r="J384" s="62" t="n">
        <v>2015</v>
      </c>
      <c r="K384" s="63" t="n">
        <v>2015</v>
      </c>
      <c r="L384" s="137"/>
      <c r="M384" s="62"/>
      <c r="N384" s="62" t="s">
        <v>40</v>
      </c>
      <c r="O384" s="64" t="n">
        <v>0</v>
      </c>
      <c r="P384" s="64" t="s">
        <v>362</v>
      </c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.75" hidden="false" customHeight="true" outlineLevel="0" collapsed="false">
      <c r="A385" s="54" t="n">
        <v>281</v>
      </c>
      <c r="B385" s="55" t="s">
        <v>365</v>
      </c>
      <c r="C385" s="56" t="n">
        <v>0.55</v>
      </c>
      <c r="D385" s="57"/>
      <c r="E385" s="62" t="s">
        <v>40</v>
      </c>
      <c r="F385" s="59"/>
      <c r="G385" s="59"/>
      <c r="H385" s="73" t="s">
        <v>43</v>
      </c>
      <c r="I385" s="61" t="s">
        <v>46</v>
      </c>
      <c r="J385" s="62" t="n">
        <v>2013</v>
      </c>
      <c r="K385" s="63" t="n">
        <v>2013</v>
      </c>
      <c r="L385" s="137"/>
      <c r="M385" s="62" t="s">
        <v>45</v>
      </c>
      <c r="N385" s="62" t="s">
        <v>40</v>
      </c>
      <c r="O385" s="64" t="n">
        <v>0</v>
      </c>
      <c r="P385" s="64" t="s">
        <v>362</v>
      </c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.75" hidden="false" customHeight="true" outlineLevel="0" collapsed="false">
      <c r="A386" s="71"/>
      <c r="B386" s="81"/>
      <c r="C386" s="56" t="n">
        <v>0.68</v>
      </c>
      <c r="D386" s="57"/>
      <c r="E386" s="62" t="s">
        <v>50</v>
      </c>
      <c r="F386" s="59"/>
      <c r="G386" s="59"/>
      <c r="H386" s="73" t="s">
        <v>43</v>
      </c>
      <c r="I386" s="61" t="s">
        <v>49</v>
      </c>
      <c r="J386" s="62" t="n">
        <v>2018</v>
      </c>
      <c r="K386" s="63" t="n">
        <v>2018</v>
      </c>
      <c r="L386" s="137"/>
      <c r="M386" s="62" t="s">
        <v>45</v>
      </c>
      <c r="N386" s="62" t="s">
        <v>50</v>
      </c>
      <c r="O386" s="64" t="n">
        <v>0</v>
      </c>
      <c r="P386" s="64" t="s">
        <v>362</v>
      </c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.75" hidden="false" customHeight="true" outlineLevel="0" collapsed="false">
      <c r="A387" s="54" t="n">
        <v>282</v>
      </c>
      <c r="B387" s="55" t="s">
        <v>366</v>
      </c>
      <c r="C387" s="56" t="n">
        <v>0.89</v>
      </c>
      <c r="D387" s="57"/>
      <c r="E387" s="62" t="s">
        <v>50</v>
      </c>
      <c r="F387" s="59"/>
      <c r="G387" s="59"/>
      <c r="H387" s="73" t="s">
        <v>43</v>
      </c>
      <c r="I387" s="61" t="s">
        <v>53</v>
      </c>
      <c r="J387" s="62" t="n">
        <v>2015</v>
      </c>
      <c r="K387" s="63" t="n">
        <v>2015</v>
      </c>
      <c r="L387" s="137"/>
      <c r="M387" s="62" t="s">
        <v>45</v>
      </c>
      <c r="N387" s="62" t="s">
        <v>50</v>
      </c>
      <c r="O387" s="64" t="n">
        <v>0</v>
      </c>
      <c r="P387" s="64" t="s">
        <v>362</v>
      </c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.75" hidden="false" customHeight="true" outlineLevel="0" collapsed="false">
      <c r="A388" s="99"/>
      <c r="B388" s="100"/>
      <c r="C388" s="56" t="n">
        <v>0.42</v>
      </c>
      <c r="D388" s="57"/>
      <c r="E388" s="62" t="s">
        <v>40</v>
      </c>
      <c r="F388" s="59"/>
      <c r="G388" s="59"/>
      <c r="H388" s="73" t="s">
        <v>43</v>
      </c>
      <c r="I388" s="61" t="s">
        <v>49</v>
      </c>
      <c r="J388" s="62" t="n">
        <v>2013</v>
      </c>
      <c r="K388" s="62" t="n">
        <v>2013</v>
      </c>
      <c r="L388" s="137"/>
      <c r="M388" s="62"/>
      <c r="N388" s="62" t="s">
        <v>40</v>
      </c>
      <c r="O388" s="64" t="n">
        <v>0</v>
      </c>
      <c r="P388" s="64" t="s">
        <v>362</v>
      </c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.75" hidden="false" customHeight="true" outlineLevel="0" collapsed="false">
      <c r="A389" s="71"/>
      <c r="B389" s="81"/>
      <c r="C389" s="56" t="n">
        <v>0.32</v>
      </c>
      <c r="D389" s="57"/>
      <c r="E389" s="62" t="s">
        <v>40</v>
      </c>
      <c r="F389" s="59"/>
      <c r="G389" s="59"/>
      <c r="H389" s="73" t="s">
        <v>43</v>
      </c>
      <c r="I389" s="61" t="s">
        <v>68</v>
      </c>
      <c r="J389" s="62" t="n">
        <v>2015</v>
      </c>
      <c r="K389" s="62" t="n">
        <v>2015</v>
      </c>
      <c r="L389" s="137"/>
      <c r="M389" s="62"/>
      <c r="N389" s="62" t="s">
        <v>40</v>
      </c>
      <c r="O389" s="64" t="n">
        <v>0</v>
      </c>
      <c r="P389" s="64" t="s">
        <v>362</v>
      </c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.75" hidden="false" customHeight="true" outlineLevel="0" collapsed="false">
      <c r="A390" s="62" t="n">
        <v>283</v>
      </c>
      <c r="B390" s="74" t="s">
        <v>367</v>
      </c>
      <c r="C390" s="56" t="n">
        <v>1.32</v>
      </c>
      <c r="D390" s="57"/>
      <c r="E390" s="58" t="s">
        <v>50</v>
      </c>
      <c r="F390" s="59"/>
      <c r="G390" s="59"/>
      <c r="H390" s="73" t="s">
        <v>43</v>
      </c>
      <c r="I390" s="61" t="s">
        <v>53</v>
      </c>
      <c r="J390" s="62" t="n">
        <v>2006</v>
      </c>
      <c r="K390" s="63" t="n">
        <v>2006</v>
      </c>
      <c r="L390" s="137"/>
      <c r="M390" s="62" t="s">
        <v>45</v>
      </c>
      <c r="N390" s="58" t="s">
        <v>50</v>
      </c>
      <c r="O390" s="64" t="n">
        <v>22142</v>
      </c>
      <c r="P390" s="64" t="s">
        <v>362</v>
      </c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.75" hidden="false" customHeight="true" outlineLevel="0" collapsed="false">
      <c r="A391" s="62" t="n">
        <v>284</v>
      </c>
      <c r="B391" s="74" t="s">
        <v>368</v>
      </c>
      <c r="C391" s="56" t="n">
        <v>1.29</v>
      </c>
      <c r="D391" s="57"/>
      <c r="E391" s="62" t="s">
        <v>50</v>
      </c>
      <c r="F391" s="59"/>
      <c r="G391" s="59"/>
      <c r="H391" s="73" t="s">
        <v>43</v>
      </c>
      <c r="I391" s="61" t="s">
        <v>66</v>
      </c>
      <c r="J391" s="62" t="n">
        <v>2013</v>
      </c>
      <c r="K391" s="63" t="n">
        <v>2013</v>
      </c>
      <c r="L391" s="137"/>
      <c r="M391" s="62" t="s">
        <v>45</v>
      </c>
      <c r="N391" s="62" t="s">
        <v>50</v>
      </c>
      <c r="O391" s="64" t="n">
        <v>0</v>
      </c>
      <c r="P391" s="64" t="s">
        <v>362</v>
      </c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.75" hidden="false" customHeight="true" outlineLevel="0" collapsed="false">
      <c r="A392" s="54" t="n">
        <v>285</v>
      </c>
      <c r="B392" s="55" t="s">
        <v>369</v>
      </c>
      <c r="C392" s="56" t="n">
        <v>0.51</v>
      </c>
      <c r="D392" s="57"/>
      <c r="E392" s="62" t="s">
        <v>40</v>
      </c>
      <c r="F392" s="59"/>
      <c r="G392" s="59"/>
      <c r="H392" s="73" t="s">
        <v>43</v>
      </c>
      <c r="I392" s="61" t="s">
        <v>44</v>
      </c>
      <c r="J392" s="62" t="n">
        <v>2015</v>
      </c>
      <c r="K392" s="62" t="n">
        <v>2015</v>
      </c>
      <c r="L392" s="137"/>
      <c r="M392" s="62" t="s">
        <v>45</v>
      </c>
      <c r="N392" s="62" t="s">
        <v>40</v>
      </c>
      <c r="O392" s="64" t="n">
        <v>0</v>
      </c>
      <c r="P392" s="64" t="s">
        <v>362</v>
      </c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.75" hidden="false" customHeight="true" outlineLevel="0" collapsed="false">
      <c r="A393" s="71"/>
      <c r="B393" s="81"/>
      <c r="C393" s="56" t="n">
        <v>0.21</v>
      </c>
      <c r="D393" s="57"/>
      <c r="E393" s="62" t="s">
        <v>40</v>
      </c>
      <c r="F393" s="59"/>
      <c r="G393" s="59"/>
      <c r="H393" s="73" t="s">
        <v>43</v>
      </c>
      <c r="I393" s="61" t="s">
        <v>44</v>
      </c>
      <c r="J393" s="62" t="n">
        <v>2017</v>
      </c>
      <c r="K393" s="63" t="n">
        <v>2017</v>
      </c>
      <c r="L393" s="137"/>
      <c r="M393" s="62"/>
      <c r="N393" s="62" t="s">
        <v>40</v>
      </c>
      <c r="O393" s="64" t="n">
        <v>0</v>
      </c>
      <c r="P393" s="64" t="s">
        <v>362</v>
      </c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.75" hidden="false" customHeight="true" outlineLevel="0" collapsed="false">
      <c r="A394" s="44" t="n">
        <v>286</v>
      </c>
      <c r="B394" s="45" t="s">
        <v>370</v>
      </c>
      <c r="C394" s="46" t="n">
        <v>1.31</v>
      </c>
      <c r="D394" s="47"/>
      <c r="E394" s="44" t="s">
        <v>40</v>
      </c>
      <c r="F394" s="59"/>
      <c r="G394" s="59"/>
      <c r="H394" s="67" t="s">
        <v>19</v>
      </c>
      <c r="I394" s="51" t="s">
        <v>68</v>
      </c>
      <c r="J394" s="44" t="n">
        <v>2001</v>
      </c>
      <c r="K394" s="52" t="n">
        <v>2001</v>
      </c>
      <c r="L394" s="140"/>
      <c r="M394" s="44" t="s">
        <v>45</v>
      </c>
      <c r="N394" s="44" t="s">
        <v>40</v>
      </c>
      <c r="O394" s="53" t="n">
        <v>0</v>
      </c>
      <c r="P394" s="53" t="s">
        <v>362</v>
      </c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.75" hidden="false" customHeight="true" outlineLevel="0" collapsed="false">
      <c r="A395" s="62" t="n">
        <v>287</v>
      </c>
      <c r="B395" s="74" t="s">
        <v>371</v>
      </c>
      <c r="C395" s="56" t="n">
        <v>3.86</v>
      </c>
      <c r="D395" s="57"/>
      <c r="E395" s="62" t="s">
        <v>40</v>
      </c>
      <c r="F395" s="59"/>
      <c r="G395" s="59"/>
      <c r="H395" s="73" t="s">
        <v>43</v>
      </c>
      <c r="I395" s="61" t="s">
        <v>44</v>
      </c>
      <c r="J395" s="62" t="n">
        <v>2016</v>
      </c>
      <c r="K395" s="63" t="n">
        <v>2016</v>
      </c>
      <c r="L395" s="137"/>
      <c r="M395" s="62" t="s">
        <v>45</v>
      </c>
      <c r="N395" s="62" t="s">
        <v>40</v>
      </c>
      <c r="O395" s="64" t="n">
        <v>0</v>
      </c>
      <c r="P395" s="64" t="s">
        <v>362</v>
      </c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.75" hidden="false" customHeight="true" outlineLevel="0" collapsed="false">
      <c r="A396" s="62" t="n">
        <v>288</v>
      </c>
      <c r="B396" s="74" t="s">
        <v>372</v>
      </c>
      <c r="C396" s="56" t="n">
        <v>1.06</v>
      </c>
      <c r="D396" s="57"/>
      <c r="E396" s="58" t="s">
        <v>40</v>
      </c>
      <c r="F396" s="59"/>
      <c r="G396" s="59"/>
      <c r="H396" s="73" t="s">
        <v>43</v>
      </c>
      <c r="I396" s="61" t="s">
        <v>66</v>
      </c>
      <c r="J396" s="62" t="n">
        <v>2014</v>
      </c>
      <c r="K396" s="63" t="n">
        <v>2014</v>
      </c>
      <c r="L396" s="137"/>
      <c r="M396" s="62" t="s">
        <v>45</v>
      </c>
      <c r="N396" s="58" t="s">
        <v>40</v>
      </c>
      <c r="O396" s="64" t="n">
        <v>9510</v>
      </c>
      <c r="P396" s="64" t="s">
        <v>362</v>
      </c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.75" hidden="false" customHeight="true" outlineLevel="0" collapsed="false">
      <c r="A397" s="62" t="n">
        <v>289</v>
      </c>
      <c r="B397" s="74" t="s">
        <v>373</v>
      </c>
      <c r="C397" s="56" t="n">
        <v>1.6</v>
      </c>
      <c r="D397" s="57"/>
      <c r="E397" s="62" t="s">
        <v>50</v>
      </c>
      <c r="F397" s="59"/>
      <c r="G397" s="59"/>
      <c r="H397" s="73" t="s">
        <v>43</v>
      </c>
      <c r="I397" s="61" t="s">
        <v>66</v>
      </c>
      <c r="J397" s="62" t="n">
        <v>2014</v>
      </c>
      <c r="K397" s="63" t="n">
        <v>2014</v>
      </c>
      <c r="L397" s="137"/>
      <c r="M397" s="62" t="s">
        <v>45</v>
      </c>
      <c r="N397" s="62" t="s">
        <v>50</v>
      </c>
      <c r="O397" s="64" t="n">
        <v>0</v>
      </c>
      <c r="P397" s="64" t="s">
        <v>362</v>
      </c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.75" hidden="false" customHeight="true" outlineLevel="0" collapsed="false">
      <c r="A398" s="62" t="n">
        <v>290</v>
      </c>
      <c r="B398" s="74" t="s">
        <v>374</v>
      </c>
      <c r="C398" s="56" t="n">
        <v>0.5</v>
      </c>
      <c r="D398" s="57"/>
      <c r="E398" s="62" t="s">
        <v>40</v>
      </c>
      <c r="F398" s="59"/>
      <c r="G398" s="59"/>
      <c r="H398" s="73" t="s">
        <v>43</v>
      </c>
      <c r="I398" s="61" t="s">
        <v>38</v>
      </c>
      <c r="J398" s="62" t="n">
        <v>2016</v>
      </c>
      <c r="K398" s="63" t="n">
        <v>2016</v>
      </c>
      <c r="L398" s="137"/>
      <c r="M398" s="62" t="s">
        <v>45</v>
      </c>
      <c r="N398" s="62" t="s">
        <v>40</v>
      </c>
      <c r="O398" s="64" t="n">
        <v>0</v>
      </c>
      <c r="P398" s="64" t="s">
        <v>362</v>
      </c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.75" hidden="false" customHeight="true" outlineLevel="0" collapsed="false">
      <c r="A399" s="62" t="n">
        <v>291</v>
      </c>
      <c r="B399" s="55" t="s">
        <v>375</v>
      </c>
      <c r="C399" s="46" t="n">
        <v>1.08</v>
      </c>
      <c r="D399" s="47" t="s">
        <v>36</v>
      </c>
      <c r="E399" s="48"/>
      <c r="F399" s="59"/>
      <c r="G399" s="59"/>
      <c r="H399" s="67" t="s">
        <v>37</v>
      </c>
      <c r="I399" s="51" t="s">
        <v>58</v>
      </c>
      <c r="J399" s="44" t="n">
        <v>2001</v>
      </c>
      <c r="K399" s="52" t="n">
        <v>2001</v>
      </c>
      <c r="L399" s="140"/>
      <c r="M399" s="44" t="s">
        <v>45</v>
      </c>
      <c r="N399" s="48" t="s">
        <v>50</v>
      </c>
      <c r="O399" s="53" t="n">
        <v>18727</v>
      </c>
      <c r="P399" s="53" t="s">
        <v>362</v>
      </c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.75" hidden="false" customHeight="true" outlineLevel="0" collapsed="false">
      <c r="A400" s="62" t="n">
        <v>292</v>
      </c>
      <c r="B400" s="74" t="s">
        <v>376</v>
      </c>
      <c r="C400" s="56" t="n">
        <v>0.64</v>
      </c>
      <c r="D400" s="57"/>
      <c r="E400" s="62" t="s">
        <v>40</v>
      </c>
      <c r="F400" s="59"/>
      <c r="G400" s="59"/>
      <c r="H400" s="73" t="s">
        <v>43</v>
      </c>
      <c r="I400" s="61" t="s">
        <v>38</v>
      </c>
      <c r="J400" s="62" t="n">
        <v>2010</v>
      </c>
      <c r="K400" s="63" t="n">
        <v>2010</v>
      </c>
      <c r="L400" s="137"/>
      <c r="M400" s="62" t="s">
        <v>45</v>
      </c>
      <c r="N400" s="62" t="s">
        <v>40</v>
      </c>
      <c r="O400" s="64" t="n">
        <v>0</v>
      </c>
      <c r="P400" s="64" t="s">
        <v>362</v>
      </c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.75" hidden="false" customHeight="true" outlineLevel="0" collapsed="false">
      <c r="A401" s="62" t="n">
        <v>293</v>
      </c>
      <c r="B401" s="74" t="s">
        <v>377</v>
      </c>
      <c r="C401" s="56" t="n">
        <v>1.94</v>
      </c>
      <c r="D401" s="57"/>
      <c r="E401" s="62" t="s">
        <v>50</v>
      </c>
      <c r="F401" s="59"/>
      <c r="G401" s="59"/>
      <c r="H401" s="73" t="s">
        <v>43</v>
      </c>
      <c r="I401" s="61" t="s">
        <v>58</v>
      </c>
      <c r="J401" s="62" t="n">
        <v>2010</v>
      </c>
      <c r="K401" s="63" t="n">
        <v>2010</v>
      </c>
      <c r="L401" s="137"/>
      <c r="M401" s="62" t="s">
        <v>45</v>
      </c>
      <c r="N401" s="62" t="s">
        <v>50</v>
      </c>
      <c r="O401" s="64" t="n">
        <v>0</v>
      </c>
      <c r="P401" s="64" t="s">
        <v>362</v>
      </c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.75" hidden="false" customHeight="true" outlineLevel="0" collapsed="false">
      <c r="A402" s="62" t="n">
        <v>294</v>
      </c>
      <c r="B402" s="74" t="s">
        <v>378</v>
      </c>
      <c r="C402" s="56" t="n">
        <v>1.1</v>
      </c>
      <c r="D402" s="57"/>
      <c r="E402" s="62" t="s">
        <v>50</v>
      </c>
      <c r="F402" s="59"/>
      <c r="G402" s="59"/>
      <c r="H402" s="73" t="s">
        <v>43</v>
      </c>
      <c r="I402" s="61" t="s">
        <v>66</v>
      </c>
      <c r="J402" s="62" t="n">
        <v>2015</v>
      </c>
      <c r="K402" s="63" t="n">
        <v>2015</v>
      </c>
      <c r="L402" s="137"/>
      <c r="M402" s="62" t="s">
        <v>45</v>
      </c>
      <c r="N402" s="62" t="s">
        <v>50</v>
      </c>
      <c r="O402" s="64" t="n">
        <v>0</v>
      </c>
      <c r="P402" s="64" t="s">
        <v>362</v>
      </c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.75" hidden="false" customHeight="true" outlineLevel="0" collapsed="false">
      <c r="A403" s="62" t="n">
        <v>295</v>
      </c>
      <c r="B403" s="74" t="s">
        <v>379</v>
      </c>
      <c r="C403" s="56" t="n">
        <v>1.42</v>
      </c>
      <c r="D403" s="57"/>
      <c r="E403" s="62" t="s">
        <v>40</v>
      </c>
      <c r="F403" s="59"/>
      <c r="G403" s="59"/>
      <c r="H403" s="73" t="s">
        <v>43</v>
      </c>
      <c r="I403" s="61" t="s">
        <v>132</v>
      </c>
      <c r="J403" s="62" t="n">
        <v>2019</v>
      </c>
      <c r="K403" s="63" t="n">
        <v>2019</v>
      </c>
      <c r="L403" s="137"/>
      <c r="M403" s="62" t="s">
        <v>45</v>
      </c>
      <c r="N403" s="62" t="s">
        <v>40</v>
      </c>
      <c r="O403" s="64" t="n">
        <v>0</v>
      </c>
      <c r="P403" s="64" t="s">
        <v>362</v>
      </c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.75" hidden="false" customHeight="true" outlineLevel="0" collapsed="false">
      <c r="A404" s="62" t="n">
        <v>296</v>
      </c>
      <c r="B404" s="74" t="s">
        <v>380</v>
      </c>
      <c r="C404" s="56" t="n">
        <v>1.09</v>
      </c>
      <c r="D404" s="57"/>
      <c r="E404" s="62" t="s">
        <v>50</v>
      </c>
      <c r="F404" s="59"/>
      <c r="G404" s="59"/>
      <c r="H404" s="73" t="s">
        <v>43</v>
      </c>
      <c r="I404" s="61" t="s">
        <v>58</v>
      </c>
      <c r="J404" s="62" t="n">
        <v>2018</v>
      </c>
      <c r="K404" s="63" t="n">
        <v>2018</v>
      </c>
      <c r="L404" s="137"/>
      <c r="M404" s="62" t="s">
        <v>45</v>
      </c>
      <c r="N404" s="62" t="s">
        <v>50</v>
      </c>
      <c r="O404" s="64" t="n">
        <v>0</v>
      </c>
      <c r="P404" s="64" t="s">
        <v>362</v>
      </c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.75" hidden="false" customHeight="true" outlineLevel="0" collapsed="false">
      <c r="A405" s="62" t="n">
        <v>297</v>
      </c>
      <c r="B405" s="74" t="s">
        <v>381</v>
      </c>
      <c r="C405" s="56" t="n">
        <v>2.8</v>
      </c>
      <c r="D405" s="57"/>
      <c r="E405" s="62" t="s">
        <v>50</v>
      </c>
      <c r="F405" s="59"/>
      <c r="G405" s="59"/>
      <c r="H405" s="73" t="s">
        <v>43</v>
      </c>
      <c r="I405" s="61" t="s">
        <v>58</v>
      </c>
      <c r="J405" s="62" t="n">
        <v>2016</v>
      </c>
      <c r="K405" s="63" t="n">
        <v>2016</v>
      </c>
      <c r="L405" s="137"/>
      <c r="M405" s="62" t="s">
        <v>45</v>
      </c>
      <c r="N405" s="62" t="s">
        <v>50</v>
      </c>
      <c r="O405" s="64" t="n">
        <v>0</v>
      </c>
      <c r="P405" s="64" t="s">
        <v>362</v>
      </c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.75" hidden="false" customHeight="true" outlineLevel="0" collapsed="false">
      <c r="A406" s="54" t="n">
        <v>298</v>
      </c>
      <c r="B406" s="55" t="s">
        <v>382</v>
      </c>
      <c r="C406" s="56" t="n">
        <v>0.99</v>
      </c>
      <c r="D406" s="57"/>
      <c r="E406" s="58" t="s">
        <v>50</v>
      </c>
      <c r="F406" s="59"/>
      <c r="G406" s="59"/>
      <c r="H406" s="73" t="s">
        <v>43</v>
      </c>
      <c r="I406" s="61" t="s">
        <v>78</v>
      </c>
      <c r="J406" s="62" t="n">
        <v>2006</v>
      </c>
      <c r="K406" s="63" t="n">
        <v>2006</v>
      </c>
      <c r="L406" s="137"/>
      <c r="M406" s="62" t="s">
        <v>45</v>
      </c>
      <c r="N406" s="58" t="s">
        <v>50</v>
      </c>
      <c r="O406" s="64" t="n">
        <v>15997</v>
      </c>
      <c r="P406" s="64" t="s">
        <v>362</v>
      </c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.75" hidden="false" customHeight="true" outlineLevel="0" collapsed="false">
      <c r="A407" s="99"/>
      <c r="B407" s="100"/>
      <c r="C407" s="56" t="n">
        <v>0.84</v>
      </c>
      <c r="D407" s="57"/>
      <c r="E407" s="62" t="s">
        <v>50</v>
      </c>
      <c r="F407" s="59"/>
      <c r="G407" s="59"/>
      <c r="H407" s="73" t="s">
        <v>43</v>
      </c>
      <c r="I407" s="61" t="s">
        <v>58</v>
      </c>
      <c r="J407" s="62" t="n">
        <v>2017</v>
      </c>
      <c r="K407" s="63" t="n">
        <v>2017</v>
      </c>
      <c r="L407" s="137"/>
      <c r="M407" s="62" t="s">
        <v>45</v>
      </c>
      <c r="N407" s="62" t="s">
        <v>50</v>
      </c>
      <c r="O407" s="64" t="n">
        <v>0</v>
      </c>
      <c r="P407" s="64" t="s">
        <v>362</v>
      </c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.75" hidden="false" customHeight="true" outlineLevel="0" collapsed="false">
      <c r="A408" s="71"/>
      <c r="B408" s="81"/>
      <c r="C408" s="56" t="n">
        <v>1.11</v>
      </c>
      <c r="D408" s="57"/>
      <c r="E408" s="62" t="s">
        <v>50</v>
      </c>
      <c r="F408" s="59"/>
      <c r="G408" s="59"/>
      <c r="H408" s="73" t="s">
        <v>43</v>
      </c>
      <c r="I408" s="61" t="s">
        <v>78</v>
      </c>
      <c r="J408" s="62" t="n">
        <v>2018</v>
      </c>
      <c r="K408" s="63" t="n">
        <v>2018</v>
      </c>
      <c r="L408" s="137"/>
      <c r="M408" s="62" t="s">
        <v>45</v>
      </c>
      <c r="N408" s="62" t="s">
        <v>50</v>
      </c>
      <c r="O408" s="64" t="n">
        <v>0</v>
      </c>
      <c r="P408" s="64" t="s">
        <v>362</v>
      </c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.75" hidden="false" customHeight="true" outlineLevel="0" collapsed="false">
      <c r="A409" s="62" t="n">
        <v>299</v>
      </c>
      <c r="B409" s="74" t="s">
        <v>383</v>
      </c>
      <c r="C409" s="56" t="n">
        <v>1.87</v>
      </c>
      <c r="D409" s="57"/>
      <c r="E409" s="58" t="s">
        <v>50</v>
      </c>
      <c r="F409" s="59"/>
      <c r="G409" s="59"/>
      <c r="H409" s="73" t="s">
        <v>43</v>
      </c>
      <c r="I409" s="61" t="s">
        <v>58</v>
      </c>
      <c r="J409" s="62" t="n">
        <v>2006</v>
      </c>
      <c r="K409" s="63" t="n">
        <v>2006</v>
      </c>
      <c r="L409" s="137"/>
      <c r="M409" s="62" t="s">
        <v>45</v>
      </c>
      <c r="N409" s="58" t="s">
        <v>50</v>
      </c>
      <c r="O409" s="64" t="n">
        <v>15078</v>
      </c>
      <c r="P409" s="64" t="s">
        <v>362</v>
      </c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.75" hidden="false" customHeight="true" outlineLevel="0" collapsed="false">
      <c r="A410" s="62" t="n">
        <v>300</v>
      </c>
      <c r="B410" s="74" t="s">
        <v>384</v>
      </c>
      <c r="C410" s="56" t="n">
        <v>0.34</v>
      </c>
      <c r="D410" s="57"/>
      <c r="E410" s="62" t="s">
        <v>40</v>
      </c>
      <c r="F410" s="59"/>
      <c r="G410" s="59"/>
      <c r="H410" s="73" t="s">
        <v>43</v>
      </c>
      <c r="I410" s="61" t="s">
        <v>38</v>
      </c>
      <c r="J410" s="62" t="n">
        <v>2016</v>
      </c>
      <c r="K410" s="63" t="n">
        <v>2016</v>
      </c>
      <c r="L410" s="137"/>
      <c r="M410" s="62" t="s">
        <v>45</v>
      </c>
      <c r="N410" s="62" t="s">
        <v>40</v>
      </c>
      <c r="O410" s="64" t="n">
        <v>0</v>
      </c>
      <c r="P410" s="64" t="s">
        <v>362</v>
      </c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.75" hidden="false" customHeight="true" outlineLevel="0" collapsed="false">
      <c r="A411" s="62" t="n">
        <v>301</v>
      </c>
      <c r="B411" s="74" t="s">
        <v>385</v>
      </c>
      <c r="C411" s="56" t="n">
        <v>0.85</v>
      </c>
      <c r="D411" s="57"/>
      <c r="E411" s="58" t="s">
        <v>50</v>
      </c>
      <c r="F411" s="59"/>
      <c r="G411" s="59"/>
      <c r="H411" s="73" t="s">
        <v>43</v>
      </c>
      <c r="I411" s="61" t="s">
        <v>53</v>
      </c>
      <c r="J411" s="62" t="n">
        <v>2014</v>
      </c>
      <c r="K411" s="63" t="n">
        <v>2014</v>
      </c>
      <c r="L411" s="137"/>
      <c r="M411" s="62" t="s">
        <v>45</v>
      </c>
      <c r="N411" s="58" t="s">
        <v>50</v>
      </c>
      <c r="O411" s="64" t="n">
        <v>10238</v>
      </c>
      <c r="P411" s="64" t="s">
        <v>362</v>
      </c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.75" hidden="false" customHeight="true" outlineLevel="0" collapsed="false">
      <c r="A412" s="54" t="n">
        <v>302</v>
      </c>
      <c r="B412" s="55" t="s">
        <v>386</v>
      </c>
      <c r="C412" s="56" t="n">
        <v>0.36</v>
      </c>
      <c r="D412" s="57"/>
      <c r="E412" s="62" t="s">
        <v>50</v>
      </c>
      <c r="F412" s="59"/>
      <c r="G412" s="59"/>
      <c r="H412" s="73" t="s">
        <v>43</v>
      </c>
      <c r="I412" s="61" t="s">
        <v>53</v>
      </c>
      <c r="J412" s="62" t="n">
        <v>2018</v>
      </c>
      <c r="K412" s="63" t="n">
        <v>2018</v>
      </c>
      <c r="L412" s="137"/>
      <c r="M412" s="62" t="s">
        <v>45</v>
      </c>
      <c r="N412" s="62" t="s">
        <v>50</v>
      </c>
      <c r="O412" s="64" t="n">
        <v>0</v>
      </c>
      <c r="P412" s="64" t="s">
        <v>362</v>
      </c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.75" hidden="false" customHeight="true" outlineLevel="0" collapsed="false">
      <c r="A413" s="71"/>
      <c r="B413" s="100"/>
      <c r="C413" s="56" t="n">
        <v>1.35</v>
      </c>
      <c r="D413" s="57"/>
      <c r="E413" s="62" t="s">
        <v>40</v>
      </c>
      <c r="F413" s="59"/>
      <c r="G413" s="59"/>
      <c r="H413" s="73" t="s">
        <v>43</v>
      </c>
      <c r="I413" s="61" t="s">
        <v>46</v>
      </c>
      <c r="J413" s="62" t="n">
        <v>2018</v>
      </c>
      <c r="K413" s="63" t="n">
        <v>2018</v>
      </c>
      <c r="L413" s="137"/>
      <c r="M413" s="62" t="s">
        <v>45</v>
      </c>
      <c r="N413" s="62" t="s">
        <v>40</v>
      </c>
      <c r="O413" s="64" t="n">
        <v>0</v>
      </c>
      <c r="P413" s="64" t="s">
        <v>362</v>
      </c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.75" hidden="false" customHeight="true" outlineLevel="0" collapsed="false">
      <c r="A414" s="62" t="n">
        <v>303</v>
      </c>
      <c r="B414" s="141" t="s">
        <v>387</v>
      </c>
      <c r="C414" s="56" t="n">
        <v>2.74</v>
      </c>
      <c r="D414" s="57"/>
      <c r="E414" s="62" t="s">
        <v>50</v>
      </c>
      <c r="F414" s="59"/>
      <c r="G414" s="59"/>
      <c r="H414" s="73" t="s">
        <v>43</v>
      </c>
      <c r="I414" s="61" t="s">
        <v>78</v>
      </c>
      <c r="J414" s="62" t="n">
        <v>2017</v>
      </c>
      <c r="K414" s="63" t="n">
        <v>2017</v>
      </c>
      <c r="L414" s="137"/>
      <c r="M414" s="62" t="s">
        <v>45</v>
      </c>
      <c r="N414" s="62" t="s">
        <v>50</v>
      </c>
      <c r="O414" s="64" t="n">
        <v>0</v>
      </c>
      <c r="P414" s="64" t="s">
        <v>362</v>
      </c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.75" hidden="false" customHeight="true" outlineLevel="0" collapsed="false">
      <c r="A415" s="62" t="n">
        <v>304</v>
      </c>
      <c r="B415" s="141" t="s">
        <v>388</v>
      </c>
      <c r="C415" s="134" t="n">
        <v>0.84</v>
      </c>
      <c r="D415" s="57"/>
      <c r="E415" s="58" t="s">
        <v>50</v>
      </c>
      <c r="F415" s="59"/>
      <c r="G415" s="59"/>
      <c r="H415" s="73" t="s">
        <v>43</v>
      </c>
      <c r="I415" s="61" t="s">
        <v>58</v>
      </c>
      <c r="J415" s="62" t="n">
        <v>2013</v>
      </c>
      <c r="K415" s="132" t="n">
        <v>2013</v>
      </c>
      <c r="L415" s="62"/>
      <c r="M415" s="62" t="s">
        <v>45</v>
      </c>
      <c r="N415" s="58" t="s">
        <v>50</v>
      </c>
      <c r="O415" s="64" t="n">
        <v>927</v>
      </c>
      <c r="P415" s="64" t="s">
        <v>389</v>
      </c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.75" hidden="false" customHeight="true" outlineLevel="0" collapsed="false">
      <c r="A416" s="62" t="n">
        <v>305</v>
      </c>
      <c r="B416" s="74" t="s">
        <v>390</v>
      </c>
      <c r="C416" s="134" t="n">
        <v>2.32</v>
      </c>
      <c r="D416" s="57"/>
      <c r="E416" s="58" t="s">
        <v>40</v>
      </c>
      <c r="F416" s="59"/>
      <c r="G416" s="59"/>
      <c r="H416" s="73" t="s">
        <v>43</v>
      </c>
      <c r="I416" s="61" t="s">
        <v>38</v>
      </c>
      <c r="J416" s="62" t="n">
        <v>2011</v>
      </c>
      <c r="K416" s="132" t="n">
        <v>2011</v>
      </c>
      <c r="L416" s="62"/>
      <c r="M416" s="62" t="s">
        <v>45</v>
      </c>
      <c r="N416" s="58" t="s">
        <v>40</v>
      </c>
      <c r="O416" s="64" t="n">
        <v>9202</v>
      </c>
      <c r="P416" s="64" t="s">
        <v>389</v>
      </c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.75" hidden="false" customHeight="true" outlineLevel="0" collapsed="false">
      <c r="A417" s="62" t="n">
        <v>306</v>
      </c>
      <c r="B417" s="74" t="s">
        <v>391</v>
      </c>
      <c r="C417" s="142" t="n">
        <v>1.46</v>
      </c>
      <c r="D417" s="57"/>
      <c r="E417" s="58" t="s">
        <v>50</v>
      </c>
      <c r="F417" s="59"/>
      <c r="G417" s="59"/>
      <c r="H417" s="73" t="s">
        <v>43</v>
      </c>
      <c r="I417" s="61" t="s">
        <v>58</v>
      </c>
      <c r="J417" s="62" t="n">
        <v>2014</v>
      </c>
      <c r="K417" s="132" t="n">
        <v>2014</v>
      </c>
      <c r="L417" s="62"/>
      <c r="M417" s="62" t="s">
        <v>45</v>
      </c>
      <c r="N417" s="58" t="s">
        <v>50</v>
      </c>
      <c r="O417" s="64" t="n">
        <v>0</v>
      </c>
      <c r="P417" s="64" t="s">
        <v>389</v>
      </c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.75" hidden="false" customHeight="true" outlineLevel="0" collapsed="false">
      <c r="A418" s="62" t="n">
        <v>307</v>
      </c>
      <c r="B418" s="74" t="s">
        <v>392</v>
      </c>
      <c r="C418" s="134" t="n">
        <v>1.47</v>
      </c>
      <c r="D418" s="57"/>
      <c r="E418" s="58" t="s">
        <v>40</v>
      </c>
      <c r="F418" s="59"/>
      <c r="G418" s="59"/>
      <c r="H418" s="73" t="s">
        <v>43</v>
      </c>
      <c r="I418" s="61" t="s">
        <v>44</v>
      </c>
      <c r="J418" s="62" t="n">
        <v>2013</v>
      </c>
      <c r="K418" s="132" t="n">
        <v>2013</v>
      </c>
      <c r="L418" s="62"/>
      <c r="M418" s="62" t="s">
        <v>45</v>
      </c>
      <c r="N418" s="58" t="s">
        <v>40</v>
      </c>
      <c r="O418" s="64" t="n">
        <v>5282</v>
      </c>
      <c r="P418" s="64" t="s">
        <v>389</v>
      </c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.75" hidden="false" customHeight="true" outlineLevel="0" collapsed="false">
      <c r="A419" s="62" t="n">
        <v>308</v>
      </c>
      <c r="B419" s="143" t="s">
        <v>393</v>
      </c>
      <c r="C419" s="134" t="n">
        <v>1.15</v>
      </c>
      <c r="D419" s="57"/>
      <c r="E419" s="58" t="s">
        <v>50</v>
      </c>
      <c r="F419" s="59"/>
      <c r="G419" s="59"/>
      <c r="H419" s="73" t="s">
        <v>43</v>
      </c>
      <c r="I419" s="61" t="s">
        <v>58</v>
      </c>
      <c r="J419" s="62" t="n">
        <v>2014</v>
      </c>
      <c r="K419" s="132" t="n">
        <v>2014</v>
      </c>
      <c r="L419" s="62"/>
      <c r="M419" s="62" t="s">
        <v>45</v>
      </c>
      <c r="N419" s="58" t="s">
        <v>50</v>
      </c>
      <c r="O419" s="64" t="n">
        <v>2084</v>
      </c>
      <c r="P419" s="64" t="s">
        <v>389</v>
      </c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.75" hidden="false" customHeight="true" outlineLevel="0" collapsed="false">
      <c r="A420" s="62" t="n">
        <v>309</v>
      </c>
      <c r="B420" s="143" t="s">
        <v>394</v>
      </c>
      <c r="C420" s="134" t="n">
        <v>0.79</v>
      </c>
      <c r="D420" s="57"/>
      <c r="E420" s="62" t="s">
        <v>40</v>
      </c>
      <c r="F420" s="59"/>
      <c r="G420" s="59"/>
      <c r="H420" s="73" t="s">
        <v>43</v>
      </c>
      <c r="I420" s="61" t="s">
        <v>68</v>
      </c>
      <c r="J420" s="62" t="n">
        <v>2013</v>
      </c>
      <c r="K420" s="132" t="n">
        <v>2013</v>
      </c>
      <c r="L420" s="144" t="s">
        <v>395</v>
      </c>
      <c r="M420" s="62" t="s">
        <v>45</v>
      </c>
      <c r="N420" s="62" t="s">
        <v>40</v>
      </c>
      <c r="O420" s="64" t="n">
        <v>0</v>
      </c>
      <c r="P420" s="64" t="s">
        <v>389</v>
      </c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.75" hidden="false" customHeight="true" outlineLevel="0" collapsed="false">
      <c r="A421" s="62" t="n">
        <v>310</v>
      </c>
      <c r="B421" s="74" t="s">
        <v>396</v>
      </c>
      <c r="C421" s="134" t="n">
        <v>2.56</v>
      </c>
      <c r="D421" s="57"/>
      <c r="E421" s="58" t="s">
        <v>50</v>
      </c>
      <c r="F421" s="59"/>
      <c r="G421" s="59"/>
      <c r="H421" s="73" t="s">
        <v>43</v>
      </c>
      <c r="I421" s="61" t="s">
        <v>49</v>
      </c>
      <c r="J421" s="62" t="n">
        <v>2006</v>
      </c>
      <c r="K421" s="132" t="n">
        <v>2006</v>
      </c>
      <c r="L421" s="62"/>
      <c r="M421" s="62" t="s">
        <v>45</v>
      </c>
      <c r="N421" s="58" t="s">
        <v>50</v>
      </c>
      <c r="O421" s="64" t="n">
        <v>17891</v>
      </c>
      <c r="P421" s="64" t="s">
        <v>389</v>
      </c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.75" hidden="false" customHeight="true" outlineLevel="0" collapsed="false">
      <c r="A422" s="62" t="n">
        <v>311</v>
      </c>
      <c r="B422" s="74" t="s">
        <v>397</v>
      </c>
      <c r="C422" s="134" t="n">
        <v>0.81</v>
      </c>
      <c r="D422" s="57"/>
      <c r="E422" s="58" t="s">
        <v>40</v>
      </c>
      <c r="F422" s="59"/>
      <c r="G422" s="59"/>
      <c r="H422" s="73" t="s">
        <v>43</v>
      </c>
      <c r="I422" s="61" t="s">
        <v>38</v>
      </c>
      <c r="J422" s="62" t="n">
        <v>2013</v>
      </c>
      <c r="K422" s="132" t="n">
        <v>2013</v>
      </c>
      <c r="L422" s="62"/>
      <c r="M422" s="62" t="s">
        <v>39</v>
      </c>
      <c r="N422" s="58" t="s">
        <v>40</v>
      </c>
      <c r="O422" s="64" t="n">
        <v>197</v>
      </c>
      <c r="P422" s="64" t="s">
        <v>389</v>
      </c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.75" hidden="false" customHeight="true" outlineLevel="0" collapsed="false">
      <c r="A423" s="62" t="n">
        <v>312</v>
      </c>
      <c r="B423" s="74" t="s">
        <v>398</v>
      </c>
      <c r="C423" s="134" t="n">
        <v>1.59</v>
      </c>
      <c r="D423" s="57"/>
      <c r="E423" s="58" t="s">
        <v>50</v>
      </c>
      <c r="F423" s="59"/>
      <c r="G423" s="59"/>
      <c r="H423" s="73" t="s">
        <v>43</v>
      </c>
      <c r="I423" s="61" t="s">
        <v>58</v>
      </c>
      <c r="J423" s="62" t="n">
        <v>2014</v>
      </c>
      <c r="K423" s="132" t="n">
        <v>2014</v>
      </c>
      <c r="L423" s="62"/>
      <c r="M423" s="62" t="s">
        <v>45</v>
      </c>
      <c r="N423" s="58" t="s">
        <v>50</v>
      </c>
      <c r="O423" s="64" t="n">
        <v>479</v>
      </c>
      <c r="P423" s="64" t="s">
        <v>389</v>
      </c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.75" hidden="false" customHeight="true" outlineLevel="0" collapsed="false">
      <c r="A424" s="62" t="n">
        <v>313</v>
      </c>
      <c r="B424" s="145" t="s">
        <v>399</v>
      </c>
      <c r="C424" s="134" t="n">
        <v>1.17</v>
      </c>
      <c r="D424" s="57"/>
      <c r="E424" s="62" t="s">
        <v>50</v>
      </c>
      <c r="F424" s="59"/>
      <c r="G424" s="59"/>
      <c r="H424" s="73" t="s">
        <v>43</v>
      </c>
      <c r="I424" s="61" t="s">
        <v>49</v>
      </c>
      <c r="J424" s="62" t="n">
        <v>2016</v>
      </c>
      <c r="K424" s="132" t="n">
        <v>2016</v>
      </c>
      <c r="L424" s="62"/>
      <c r="M424" s="62" t="s">
        <v>45</v>
      </c>
      <c r="N424" s="62" t="s">
        <v>50</v>
      </c>
      <c r="O424" s="64" t="n">
        <v>0</v>
      </c>
      <c r="P424" s="64" t="s">
        <v>389</v>
      </c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.75" hidden="false" customHeight="true" outlineLevel="0" collapsed="false">
      <c r="A425" s="62" t="n">
        <v>314</v>
      </c>
      <c r="B425" s="146" t="s">
        <v>400</v>
      </c>
      <c r="C425" s="78" t="n">
        <v>1.52</v>
      </c>
      <c r="D425" s="47" t="s">
        <v>36</v>
      </c>
      <c r="E425" s="48"/>
      <c r="F425" s="147"/>
      <c r="G425" s="147"/>
      <c r="H425" s="67" t="s">
        <v>37</v>
      </c>
      <c r="I425" s="51" t="s">
        <v>53</v>
      </c>
      <c r="J425" s="44" t="n">
        <v>2003</v>
      </c>
      <c r="K425" s="136" t="n">
        <v>2003</v>
      </c>
      <c r="L425" s="48" t="s">
        <v>401</v>
      </c>
      <c r="M425" s="44" t="s">
        <v>45</v>
      </c>
      <c r="N425" s="48" t="s">
        <v>50</v>
      </c>
      <c r="O425" s="53" t="n">
        <v>13636</v>
      </c>
      <c r="P425" s="53" t="s">
        <v>389</v>
      </c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.75" hidden="false" customHeight="true" outlineLevel="0" collapsed="false">
      <c r="A426" s="62" t="n">
        <v>315</v>
      </c>
      <c r="B426" s="143" t="s">
        <v>402</v>
      </c>
      <c r="C426" s="134" t="n">
        <v>1.12</v>
      </c>
      <c r="D426" s="57"/>
      <c r="E426" s="58" t="s">
        <v>40</v>
      </c>
      <c r="F426" s="59"/>
      <c r="G426" s="59"/>
      <c r="H426" s="73" t="s">
        <v>43</v>
      </c>
      <c r="I426" s="61" t="s">
        <v>44</v>
      </c>
      <c r="J426" s="62" t="n">
        <v>2014</v>
      </c>
      <c r="K426" s="132" t="n">
        <v>2014</v>
      </c>
      <c r="L426" s="58" t="s">
        <v>403</v>
      </c>
      <c r="M426" s="62" t="s">
        <v>45</v>
      </c>
      <c r="N426" s="58" t="s">
        <v>40</v>
      </c>
      <c r="O426" s="64" t="n">
        <v>6235</v>
      </c>
      <c r="P426" s="64" t="s">
        <v>389</v>
      </c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.75" hidden="false" customHeight="true" outlineLevel="0" collapsed="false">
      <c r="A427" s="62" t="n">
        <v>316</v>
      </c>
      <c r="B427" s="74" t="s">
        <v>404</v>
      </c>
      <c r="C427" s="134" t="n">
        <v>1.22</v>
      </c>
      <c r="D427" s="57"/>
      <c r="E427" s="58" t="s">
        <v>50</v>
      </c>
      <c r="F427" s="59"/>
      <c r="G427" s="59"/>
      <c r="H427" s="73" t="s">
        <v>43</v>
      </c>
      <c r="I427" s="61" t="s">
        <v>58</v>
      </c>
      <c r="J427" s="62" t="n">
        <v>2007</v>
      </c>
      <c r="K427" s="132" t="n">
        <v>2007</v>
      </c>
      <c r="L427" s="58" t="s">
        <v>401</v>
      </c>
      <c r="M427" s="62" t="s">
        <v>45</v>
      </c>
      <c r="N427" s="58" t="s">
        <v>50</v>
      </c>
      <c r="O427" s="64" t="n">
        <v>2786</v>
      </c>
      <c r="P427" s="64" t="s">
        <v>389</v>
      </c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.75" hidden="false" customHeight="true" outlineLevel="0" collapsed="false">
      <c r="A428" s="62" t="n">
        <v>317</v>
      </c>
      <c r="B428" s="74" t="s">
        <v>405</v>
      </c>
      <c r="C428" s="134" t="n">
        <v>1.47</v>
      </c>
      <c r="D428" s="57"/>
      <c r="E428" s="58" t="s">
        <v>40</v>
      </c>
      <c r="F428" s="59"/>
      <c r="G428" s="59"/>
      <c r="H428" s="73" t="s">
        <v>43</v>
      </c>
      <c r="I428" s="61" t="s">
        <v>38</v>
      </c>
      <c r="J428" s="62" t="n">
        <v>2014</v>
      </c>
      <c r="K428" s="132" t="n">
        <v>2014</v>
      </c>
      <c r="L428" s="58" t="s">
        <v>406</v>
      </c>
      <c r="M428" s="62" t="s">
        <v>45</v>
      </c>
      <c r="N428" s="58" t="s">
        <v>40</v>
      </c>
      <c r="O428" s="64" t="n">
        <v>2441</v>
      </c>
      <c r="P428" s="64" t="s">
        <v>389</v>
      </c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.75" hidden="false" customHeight="true" outlineLevel="0" collapsed="false">
      <c r="A429" s="54" t="n">
        <v>318</v>
      </c>
      <c r="B429" s="55" t="s">
        <v>407</v>
      </c>
      <c r="C429" s="95" t="n">
        <v>0.37</v>
      </c>
      <c r="D429" s="57"/>
      <c r="E429" s="58" t="s">
        <v>50</v>
      </c>
      <c r="F429" s="59"/>
      <c r="G429" s="59"/>
      <c r="H429" s="73" t="s">
        <v>43</v>
      </c>
      <c r="I429" s="61" t="s">
        <v>49</v>
      </c>
      <c r="J429" s="62" t="n">
        <v>2011</v>
      </c>
      <c r="K429" s="63" t="n">
        <v>2011</v>
      </c>
      <c r="L429" s="62"/>
      <c r="M429" s="62" t="s">
        <v>45</v>
      </c>
      <c r="N429" s="58" t="s">
        <v>50</v>
      </c>
      <c r="O429" s="64" t="n">
        <v>6202</v>
      </c>
      <c r="P429" s="64" t="s">
        <v>408</v>
      </c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.75" hidden="false" customHeight="true" outlineLevel="0" collapsed="false">
      <c r="A430" s="99"/>
      <c r="B430" s="100"/>
      <c r="C430" s="95" t="n">
        <v>1.39</v>
      </c>
      <c r="D430" s="57"/>
      <c r="E430" s="58" t="s">
        <v>40</v>
      </c>
      <c r="F430" s="59"/>
      <c r="G430" s="59"/>
      <c r="H430" s="73" t="s">
        <v>43</v>
      </c>
      <c r="I430" s="61" t="s">
        <v>38</v>
      </c>
      <c r="J430" s="62" t="n">
        <v>2013</v>
      </c>
      <c r="K430" s="63" t="n">
        <v>2013</v>
      </c>
      <c r="L430" s="62"/>
      <c r="M430" s="62" t="s">
        <v>45</v>
      </c>
      <c r="N430" s="58" t="s">
        <v>40</v>
      </c>
      <c r="O430" s="64" t="n">
        <v>16658</v>
      </c>
      <c r="P430" s="64" t="s">
        <v>408</v>
      </c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.75" hidden="false" customHeight="true" outlineLevel="0" collapsed="false">
      <c r="A431" s="71"/>
      <c r="B431" s="81"/>
      <c r="C431" s="95" t="n">
        <v>0.77</v>
      </c>
      <c r="D431" s="57"/>
      <c r="E431" s="58" t="s">
        <v>50</v>
      </c>
      <c r="F431" s="59"/>
      <c r="G431" s="59"/>
      <c r="H431" s="73" t="s">
        <v>43</v>
      </c>
      <c r="I431" s="61" t="s">
        <v>58</v>
      </c>
      <c r="J431" s="62" t="n">
        <v>2014</v>
      </c>
      <c r="K431" s="63" t="n">
        <v>2014</v>
      </c>
      <c r="L431" s="58" t="s">
        <v>409</v>
      </c>
      <c r="M431" s="62" t="s">
        <v>45</v>
      </c>
      <c r="N431" s="58" t="s">
        <v>50</v>
      </c>
      <c r="O431" s="64" t="n">
        <v>7926</v>
      </c>
      <c r="P431" s="64" t="s">
        <v>408</v>
      </c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.75" hidden="false" customHeight="true" outlineLevel="0" collapsed="false">
      <c r="A432" s="62" t="n">
        <v>319</v>
      </c>
      <c r="B432" s="148" t="s">
        <v>410</v>
      </c>
      <c r="C432" s="95" t="n">
        <v>1.89</v>
      </c>
      <c r="D432" s="57"/>
      <c r="E432" s="58" t="s">
        <v>40</v>
      </c>
      <c r="F432" s="59"/>
      <c r="G432" s="59"/>
      <c r="H432" s="73" t="s">
        <v>43</v>
      </c>
      <c r="I432" s="61" t="s">
        <v>44</v>
      </c>
      <c r="J432" s="62" t="n">
        <v>2015</v>
      </c>
      <c r="K432" s="63" t="n">
        <v>2015</v>
      </c>
      <c r="L432" s="62"/>
      <c r="M432" s="62" t="s">
        <v>45</v>
      </c>
      <c r="N432" s="58" t="s">
        <v>40</v>
      </c>
      <c r="O432" s="64" t="n">
        <v>12602</v>
      </c>
      <c r="P432" s="64" t="s">
        <v>408</v>
      </c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.75" hidden="false" customHeight="true" outlineLevel="0" collapsed="false">
      <c r="A433" s="62" t="n">
        <v>320</v>
      </c>
      <c r="B433" s="145" t="s">
        <v>411</v>
      </c>
      <c r="C433" s="95" t="n">
        <v>0.42</v>
      </c>
      <c r="D433" s="57"/>
      <c r="E433" s="62" t="s">
        <v>50</v>
      </c>
      <c r="F433" s="59"/>
      <c r="G433" s="59"/>
      <c r="H433" s="73" t="s">
        <v>43</v>
      </c>
      <c r="I433" s="61" t="s">
        <v>49</v>
      </c>
      <c r="J433" s="62" t="n">
        <v>2016</v>
      </c>
      <c r="K433" s="63" t="n">
        <v>2016</v>
      </c>
      <c r="L433" s="62"/>
      <c r="M433" s="62" t="s">
        <v>45</v>
      </c>
      <c r="N433" s="62" t="s">
        <v>50</v>
      </c>
      <c r="O433" s="64" t="n">
        <v>0</v>
      </c>
      <c r="P433" s="64" t="s">
        <v>408</v>
      </c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.75" hidden="false" customHeight="true" outlineLevel="0" collapsed="false">
      <c r="A434" s="62" t="n">
        <v>321</v>
      </c>
      <c r="B434" s="149" t="s">
        <v>412</v>
      </c>
      <c r="C434" s="95" t="n">
        <v>1.37</v>
      </c>
      <c r="D434" s="57"/>
      <c r="E434" s="62" t="s">
        <v>40</v>
      </c>
      <c r="F434" s="59"/>
      <c r="G434" s="59"/>
      <c r="H434" s="73" t="s">
        <v>43</v>
      </c>
      <c r="I434" s="61" t="s">
        <v>38</v>
      </c>
      <c r="J434" s="62" t="n">
        <v>2012</v>
      </c>
      <c r="K434" s="63" t="n">
        <v>2012</v>
      </c>
      <c r="L434" s="62"/>
      <c r="M434" s="62" t="s">
        <v>45</v>
      </c>
      <c r="N434" s="62" t="s">
        <v>40</v>
      </c>
      <c r="O434" s="64" t="n">
        <v>0</v>
      </c>
      <c r="P434" s="64" t="s">
        <v>408</v>
      </c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.75" hidden="false" customHeight="true" outlineLevel="0" collapsed="false">
      <c r="A435" s="54" t="n">
        <v>322</v>
      </c>
      <c r="B435" s="55" t="s">
        <v>413</v>
      </c>
      <c r="C435" s="122" t="n">
        <v>1.03</v>
      </c>
      <c r="D435" s="57"/>
      <c r="E435" s="58" t="s">
        <v>50</v>
      </c>
      <c r="F435" s="59"/>
      <c r="G435" s="59"/>
      <c r="H435" s="73" t="s">
        <v>43</v>
      </c>
      <c r="I435" s="61" t="s">
        <v>44</v>
      </c>
      <c r="J435" s="62" t="n">
        <v>2014</v>
      </c>
      <c r="K435" s="63" t="n">
        <v>2014</v>
      </c>
      <c r="L435" s="62"/>
      <c r="M435" s="62" t="s">
        <v>45</v>
      </c>
      <c r="N435" s="58" t="s">
        <v>50</v>
      </c>
      <c r="O435" s="64" t="n">
        <v>14888</v>
      </c>
      <c r="P435" s="64" t="s">
        <v>408</v>
      </c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.75" hidden="false" customHeight="true" outlineLevel="0" collapsed="false">
      <c r="A436" s="71"/>
      <c r="B436" s="81"/>
      <c r="C436" s="122" t="n">
        <v>0.65</v>
      </c>
      <c r="D436" s="57"/>
      <c r="E436" s="58" t="s">
        <v>89</v>
      </c>
      <c r="F436" s="59"/>
      <c r="G436" s="59"/>
      <c r="H436" s="73" t="s">
        <v>43</v>
      </c>
      <c r="I436" s="61" t="s">
        <v>132</v>
      </c>
      <c r="J436" s="62" t="n">
        <v>2009</v>
      </c>
      <c r="K436" s="63" t="n">
        <v>2009</v>
      </c>
      <c r="L436" s="62"/>
      <c r="M436" s="62" t="s">
        <v>45</v>
      </c>
      <c r="N436" s="58" t="s">
        <v>89</v>
      </c>
      <c r="O436" s="64" t="n">
        <v>8979</v>
      </c>
      <c r="P436" s="64" t="s">
        <v>408</v>
      </c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.75" hidden="false" customHeight="true" outlineLevel="0" collapsed="false">
      <c r="A437" s="54" t="n">
        <v>323</v>
      </c>
      <c r="B437" s="55" t="s">
        <v>414</v>
      </c>
      <c r="C437" s="122" t="n">
        <v>1.05</v>
      </c>
      <c r="D437" s="57"/>
      <c r="E437" s="58" t="s">
        <v>40</v>
      </c>
      <c r="F437" s="59"/>
      <c r="G437" s="59"/>
      <c r="H437" s="73" t="s">
        <v>43</v>
      </c>
      <c r="I437" s="61" t="s">
        <v>46</v>
      </c>
      <c r="J437" s="62" t="n">
        <v>2015</v>
      </c>
      <c r="K437" s="63" t="n">
        <v>2015</v>
      </c>
      <c r="L437" s="62"/>
      <c r="M437" s="62" t="s">
        <v>45</v>
      </c>
      <c r="N437" s="58" t="s">
        <v>40</v>
      </c>
      <c r="O437" s="64" t="n">
        <v>5612</v>
      </c>
      <c r="P437" s="64" t="s">
        <v>408</v>
      </c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.75" hidden="false" customHeight="true" outlineLevel="0" collapsed="false">
      <c r="A438" s="62" t="n">
        <v>324</v>
      </c>
      <c r="B438" s="145" t="s">
        <v>415</v>
      </c>
      <c r="C438" s="122" t="n">
        <v>0.58</v>
      </c>
      <c r="D438" s="57"/>
      <c r="E438" s="58" t="s">
        <v>89</v>
      </c>
      <c r="F438" s="59"/>
      <c r="G438" s="59"/>
      <c r="H438" s="73" t="s">
        <v>43</v>
      </c>
      <c r="I438" s="61" t="s">
        <v>58</v>
      </c>
      <c r="J438" s="62" t="n">
        <v>2013</v>
      </c>
      <c r="K438" s="63" t="n">
        <v>2013</v>
      </c>
      <c r="L438" s="62"/>
      <c r="M438" s="62" t="s">
        <v>45</v>
      </c>
      <c r="N438" s="58" t="s">
        <v>89</v>
      </c>
      <c r="O438" s="64" t="n">
        <v>6993</v>
      </c>
      <c r="P438" s="64" t="s">
        <v>408</v>
      </c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.75" hidden="false" customHeight="true" outlineLevel="0" collapsed="false">
      <c r="A439" s="54" t="n">
        <v>325</v>
      </c>
      <c r="B439" s="149" t="s">
        <v>416</v>
      </c>
      <c r="C439" s="150" t="n">
        <v>2.38</v>
      </c>
      <c r="D439" s="57"/>
      <c r="E439" s="62" t="s">
        <v>89</v>
      </c>
      <c r="F439" s="59"/>
      <c r="G439" s="59"/>
      <c r="H439" s="73" t="s">
        <v>43</v>
      </c>
      <c r="I439" s="61" t="s">
        <v>49</v>
      </c>
      <c r="J439" s="62" t="n">
        <v>2016</v>
      </c>
      <c r="K439" s="63" t="n">
        <v>2016</v>
      </c>
      <c r="L439" s="58" t="s">
        <v>417</v>
      </c>
      <c r="M439" s="62" t="s">
        <v>39</v>
      </c>
      <c r="N439" s="62" t="s">
        <v>89</v>
      </c>
      <c r="O439" s="64" t="n">
        <v>0</v>
      </c>
      <c r="P439" s="64" t="s">
        <v>408</v>
      </c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.75" hidden="false" customHeight="true" outlineLevel="0" collapsed="false">
      <c r="A440" s="62" t="n">
        <v>326</v>
      </c>
      <c r="B440" s="149" t="s">
        <v>418</v>
      </c>
      <c r="C440" s="95" t="n">
        <v>1.25</v>
      </c>
      <c r="D440" s="57"/>
      <c r="E440" s="58" t="s">
        <v>40</v>
      </c>
      <c r="F440" s="59"/>
      <c r="G440" s="59"/>
      <c r="H440" s="73" t="s">
        <v>43</v>
      </c>
      <c r="I440" s="61" t="s">
        <v>66</v>
      </c>
      <c r="J440" s="62" t="n">
        <v>2013</v>
      </c>
      <c r="K440" s="63" t="n">
        <v>2013</v>
      </c>
      <c r="L440" s="62"/>
      <c r="M440" s="62" t="s">
        <v>45</v>
      </c>
      <c r="N440" s="58" t="s">
        <v>40</v>
      </c>
      <c r="O440" s="64" t="n">
        <v>13644</v>
      </c>
      <c r="P440" s="64" t="s">
        <v>408</v>
      </c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.75" hidden="false" customHeight="true" outlineLevel="0" collapsed="false">
      <c r="A441" s="54" t="n">
        <v>327</v>
      </c>
      <c r="B441" s="149" t="s">
        <v>419</v>
      </c>
      <c r="C441" s="95" t="n">
        <v>0.48</v>
      </c>
      <c r="D441" s="57"/>
      <c r="E441" s="62" t="s">
        <v>50</v>
      </c>
      <c r="F441" s="59"/>
      <c r="G441" s="59"/>
      <c r="H441" s="73" t="s">
        <v>43</v>
      </c>
      <c r="I441" s="61" t="s">
        <v>58</v>
      </c>
      <c r="J441" s="62" t="n">
        <v>2013</v>
      </c>
      <c r="K441" s="63" t="n">
        <v>2013</v>
      </c>
      <c r="L441" s="62"/>
      <c r="M441" s="62" t="s">
        <v>45</v>
      </c>
      <c r="N441" s="62" t="s">
        <v>50</v>
      </c>
      <c r="O441" s="64" t="n">
        <v>0</v>
      </c>
      <c r="P441" s="64" t="s">
        <v>408</v>
      </c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.75" hidden="false" customHeight="true" outlineLevel="0" collapsed="false">
      <c r="A442" s="62" t="n">
        <v>328</v>
      </c>
      <c r="B442" s="149" t="s">
        <v>420</v>
      </c>
      <c r="C442" s="95" t="n">
        <v>0.48</v>
      </c>
      <c r="D442" s="57"/>
      <c r="E442" s="62" t="s">
        <v>40</v>
      </c>
      <c r="F442" s="59"/>
      <c r="G442" s="59"/>
      <c r="H442" s="73" t="s">
        <v>43</v>
      </c>
      <c r="I442" s="61" t="s">
        <v>46</v>
      </c>
      <c r="J442" s="62" t="n">
        <v>2012</v>
      </c>
      <c r="K442" s="63" t="n">
        <v>2012</v>
      </c>
      <c r="L442" s="119"/>
      <c r="M442" s="62" t="s">
        <v>45</v>
      </c>
      <c r="N442" s="62" t="s">
        <v>40</v>
      </c>
      <c r="O442" s="64" t="n">
        <v>0</v>
      </c>
      <c r="P442" s="64" t="s">
        <v>408</v>
      </c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.75" hidden="false" customHeight="true" outlineLevel="0" collapsed="false">
      <c r="A443" s="54" t="n">
        <v>329</v>
      </c>
      <c r="B443" s="145" t="s">
        <v>421</v>
      </c>
      <c r="C443" s="122" t="n">
        <v>3.83</v>
      </c>
      <c r="D443" s="57"/>
      <c r="E443" s="58" t="s">
        <v>40</v>
      </c>
      <c r="F443" s="59"/>
      <c r="G443" s="59"/>
      <c r="H443" s="73" t="s">
        <v>43</v>
      </c>
      <c r="I443" s="61" t="s">
        <v>44</v>
      </c>
      <c r="J443" s="62" t="n">
        <v>2013</v>
      </c>
      <c r="K443" s="63" t="n">
        <v>2013</v>
      </c>
      <c r="L443" s="62"/>
      <c r="M443" s="62" t="s">
        <v>45</v>
      </c>
      <c r="N443" s="58" t="s">
        <v>40</v>
      </c>
      <c r="O443" s="64" t="n">
        <v>9205</v>
      </c>
      <c r="P443" s="64" t="s">
        <v>408</v>
      </c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.75" hidden="false" customHeight="true" outlineLevel="0" collapsed="false">
      <c r="A444" s="62" t="n">
        <v>330</v>
      </c>
      <c r="B444" s="145" t="s">
        <v>422</v>
      </c>
      <c r="C444" s="95" t="n">
        <v>2.17</v>
      </c>
      <c r="D444" s="57"/>
      <c r="E444" s="58" t="s">
        <v>40</v>
      </c>
      <c r="F444" s="59"/>
      <c r="G444" s="59"/>
      <c r="H444" s="73" t="s">
        <v>43</v>
      </c>
      <c r="I444" s="61" t="s">
        <v>38</v>
      </c>
      <c r="J444" s="62" t="n">
        <v>2010</v>
      </c>
      <c r="K444" s="63" t="n">
        <v>2010</v>
      </c>
      <c r="L444" s="62"/>
      <c r="M444" s="62" t="s">
        <v>45</v>
      </c>
      <c r="N444" s="58" t="s">
        <v>40</v>
      </c>
      <c r="O444" s="64" t="n">
        <v>22613</v>
      </c>
      <c r="P444" s="64" t="s">
        <v>408</v>
      </c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.75" hidden="false" customHeight="true" outlineLevel="0" collapsed="false">
      <c r="A445" s="54" t="n">
        <v>331</v>
      </c>
      <c r="B445" s="145" t="s">
        <v>423</v>
      </c>
      <c r="C445" s="95" t="n">
        <v>1.09</v>
      </c>
      <c r="D445" s="57"/>
      <c r="E445" s="58" t="s">
        <v>50</v>
      </c>
      <c r="F445" s="59"/>
      <c r="G445" s="59"/>
      <c r="H445" s="73" t="s">
        <v>43</v>
      </c>
      <c r="I445" s="61" t="s">
        <v>78</v>
      </c>
      <c r="J445" s="62" t="n">
        <v>2013</v>
      </c>
      <c r="K445" s="63" t="n">
        <v>2013</v>
      </c>
      <c r="L445" s="62"/>
      <c r="M445" s="62" t="s">
        <v>45</v>
      </c>
      <c r="N445" s="58" t="s">
        <v>50</v>
      </c>
      <c r="O445" s="64" t="n">
        <v>15861</v>
      </c>
      <c r="P445" s="64" t="s">
        <v>408</v>
      </c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.75" hidden="false" customHeight="true" outlineLevel="0" collapsed="false">
      <c r="A446" s="54" t="n">
        <v>332</v>
      </c>
      <c r="B446" s="55" t="s">
        <v>424</v>
      </c>
      <c r="C446" s="56" t="n">
        <v>1.11</v>
      </c>
      <c r="D446" s="57"/>
      <c r="E446" s="58" t="s">
        <v>50</v>
      </c>
      <c r="F446" s="59"/>
      <c r="G446" s="59"/>
      <c r="H446" s="73" t="s">
        <v>43</v>
      </c>
      <c r="I446" s="61" t="s">
        <v>78</v>
      </c>
      <c r="J446" s="62" t="n">
        <v>2010</v>
      </c>
      <c r="K446" s="63" t="n">
        <v>2010</v>
      </c>
      <c r="L446" s="62"/>
      <c r="M446" s="62" t="s">
        <v>45</v>
      </c>
      <c r="N446" s="58" t="s">
        <v>50</v>
      </c>
      <c r="O446" s="64" t="n">
        <v>10032</v>
      </c>
      <c r="P446" s="64" t="s">
        <v>425</v>
      </c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.75" hidden="false" customHeight="true" outlineLevel="0" collapsed="false">
      <c r="A447" s="71"/>
      <c r="B447" s="81"/>
      <c r="C447" s="56" t="n">
        <v>0.46</v>
      </c>
      <c r="D447" s="57"/>
      <c r="E447" s="58" t="s">
        <v>89</v>
      </c>
      <c r="F447" s="59"/>
      <c r="G447" s="59"/>
      <c r="H447" s="73" t="s">
        <v>43</v>
      </c>
      <c r="I447" s="61" t="s">
        <v>68</v>
      </c>
      <c r="J447" s="62" t="n">
        <v>2014</v>
      </c>
      <c r="K447" s="63" t="n">
        <v>2014</v>
      </c>
      <c r="L447" s="62"/>
      <c r="M447" s="62" t="s">
        <v>45</v>
      </c>
      <c r="N447" s="58" t="s">
        <v>89</v>
      </c>
      <c r="O447" s="64" t="n">
        <v>7804</v>
      </c>
      <c r="P447" s="64" t="s">
        <v>425</v>
      </c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.75" hidden="false" customHeight="true" outlineLevel="0" collapsed="false">
      <c r="A448" s="62" t="n">
        <v>333</v>
      </c>
      <c r="B448" s="74" t="s">
        <v>426</v>
      </c>
      <c r="C448" s="56" t="n">
        <v>3.37</v>
      </c>
      <c r="D448" s="57"/>
      <c r="E448" s="62" t="s">
        <v>50</v>
      </c>
      <c r="F448" s="59"/>
      <c r="G448" s="59"/>
      <c r="H448" s="73" t="s">
        <v>43</v>
      </c>
      <c r="I448" s="61" t="s">
        <v>58</v>
      </c>
      <c r="J448" s="62" t="n">
        <v>2017</v>
      </c>
      <c r="K448" s="63" t="n">
        <v>2017</v>
      </c>
      <c r="L448" s="58" t="s">
        <v>355</v>
      </c>
      <c r="M448" s="62" t="s">
        <v>45</v>
      </c>
      <c r="N448" s="62" t="s">
        <v>50</v>
      </c>
      <c r="O448" s="64" t="n">
        <v>0</v>
      </c>
      <c r="P448" s="64" t="s">
        <v>425</v>
      </c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.75" hidden="false" customHeight="true" outlineLevel="0" collapsed="false">
      <c r="A449" s="62" t="n">
        <v>334</v>
      </c>
      <c r="B449" s="74" t="s">
        <v>427</v>
      </c>
      <c r="C449" s="56" t="n">
        <v>0.83</v>
      </c>
      <c r="D449" s="57"/>
      <c r="E449" s="62" t="s">
        <v>40</v>
      </c>
      <c r="F449" s="59"/>
      <c r="G449" s="59"/>
      <c r="H449" s="73" t="s">
        <v>43</v>
      </c>
      <c r="I449" s="61" t="s">
        <v>132</v>
      </c>
      <c r="J449" s="62" t="n">
        <v>2015</v>
      </c>
      <c r="K449" s="63" t="n">
        <v>2015</v>
      </c>
      <c r="L449" s="62"/>
      <c r="M449" s="62" t="s">
        <v>45</v>
      </c>
      <c r="N449" s="62" t="s">
        <v>40</v>
      </c>
      <c r="O449" s="64" t="n">
        <v>0</v>
      </c>
      <c r="P449" s="64" t="s">
        <v>425</v>
      </c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.75" hidden="false" customHeight="true" outlineLevel="0" collapsed="false">
      <c r="A450" s="54" t="n">
        <v>335</v>
      </c>
      <c r="B450" s="55" t="s">
        <v>428</v>
      </c>
      <c r="C450" s="56" t="n">
        <v>1.9</v>
      </c>
      <c r="D450" s="57"/>
      <c r="E450" s="58" t="s">
        <v>40</v>
      </c>
      <c r="F450" s="59"/>
      <c r="G450" s="59"/>
      <c r="H450" s="73" t="s">
        <v>43</v>
      </c>
      <c r="I450" s="61" t="s">
        <v>46</v>
      </c>
      <c r="J450" s="62" t="n">
        <v>2014</v>
      </c>
      <c r="K450" s="63" t="n">
        <v>2014</v>
      </c>
      <c r="L450" s="62"/>
      <c r="M450" s="62" t="s">
        <v>45</v>
      </c>
      <c r="N450" s="58" t="s">
        <v>40</v>
      </c>
      <c r="O450" s="64" t="n">
        <v>15959</v>
      </c>
      <c r="P450" s="64" t="s">
        <v>425</v>
      </c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.75" hidden="false" customHeight="true" outlineLevel="0" collapsed="false">
      <c r="A451" s="71"/>
      <c r="B451" s="81"/>
      <c r="C451" s="56" t="n">
        <v>2.19</v>
      </c>
      <c r="D451" s="57"/>
      <c r="E451" s="62" t="s">
        <v>50</v>
      </c>
      <c r="F451" s="59"/>
      <c r="G451" s="59"/>
      <c r="H451" s="73" t="s">
        <v>43</v>
      </c>
      <c r="I451" s="61" t="s">
        <v>58</v>
      </c>
      <c r="J451" s="62" t="n">
        <v>2015</v>
      </c>
      <c r="K451" s="63" t="n">
        <v>2015</v>
      </c>
      <c r="L451" s="62"/>
      <c r="M451" s="62" t="s">
        <v>39</v>
      </c>
      <c r="N451" s="62" t="s">
        <v>50</v>
      </c>
      <c r="O451" s="64" t="n">
        <v>0</v>
      </c>
      <c r="P451" s="64" t="s">
        <v>425</v>
      </c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.75" hidden="false" customHeight="true" outlineLevel="0" collapsed="false">
      <c r="A452" s="62" t="n">
        <v>336</v>
      </c>
      <c r="B452" s="74" t="s">
        <v>429</v>
      </c>
      <c r="C452" s="56" t="n">
        <v>1.76</v>
      </c>
      <c r="D452" s="57"/>
      <c r="E452" s="58" t="s">
        <v>40</v>
      </c>
      <c r="F452" s="59"/>
      <c r="G452" s="59"/>
      <c r="H452" s="73" t="s">
        <v>43</v>
      </c>
      <c r="I452" s="61" t="s">
        <v>38</v>
      </c>
      <c r="J452" s="62" t="n">
        <v>2013</v>
      </c>
      <c r="K452" s="63" t="n">
        <v>2013</v>
      </c>
      <c r="L452" s="137"/>
      <c r="M452" s="151" t="s">
        <v>45</v>
      </c>
      <c r="N452" s="58" t="s">
        <v>40</v>
      </c>
      <c r="O452" s="64" t="n">
        <v>13440</v>
      </c>
      <c r="P452" s="64" t="s">
        <v>425</v>
      </c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.75" hidden="false" customHeight="true" outlineLevel="0" collapsed="false">
      <c r="A453" s="62" t="n">
        <v>337</v>
      </c>
      <c r="B453" s="74" t="s">
        <v>430</v>
      </c>
      <c r="C453" s="56" t="n">
        <v>1.07</v>
      </c>
      <c r="D453" s="57"/>
      <c r="E453" s="62" t="s">
        <v>40</v>
      </c>
      <c r="F453" s="59"/>
      <c r="G453" s="59"/>
      <c r="H453" s="73" t="s">
        <v>43</v>
      </c>
      <c r="I453" s="61" t="s">
        <v>44</v>
      </c>
      <c r="J453" s="62" t="n">
        <v>2011</v>
      </c>
      <c r="K453" s="63" t="n">
        <v>2011</v>
      </c>
      <c r="L453" s="137"/>
      <c r="M453" s="151" t="s">
        <v>45</v>
      </c>
      <c r="N453" s="62" t="s">
        <v>40</v>
      </c>
      <c r="O453" s="64" t="n">
        <v>0</v>
      </c>
      <c r="P453" s="64" t="s">
        <v>425</v>
      </c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.75" hidden="false" customHeight="true" outlineLevel="0" collapsed="false">
      <c r="A454" s="62" t="n">
        <v>338</v>
      </c>
      <c r="B454" s="74" t="s">
        <v>431</v>
      </c>
      <c r="C454" s="56" t="n">
        <v>0.75</v>
      </c>
      <c r="D454" s="57"/>
      <c r="E454" s="58" t="s">
        <v>50</v>
      </c>
      <c r="F454" s="59"/>
      <c r="G454" s="59"/>
      <c r="H454" s="73" t="s">
        <v>43</v>
      </c>
      <c r="I454" s="61" t="s">
        <v>49</v>
      </c>
      <c r="J454" s="62" t="n">
        <v>2016</v>
      </c>
      <c r="K454" s="63" t="n">
        <v>2016</v>
      </c>
      <c r="L454" s="137"/>
      <c r="M454" s="151" t="s">
        <v>45</v>
      </c>
      <c r="N454" s="58" t="s">
        <v>50</v>
      </c>
      <c r="O454" s="64" t="n">
        <v>11410</v>
      </c>
      <c r="P454" s="64" t="s">
        <v>425</v>
      </c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.75" hidden="false" customHeight="true" outlineLevel="0" collapsed="false">
      <c r="A455" s="62" t="n">
        <v>339</v>
      </c>
      <c r="B455" s="74" t="s">
        <v>432</v>
      </c>
      <c r="C455" s="56" t="n">
        <v>2.67</v>
      </c>
      <c r="D455" s="57"/>
      <c r="E455" s="58" t="s">
        <v>40</v>
      </c>
      <c r="F455" s="59"/>
      <c r="G455" s="59"/>
      <c r="H455" s="73" t="s">
        <v>43</v>
      </c>
      <c r="I455" s="61" t="s">
        <v>44</v>
      </c>
      <c r="J455" s="62" t="n">
        <v>2010</v>
      </c>
      <c r="K455" s="63" t="n">
        <v>2010</v>
      </c>
      <c r="L455" s="137"/>
      <c r="M455" s="151" t="s">
        <v>45</v>
      </c>
      <c r="N455" s="58" t="s">
        <v>40</v>
      </c>
      <c r="O455" s="64" t="n">
        <v>34332</v>
      </c>
      <c r="P455" s="64" t="s">
        <v>425</v>
      </c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.75" hidden="false" customHeight="true" outlineLevel="0" collapsed="false">
      <c r="A456" s="62" t="n">
        <v>340</v>
      </c>
      <c r="B456" s="74" t="s">
        <v>433</v>
      </c>
      <c r="C456" s="56" t="n">
        <v>0.43</v>
      </c>
      <c r="D456" s="57"/>
      <c r="E456" s="58" t="s">
        <v>89</v>
      </c>
      <c r="F456" s="59"/>
      <c r="G456" s="59"/>
      <c r="H456" s="73" t="s">
        <v>43</v>
      </c>
      <c r="I456" s="61" t="s">
        <v>202</v>
      </c>
      <c r="J456" s="62" t="n">
        <v>2014</v>
      </c>
      <c r="K456" s="63" t="n">
        <v>2014</v>
      </c>
      <c r="L456" s="137"/>
      <c r="M456" s="151" t="s">
        <v>45</v>
      </c>
      <c r="N456" s="58" t="s">
        <v>89</v>
      </c>
      <c r="O456" s="64" t="n">
        <v>4376</v>
      </c>
      <c r="P456" s="64" t="s">
        <v>425</v>
      </c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.75" hidden="false" customHeight="true" outlineLevel="0" collapsed="false">
      <c r="A457" s="62" t="n">
        <v>341</v>
      </c>
      <c r="B457" s="74" t="s">
        <v>434</v>
      </c>
      <c r="C457" s="56" t="n">
        <v>0.58</v>
      </c>
      <c r="D457" s="57"/>
      <c r="E457" s="62" t="s">
        <v>40</v>
      </c>
      <c r="F457" s="59"/>
      <c r="G457" s="59"/>
      <c r="H457" s="73" t="s">
        <v>43</v>
      </c>
      <c r="I457" s="61" t="s">
        <v>68</v>
      </c>
      <c r="J457" s="62" t="n">
        <v>2017</v>
      </c>
      <c r="K457" s="63" t="n">
        <v>2017</v>
      </c>
      <c r="L457" s="137"/>
      <c r="M457" s="151" t="s">
        <v>45</v>
      </c>
      <c r="N457" s="62" t="s">
        <v>40</v>
      </c>
      <c r="O457" s="64" t="n">
        <v>0</v>
      </c>
      <c r="P457" s="64" t="s">
        <v>425</v>
      </c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.75" hidden="false" customHeight="true" outlineLevel="0" collapsed="false">
      <c r="A458" s="62" t="n">
        <v>342</v>
      </c>
      <c r="B458" s="74" t="s">
        <v>435</v>
      </c>
      <c r="C458" s="56" t="n">
        <v>0.32</v>
      </c>
      <c r="D458" s="57"/>
      <c r="E458" s="58" t="s">
        <v>50</v>
      </c>
      <c r="F458" s="59"/>
      <c r="G458" s="59"/>
      <c r="H458" s="73" t="s">
        <v>43</v>
      </c>
      <c r="I458" s="61" t="s">
        <v>58</v>
      </c>
      <c r="J458" s="62" t="n">
        <v>2014</v>
      </c>
      <c r="K458" s="63" t="n">
        <v>2014</v>
      </c>
      <c r="L458" s="137"/>
      <c r="M458" s="151" t="s">
        <v>45</v>
      </c>
      <c r="N458" s="58" t="s">
        <v>50</v>
      </c>
      <c r="O458" s="64" t="n">
        <v>6661</v>
      </c>
      <c r="P458" s="64" t="s">
        <v>425</v>
      </c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.75" hidden="false" customHeight="true" outlineLevel="0" collapsed="false">
      <c r="A459" s="62" t="n">
        <v>343</v>
      </c>
      <c r="B459" s="74" t="s">
        <v>436</v>
      </c>
      <c r="C459" s="56" t="n">
        <v>0.57</v>
      </c>
      <c r="D459" s="57"/>
      <c r="E459" s="58" t="s">
        <v>50</v>
      </c>
      <c r="F459" s="59"/>
      <c r="G459" s="59"/>
      <c r="H459" s="73" t="s">
        <v>43</v>
      </c>
      <c r="I459" s="61" t="s">
        <v>49</v>
      </c>
      <c r="J459" s="62" t="n">
        <v>2012</v>
      </c>
      <c r="K459" s="63" t="n">
        <v>2012</v>
      </c>
      <c r="L459" s="137"/>
      <c r="M459" s="151" t="s">
        <v>45</v>
      </c>
      <c r="N459" s="58" t="s">
        <v>50</v>
      </c>
      <c r="O459" s="64" t="n">
        <v>30472</v>
      </c>
      <c r="P459" s="64" t="s">
        <v>425</v>
      </c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.75" hidden="false" customHeight="true" outlineLevel="0" collapsed="false">
      <c r="A460" s="62" t="n">
        <v>344</v>
      </c>
      <c r="B460" s="74" t="s">
        <v>437</v>
      </c>
      <c r="C460" s="56" t="n">
        <v>2.9</v>
      </c>
      <c r="D460" s="57"/>
      <c r="E460" s="58" t="s">
        <v>40</v>
      </c>
      <c r="F460" s="59"/>
      <c r="G460" s="59"/>
      <c r="H460" s="73" t="s">
        <v>43</v>
      </c>
      <c r="I460" s="61" t="s">
        <v>132</v>
      </c>
      <c r="J460" s="62" t="n">
        <v>2015</v>
      </c>
      <c r="K460" s="63" t="n">
        <v>2015</v>
      </c>
      <c r="L460" s="137"/>
      <c r="M460" s="151" t="s">
        <v>45</v>
      </c>
      <c r="N460" s="58" t="s">
        <v>40</v>
      </c>
      <c r="O460" s="64" t="n">
        <v>6900</v>
      </c>
      <c r="P460" s="64" t="s">
        <v>425</v>
      </c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.75" hidden="false" customHeight="true" outlineLevel="0" collapsed="false">
      <c r="A461" s="62" t="n">
        <v>345</v>
      </c>
      <c r="B461" s="74" t="s">
        <v>438</v>
      </c>
      <c r="C461" s="56" t="n">
        <v>1.82</v>
      </c>
      <c r="D461" s="57"/>
      <c r="E461" s="62" t="s">
        <v>40</v>
      </c>
      <c r="F461" s="59"/>
      <c r="G461" s="59"/>
      <c r="H461" s="73" t="s">
        <v>43</v>
      </c>
      <c r="I461" s="61" t="s">
        <v>58</v>
      </c>
      <c r="J461" s="62" t="n">
        <v>2016</v>
      </c>
      <c r="K461" s="63" t="n">
        <v>2016</v>
      </c>
      <c r="L461" s="137"/>
      <c r="M461" s="151" t="s">
        <v>45</v>
      </c>
      <c r="N461" s="62" t="s">
        <v>40</v>
      </c>
      <c r="O461" s="64" t="n">
        <v>0</v>
      </c>
      <c r="P461" s="64" t="s">
        <v>425</v>
      </c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.75" hidden="false" customHeight="true" outlineLevel="0" collapsed="false">
      <c r="A462" s="62" t="n">
        <v>346</v>
      </c>
      <c r="B462" s="74" t="s">
        <v>439</v>
      </c>
      <c r="C462" s="56" t="n">
        <v>0.47</v>
      </c>
      <c r="D462" s="57"/>
      <c r="E462" s="58" t="s">
        <v>89</v>
      </c>
      <c r="F462" s="59"/>
      <c r="G462" s="59"/>
      <c r="H462" s="73" t="s">
        <v>43</v>
      </c>
      <c r="I462" s="61" t="s">
        <v>44</v>
      </c>
      <c r="J462" s="62" t="n">
        <v>2014</v>
      </c>
      <c r="K462" s="63" t="n">
        <v>2014</v>
      </c>
      <c r="L462" s="137"/>
      <c r="M462" s="151" t="s">
        <v>45</v>
      </c>
      <c r="N462" s="58" t="s">
        <v>89</v>
      </c>
      <c r="O462" s="64" t="n">
        <v>7505</v>
      </c>
      <c r="P462" s="64" t="s">
        <v>425</v>
      </c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.75" hidden="false" customHeight="true" outlineLevel="0" collapsed="false">
      <c r="A463" s="62" t="n">
        <v>347</v>
      </c>
      <c r="B463" s="74" t="s">
        <v>440</v>
      </c>
      <c r="C463" s="56" t="n">
        <v>0.46</v>
      </c>
      <c r="D463" s="57"/>
      <c r="E463" s="62" t="s">
        <v>40</v>
      </c>
      <c r="F463" s="59"/>
      <c r="G463" s="59"/>
      <c r="H463" s="73" t="s">
        <v>43</v>
      </c>
      <c r="I463" s="61" t="s">
        <v>68</v>
      </c>
      <c r="J463" s="62" t="n">
        <v>2017</v>
      </c>
      <c r="K463" s="63" t="n">
        <v>2017</v>
      </c>
      <c r="L463" s="137"/>
      <c r="M463" s="151" t="s">
        <v>45</v>
      </c>
      <c r="N463" s="62" t="s">
        <v>40</v>
      </c>
      <c r="O463" s="64" t="n">
        <v>0</v>
      </c>
      <c r="P463" s="64" t="s">
        <v>425</v>
      </c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.75" hidden="false" customHeight="true" outlineLevel="0" collapsed="false">
      <c r="A464" s="62" t="n">
        <v>348</v>
      </c>
      <c r="B464" s="74" t="s">
        <v>441</v>
      </c>
      <c r="C464" s="56" t="n">
        <v>1.39</v>
      </c>
      <c r="D464" s="57"/>
      <c r="E464" s="62" t="s">
        <v>40</v>
      </c>
      <c r="F464" s="59"/>
      <c r="G464" s="59"/>
      <c r="H464" s="73" t="s">
        <v>43</v>
      </c>
      <c r="I464" s="61" t="s">
        <v>46</v>
      </c>
      <c r="J464" s="62" t="n">
        <v>2017</v>
      </c>
      <c r="K464" s="63" t="n">
        <v>2017</v>
      </c>
      <c r="L464" s="137"/>
      <c r="M464" s="151" t="s">
        <v>45</v>
      </c>
      <c r="N464" s="62" t="s">
        <v>40</v>
      </c>
      <c r="O464" s="64" t="n">
        <v>0</v>
      </c>
      <c r="P464" s="64" t="s">
        <v>425</v>
      </c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.75" hidden="false" customHeight="true" outlineLevel="0" collapsed="false">
      <c r="A465" s="54" t="n">
        <v>349</v>
      </c>
      <c r="B465" s="55" t="s">
        <v>442</v>
      </c>
      <c r="C465" s="152" t="n">
        <v>2.93</v>
      </c>
      <c r="D465" s="57"/>
      <c r="E465" s="58" t="s">
        <v>40</v>
      </c>
      <c r="F465" s="59"/>
      <c r="G465" s="59"/>
      <c r="H465" s="73" t="s">
        <v>43</v>
      </c>
      <c r="I465" s="61" t="s">
        <v>68</v>
      </c>
      <c r="J465" s="62" t="n">
        <v>2014</v>
      </c>
      <c r="K465" s="97" t="n">
        <v>2014</v>
      </c>
      <c r="L465" s="137"/>
      <c r="M465" s="151" t="s">
        <v>45</v>
      </c>
      <c r="N465" s="58" t="s">
        <v>40</v>
      </c>
      <c r="O465" s="64" t="n">
        <v>14313</v>
      </c>
      <c r="P465" s="64" t="s">
        <v>425</v>
      </c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.75" hidden="false" customHeight="true" outlineLevel="0" collapsed="false">
      <c r="A466" s="99"/>
      <c r="B466" s="100"/>
      <c r="C466" s="56" t="n">
        <v>0.52</v>
      </c>
      <c r="D466" s="57"/>
      <c r="E466" s="58" t="s">
        <v>40</v>
      </c>
      <c r="F466" s="59"/>
      <c r="G466" s="59"/>
      <c r="H466" s="73" t="s">
        <v>43</v>
      </c>
      <c r="I466" s="61" t="s">
        <v>132</v>
      </c>
      <c r="J466" s="62" t="n">
        <v>2010</v>
      </c>
      <c r="K466" s="63" t="n">
        <v>2010</v>
      </c>
      <c r="L466" s="137"/>
      <c r="M466" s="151" t="s">
        <v>45</v>
      </c>
      <c r="N466" s="58" t="s">
        <v>40</v>
      </c>
      <c r="O466" s="64" t="n">
        <v>10378</v>
      </c>
      <c r="P466" s="64" t="s">
        <v>425</v>
      </c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.75" hidden="false" customHeight="true" outlineLevel="0" collapsed="false">
      <c r="A467" s="71"/>
      <c r="B467" s="81"/>
      <c r="C467" s="56" t="n">
        <v>0.83</v>
      </c>
      <c r="D467" s="57"/>
      <c r="E467" s="58" t="s">
        <v>40</v>
      </c>
      <c r="F467" s="59"/>
      <c r="G467" s="59"/>
      <c r="H467" s="73" t="s">
        <v>43</v>
      </c>
      <c r="I467" s="61" t="s">
        <v>46</v>
      </c>
      <c r="J467" s="62" t="n">
        <v>2010</v>
      </c>
      <c r="K467" s="63" t="n">
        <v>2010</v>
      </c>
      <c r="L467" s="137"/>
      <c r="M467" s="151" t="s">
        <v>45</v>
      </c>
      <c r="N467" s="58" t="s">
        <v>40</v>
      </c>
      <c r="O467" s="64" t="n">
        <v>48743</v>
      </c>
      <c r="P467" s="64" t="s">
        <v>425</v>
      </c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.75" hidden="false" customHeight="true" outlineLevel="0" collapsed="false">
      <c r="A468" s="62" t="n">
        <v>350</v>
      </c>
      <c r="B468" s="74" t="s">
        <v>443</v>
      </c>
      <c r="C468" s="56" t="n">
        <v>0.52</v>
      </c>
      <c r="D468" s="57"/>
      <c r="E468" s="62" t="s">
        <v>40</v>
      </c>
      <c r="F468" s="59"/>
      <c r="G468" s="59"/>
      <c r="H468" s="73" t="s">
        <v>43</v>
      </c>
      <c r="I468" s="61" t="s">
        <v>38</v>
      </c>
      <c r="J468" s="62" t="n">
        <v>2017</v>
      </c>
      <c r="K468" s="63" t="n">
        <v>2017</v>
      </c>
      <c r="L468" s="137"/>
      <c r="M468" s="151" t="s">
        <v>45</v>
      </c>
      <c r="N468" s="62" t="s">
        <v>40</v>
      </c>
      <c r="O468" s="64" t="n">
        <v>0</v>
      </c>
      <c r="P468" s="64" t="s">
        <v>425</v>
      </c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.75" hidden="false" customHeight="true" outlineLevel="0" collapsed="false">
      <c r="A469" s="62" t="n">
        <v>351</v>
      </c>
      <c r="B469" s="74" t="s">
        <v>444</v>
      </c>
      <c r="C469" s="56" t="n">
        <v>0.75</v>
      </c>
      <c r="D469" s="57"/>
      <c r="E469" s="58" t="s">
        <v>50</v>
      </c>
      <c r="F469" s="59"/>
      <c r="G469" s="59"/>
      <c r="H469" s="73" t="s">
        <v>43</v>
      </c>
      <c r="I469" s="61" t="s">
        <v>53</v>
      </c>
      <c r="J469" s="62" t="n">
        <v>2015</v>
      </c>
      <c r="K469" s="63" t="n">
        <v>2015</v>
      </c>
      <c r="L469" s="137"/>
      <c r="M469" s="151" t="s">
        <v>45</v>
      </c>
      <c r="N469" s="58" t="s">
        <v>50</v>
      </c>
      <c r="O469" s="64" t="n">
        <v>6638</v>
      </c>
      <c r="P469" s="64" t="s">
        <v>425</v>
      </c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.75" hidden="false" customHeight="true" outlineLevel="0" collapsed="false">
      <c r="A470" s="68" t="n">
        <v>352</v>
      </c>
      <c r="B470" s="55" t="s">
        <v>445</v>
      </c>
      <c r="C470" s="46" t="n">
        <v>0.41</v>
      </c>
      <c r="D470" s="47" t="s">
        <v>36</v>
      </c>
      <c r="E470" s="48"/>
      <c r="F470" s="59"/>
      <c r="G470" s="59"/>
      <c r="H470" s="67" t="s">
        <v>37</v>
      </c>
      <c r="I470" s="51" t="s">
        <v>78</v>
      </c>
      <c r="J470" s="44" t="n">
        <v>2005</v>
      </c>
      <c r="K470" s="52" t="n">
        <v>2005</v>
      </c>
      <c r="L470" s="140"/>
      <c r="M470" s="153" t="s">
        <v>45</v>
      </c>
      <c r="N470" s="48" t="s">
        <v>89</v>
      </c>
      <c r="O470" s="53" t="n">
        <v>9338</v>
      </c>
      <c r="P470" s="53" t="s">
        <v>425</v>
      </c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.75" hidden="false" customHeight="true" outlineLevel="0" collapsed="false">
      <c r="A471" s="154"/>
      <c r="B471" s="100"/>
      <c r="C471" s="56" t="n">
        <v>1.78</v>
      </c>
      <c r="D471" s="57"/>
      <c r="E471" s="58" t="s">
        <v>50</v>
      </c>
      <c r="F471" s="59"/>
      <c r="G471" s="59"/>
      <c r="H471" s="73" t="s">
        <v>43</v>
      </c>
      <c r="I471" s="61" t="s">
        <v>68</v>
      </c>
      <c r="J471" s="62" t="n">
        <v>2015</v>
      </c>
      <c r="K471" s="63" t="n">
        <v>2015</v>
      </c>
      <c r="L471" s="137"/>
      <c r="M471" s="151" t="s">
        <v>45</v>
      </c>
      <c r="N471" s="58" t="s">
        <v>50</v>
      </c>
      <c r="O471" s="64" t="n">
        <v>22355</v>
      </c>
      <c r="P471" s="64" t="s">
        <v>425</v>
      </c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.75" hidden="false" customHeight="true" outlineLevel="0" collapsed="false">
      <c r="A472" s="65"/>
      <c r="B472" s="100"/>
      <c r="C472" s="56" t="n">
        <v>0.82</v>
      </c>
      <c r="D472" s="57"/>
      <c r="E472" s="58" t="s">
        <v>40</v>
      </c>
      <c r="F472" s="59"/>
      <c r="G472" s="59"/>
      <c r="H472" s="73" t="s">
        <v>43</v>
      </c>
      <c r="I472" s="61" t="s">
        <v>66</v>
      </c>
      <c r="J472" s="62" t="n">
        <v>2017</v>
      </c>
      <c r="K472" s="62" t="n">
        <v>2017</v>
      </c>
      <c r="L472" s="137"/>
      <c r="M472" s="151" t="s">
        <v>45</v>
      </c>
      <c r="N472" s="58" t="s">
        <v>40</v>
      </c>
      <c r="O472" s="64" t="n">
        <v>8291</v>
      </c>
      <c r="P472" s="64" t="s">
        <v>425</v>
      </c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.75" hidden="false" customHeight="true" outlineLevel="0" collapsed="false">
      <c r="A473" s="62" t="n">
        <v>353</v>
      </c>
      <c r="B473" s="74" t="s">
        <v>446</v>
      </c>
      <c r="C473" s="56" t="n">
        <v>1.05</v>
      </c>
      <c r="D473" s="57"/>
      <c r="E473" s="62" t="s">
        <v>40</v>
      </c>
      <c r="F473" s="59"/>
      <c r="G473" s="59"/>
      <c r="H473" s="73" t="s">
        <v>43</v>
      </c>
      <c r="I473" s="61" t="s">
        <v>44</v>
      </c>
      <c r="J473" s="62" t="n">
        <v>2016</v>
      </c>
      <c r="K473" s="63" t="n">
        <v>2016</v>
      </c>
      <c r="L473" s="137"/>
      <c r="M473" s="151" t="s">
        <v>45</v>
      </c>
      <c r="N473" s="62" t="s">
        <v>40</v>
      </c>
      <c r="O473" s="64" t="n">
        <v>0</v>
      </c>
      <c r="P473" s="64" t="s">
        <v>425</v>
      </c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.75" hidden="false" customHeight="true" outlineLevel="0" collapsed="false">
      <c r="A474" s="62" t="n">
        <v>354</v>
      </c>
      <c r="B474" s="74" t="s">
        <v>447</v>
      </c>
      <c r="C474" s="56" t="n">
        <v>0.57</v>
      </c>
      <c r="D474" s="57"/>
      <c r="E474" s="58" t="s">
        <v>89</v>
      </c>
      <c r="F474" s="59"/>
      <c r="G474" s="59"/>
      <c r="H474" s="73" t="s">
        <v>43</v>
      </c>
      <c r="I474" s="61" t="s">
        <v>90</v>
      </c>
      <c r="J474" s="62" t="n">
        <v>2011</v>
      </c>
      <c r="K474" s="63" t="n">
        <v>2011</v>
      </c>
      <c r="L474" s="137"/>
      <c r="M474" s="151" t="s">
        <v>45</v>
      </c>
      <c r="N474" s="58" t="s">
        <v>89</v>
      </c>
      <c r="O474" s="64" t="n">
        <v>9689</v>
      </c>
      <c r="P474" s="64" t="s">
        <v>425</v>
      </c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.75" hidden="false" customHeight="true" outlineLevel="0" collapsed="false">
      <c r="A475" s="62" t="n">
        <v>355</v>
      </c>
      <c r="B475" s="74" t="s">
        <v>448</v>
      </c>
      <c r="C475" s="56" t="n">
        <v>0.99</v>
      </c>
      <c r="D475" s="57"/>
      <c r="E475" s="62" t="s">
        <v>40</v>
      </c>
      <c r="F475" s="59"/>
      <c r="G475" s="59"/>
      <c r="H475" s="73" t="s">
        <v>43</v>
      </c>
      <c r="I475" s="61" t="s">
        <v>49</v>
      </c>
      <c r="J475" s="62" t="n">
        <v>2018</v>
      </c>
      <c r="K475" s="63" t="n">
        <v>2018</v>
      </c>
      <c r="L475" s="137"/>
      <c r="M475" s="151" t="s">
        <v>45</v>
      </c>
      <c r="N475" s="62" t="s">
        <v>40</v>
      </c>
      <c r="O475" s="64" t="n">
        <v>0</v>
      </c>
      <c r="P475" s="64" t="s">
        <v>425</v>
      </c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.75" hidden="false" customHeight="true" outlineLevel="0" collapsed="false">
      <c r="A476" s="62" t="n">
        <v>356</v>
      </c>
      <c r="B476" s="74" t="s">
        <v>449</v>
      </c>
      <c r="C476" s="56" t="n">
        <v>0.5</v>
      </c>
      <c r="D476" s="57"/>
      <c r="E476" s="62" t="s">
        <v>40</v>
      </c>
      <c r="F476" s="59"/>
      <c r="G476" s="59"/>
      <c r="H476" s="73" t="s">
        <v>43</v>
      </c>
      <c r="I476" s="61" t="s">
        <v>58</v>
      </c>
      <c r="J476" s="62" t="n">
        <v>2017</v>
      </c>
      <c r="K476" s="63" t="n">
        <v>2017</v>
      </c>
      <c r="L476" s="137"/>
      <c r="M476" s="151" t="s">
        <v>45</v>
      </c>
      <c r="N476" s="62" t="s">
        <v>40</v>
      </c>
      <c r="O476" s="64" t="n">
        <v>0</v>
      </c>
      <c r="P476" s="64" t="s">
        <v>425</v>
      </c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.75" hidden="false" customHeight="true" outlineLevel="0" collapsed="false">
      <c r="A477" s="54" t="n">
        <v>357</v>
      </c>
      <c r="B477" s="55" t="s">
        <v>450</v>
      </c>
      <c r="C477" s="56" t="n">
        <v>5.41</v>
      </c>
      <c r="D477" s="57"/>
      <c r="E477" s="62" t="s">
        <v>40</v>
      </c>
      <c r="F477" s="59"/>
      <c r="G477" s="59"/>
      <c r="H477" s="73" t="s">
        <v>43</v>
      </c>
      <c r="I477" s="61" t="s">
        <v>44</v>
      </c>
      <c r="J477" s="62" t="n">
        <v>2012</v>
      </c>
      <c r="K477" s="63" t="n">
        <v>2012</v>
      </c>
      <c r="L477" s="137"/>
      <c r="M477" s="151" t="s">
        <v>45</v>
      </c>
      <c r="N477" s="62" t="s">
        <v>40</v>
      </c>
      <c r="O477" s="64" t="n">
        <v>0</v>
      </c>
      <c r="P477" s="64" t="s">
        <v>425</v>
      </c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.75" hidden="false" customHeight="true" outlineLevel="0" collapsed="false">
      <c r="A478" s="99"/>
      <c r="B478" s="100"/>
      <c r="C478" s="56" t="n">
        <v>0.71</v>
      </c>
      <c r="D478" s="57"/>
      <c r="E478" s="62" t="s">
        <v>50</v>
      </c>
      <c r="F478" s="59"/>
      <c r="G478" s="59"/>
      <c r="H478" s="73" t="s">
        <v>43</v>
      </c>
      <c r="I478" s="61" t="s">
        <v>53</v>
      </c>
      <c r="J478" s="62" t="n">
        <v>2014</v>
      </c>
      <c r="K478" s="63" t="n">
        <v>2014</v>
      </c>
      <c r="L478" s="137"/>
      <c r="M478" s="151" t="s">
        <v>45</v>
      </c>
      <c r="N478" s="62" t="s">
        <v>50</v>
      </c>
      <c r="O478" s="64" t="n">
        <v>0</v>
      </c>
      <c r="P478" s="64" t="s">
        <v>425</v>
      </c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.75" hidden="false" customHeight="true" outlineLevel="0" collapsed="false">
      <c r="A479" s="71"/>
      <c r="B479" s="81"/>
      <c r="C479" s="56" t="n">
        <v>0.95</v>
      </c>
      <c r="D479" s="57"/>
      <c r="E479" s="62" t="s">
        <v>50</v>
      </c>
      <c r="F479" s="59"/>
      <c r="G479" s="59"/>
      <c r="H479" s="73" t="s">
        <v>43</v>
      </c>
      <c r="I479" s="61" t="s">
        <v>66</v>
      </c>
      <c r="J479" s="62" t="n">
        <v>2015</v>
      </c>
      <c r="K479" s="63" t="n">
        <v>2015</v>
      </c>
      <c r="L479" s="137"/>
      <c r="M479" s="151" t="s">
        <v>45</v>
      </c>
      <c r="N479" s="62" t="s">
        <v>50</v>
      </c>
      <c r="O479" s="64" t="n">
        <v>0</v>
      </c>
      <c r="P479" s="64" t="s">
        <v>425</v>
      </c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.75" hidden="false" customHeight="true" outlineLevel="0" collapsed="false">
      <c r="A480" s="62" t="n">
        <v>358</v>
      </c>
      <c r="B480" s="74" t="s">
        <v>451</v>
      </c>
      <c r="C480" s="56" t="n">
        <v>3.59</v>
      </c>
      <c r="D480" s="57"/>
      <c r="E480" s="58" t="s">
        <v>40</v>
      </c>
      <c r="F480" s="59"/>
      <c r="G480" s="59"/>
      <c r="H480" s="73" t="s">
        <v>43</v>
      </c>
      <c r="I480" s="61" t="s">
        <v>38</v>
      </c>
      <c r="J480" s="62" t="n">
        <v>2010</v>
      </c>
      <c r="K480" s="63" t="n">
        <v>2010</v>
      </c>
      <c r="L480" s="137"/>
      <c r="M480" s="151" t="s">
        <v>45</v>
      </c>
      <c r="N480" s="58" t="s">
        <v>40</v>
      </c>
      <c r="O480" s="64" t="n">
        <v>49465</v>
      </c>
      <c r="P480" s="155" t="s">
        <v>425</v>
      </c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.75" hidden="false" customHeight="true" outlineLevel="0" collapsed="false">
      <c r="A481" s="54" t="n">
        <v>359</v>
      </c>
      <c r="B481" s="55" t="s">
        <v>452</v>
      </c>
      <c r="C481" s="156" t="n">
        <v>1.39</v>
      </c>
      <c r="D481" s="57"/>
      <c r="E481" s="62" t="s">
        <v>40</v>
      </c>
      <c r="F481" s="59"/>
      <c r="G481" s="59"/>
      <c r="H481" s="73" t="s">
        <v>43</v>
      </c>
      <c r="I481" s="61" t="s">
        <v>44</v>
      </c>
      <c r="J481" s="62" t="n">
        <v>2019</v>
      </c>
      <c r="K481" s="132" t="n">
        <v>2019</v>
      </c>
      <c r="L481" s="137"/>
      <c r="M481" s="151" t="s">
        <v>45</v>
      </c>
      <c r="N481" s="62" t="s">
        <v>40</v>
      </c>
      <c r="O481" s="157" t="n">
        <v>0</v>
      </c>
      <c r="P481" s="64" t="s">
        <v>453</v>
      </c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.75" hidden="false" customHeight="true" outlineLevel="0" collapsed="false">
      <c r="A482" s="71"/>
      <c r="B482" s="81"/>
      <c r="C482" s="156" t="n">
        <v>1.73</v>
      </c>
      <c r="D482" s="57"/>
      <c r="E482" s="62" t="s">
        <v>40</v>
      </c>
      <c r="F482" s="59"/>
      <c r="G482" s="59"/>
      <c r="H482" s="73" t="s">
        <v>43</v>
      </c>
      <c r="I482" s="61" t="s">
        <v>38</v>
      </c>
      <c r="J482" s="62" t="n">
        <v>2019</v>
      </c>
      <c r="K482" s="132" t="n">
        <v>2019</v>
      </c>
      <c r="L482" s="137"/>
      <c r="M482" s="151" t="s">
        <v>45</v>
      </c>
      <c r="N482" s="62" t="s">
        <v>40</v>
      </c>
      <c r="O482" s="64" t="n">
        <v>0</v>
      </c>
      <c r="P482" s="64" t="s">
        <v>453</v>
      </c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.75" hidden="false" customHeight="true" outlineLevel="0" collapsed="false">
      <c r="A483" s="62" t="n">
        <v>360</v>
      </c>
      <c r="B483" s="133" t="s">
        <v>454</v>
      </c>
      <c r="C483" s="156" t="n">
        <v>0.3</v>
      </c>
      <c r="D483" s="57"/>
      <c r="E483" s="62" t="s">
        <v>40</v>
      </c>
      <c r="F483" s="59"/>
      <c r="G483" s="59"/>
      <c r="H483" s="73" t="s">
        <v>43</v>
      </c>
      <c r="I483" s="61" t="s">
        <v>68</v>
      </c>
      <c r="J483" s="62" t="n">
        <v>2017</v>
      </c>
      <c r="K483" s="132" t="n">
        <v>2017</v>
      </c>
      <c r="L483" s="137"/>
      <c r="M483" s="151" t="s">
        <v>45</v>
      </c>
      <c r="N483" s="62" t="s">
        <v>40</v>
      </c>
      <c r="O483" s="64" t="n">
        <v>0</v>
      </c>
      <c r="P483" s="64" t="s">
        <v>453</v>
      </c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.75" hidden="false" customHeight="true" outlineLevel="0" collapsed="false">
      <c r="A484" s="54" t="n">
        <v>361</v>
      </c>
      <c r="B484" s="69" t="s">
        <v>455</v>
      </c>
      <c r="C484" s="156" t="n">
        <v>0.59</v>
      </c>
      <c r="D484" s="57"/>
      <c r="E484" s="62" t="s">
        <v>50</v>
      </c>
      <c r="F484" s="59"/>
      <c r="G484" s="59"/>
      <c r="H484" s="73" t="s">
        <v>43</v>
      </c>
      <c r="I484" s="61" t="s">
        <v>53</v>
      </c>
      <c r="J484" s="62" t="n">
        <v>2018</v>
      </c>
      <c r="K484" s="132" t="n">
        <v>2018</v>
      </c>
      <c r="L484" s="137"/>
      <c r="M484" s="151" t="s">
        <v>45</v>
      </c>
      <c r="N484" s="62" t="s">
        <v>50</v>
      </c>
      <c r="O484" s="64" t="n">
        <v>0</v>
      </c>
      <c r="P484" s="64" t="s">
        <v>453</v>
      </c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.75" hidden="false" customHeight="true" outlineLevel="0" collapsed="false">
      <c r="A485" s="71"/>
      <c r="B485" s="72"/>
      <c r="C485" s="156" t="n">
        <v>1.95</v>
      </c>
      <c r="D485" s="57"/>
      <c r="E485" s="62" t="s">
        <v>50</v>
      </c>
      <c r="F485" s="59"/>
      <c r="G485" s="59"/>
      <c r="H485" s="73" t="s">
        <v>43</v>
      </c>
      <c r="I485" s="61" t="s">
        <v>58</v>
      </c>
      <c r="J485" s="62" t="n">
        <v>2019</v>
      </c>
      <c r="K485" s="132" t="n">
        <v>2019</v>
      </c>
      <c r="L485" s="137"/>
      <c r="M485" s="151" t="s">
        <v>45</v>
      </c>
      <c r="N485" s="62" t="s">
        <v>50</v>
      </c>
      <c r="O485" s="64" t="n">
        <v>0</v>
      </c>
      <c r="P485" s="64" t="s">
        <v>453</v>
      </c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.75" hidden="false" customHeight="true" outlineLevel="0" collapsed="false">
      <c r="A486" s="62" t="n">
        <v>362</v>
      </c>
      <c r="B486" s="133" t="s">
        <v>456</v>
      </c>
      <c r="C486" s="156" t="n">
        <v>1.19</v>
      </c>
      <c r="D486" s="57"/>
      <c r="E486" s="62" t="s">
        <v>40</v>
      </c>
      <c r="F486" s="59"/>
      <c r="G486" s="59"/>
      <c r="H486" s="73" t="s">
        <v>43</v>
      </c>
      <c r="I486" s="61" t="s">
        <v>49</v>
      </c>
      <c r="J486" s="62" t="n">
        <v>2018</v>
      </c>
      <c r="K486" s="132" t="n">
        <v>2018</v>
      </c>
      <c r="L486" s="137"/>
      <c r="M486" s="151" t="s">
        <v>45</v>
      </c>
      <c r="N486" s="62" t="s">
        <v>40</v>
      </c>
      <c r="O486" s="64" t="n">
        <v>0</v>
      </c>
      <c r="P486" s="64" t="s">
        <v>453</v>
      </c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.75" hidden="false" customHeight="true" outlineLevel="0" collapsed="false">
      <c r="A487" s="54" t="n">
        <v>363</v>
      </c>
      <c r="B487" s="55" t="s">
        <v>457</v>
      </c>
      <c r="C487" s="156" t="n">
        <v>2.74</v>
      </c>
      <c r="D487" s="57"/>
      <c r="E487" s="62" t="s">
        <v>40</v>
      </c>
      <c r="F487" s="59"/>
      <c r="G487" s="59"/>
      <c r="H487" s="73" t="s">
        <v>43</v>
      </c>
      <c r="I487" s="61" t="s">
        <v>38</v>
      </c>
      <c r="J487" s="62" t="n">
        <v>2012</v>
      </c>
      <c r="K487" s="132" t="n">
        <v>2012</v>
      </c>
      <c r="L487" s="137"/>
      <c r="M487" s="151" t="s">
        <v>45</v>
      </c>
      <c r="N487" s="62" t="s">
        <v>40</v>
      </c>
      <c r="O487" s="64" t="n">
        <v>0</v>
      </c>
      <c r="P487" s="64" t="s">
        <v>453</v>
      </c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.75" hidden="false" customHeight="true" outlineLevel="0" collapsed="false">
      <c r="A488" s="99"/>
      <c r="B488" s="100"/>
      <c r="C488" s="156" t="n">
        <v>2.61</v>
      </c>
      <c r="D488" s="57"/>
      <c r="E488" s="62" t="s">
        <v>40</v>
      </c>
      <c r="F488" s="59"/>
      <c r="G488" s="59"/>
      <c r="H488" s="73" t="s">
        <v>43</v>
      </c>
      <c r="I488" s="61" t="s">
        <v>44</v>
      </c>
      <c r="J488" s="62" t="n">
        <v>2014</v>
      </c>
      <c r="K488" s="132" t="n">
        <v>2014</v>
      </c>
      <c r="L488" s="137"/>
      <c r="M488" s="151" t="s">
        <v>45</v>
      </c>
      <c r="N488" s="62" t="s">
        <v>40</v>
      </c>
      <c r="O488" s="64" t="n">
        <v>0</v>
      </c>
      <c r="P488" s="64" t="s">
        <v>453</v>
      </c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.75" hidden="false" customHeight="true" outlineLevel="0" collapsed="false">
      <c r="A489" s="71"/>
      <c r="B489" s="81"/>
      <c r="C489" s="156" t="n">
        <v>0.5</v>
      </c>
      <c r="D489" s="57"/>
      <c r="E489" s="62" t="s">
        <v>50</v>
      </c>
      <c r="F489" s="59"/>
      <c r="G489" s="59"/>
      <c r="H489" s="73" t="s">
        <v>43</v>
      </c>
      <c r="I489" s="61" t="s">
        <v>49</v>
      </c>
      <c r="J489" s="62" t="n">
        <v>2016</v>
      </c>
      <c r="K489" s="132" t="n">
        <v>2016</v>
      </c>
      <c r="L489" s="137"/>
      <c r="M489" s="151" t="s">
        <v>45</v>
      </c>
      <c r="N489" s="62" t="s">
        <v>50</v>
      </c>
      <c r="O489" s="64" t="n">
        <v>0</v>
      </c>
      <c r="P489" s="64" t="s">
        <v>453</v>
      </c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.75" hidden="false" customHeight="true" outlineLevel="0" collapsed="false">
      <c r="A490" s="54" t="n">
        <v>364</v>
      </c>
      <c r="B490" s="55" t="s">
        <v>458</v>
      </c>
      <c r="C490" s="156" t="n">
        <v>0.58</v>
      </c>
      <c r="D490" s="57"/>
      <c r="E490" s="62" t="s">
        <v>50</v>
      </c>
      <c r="F490" s="59"/>
      <c r="G490" s="59"/>
      <c r="H490" s="73" t="s">
        <v>43</v>
      </c>
      <c r="I490" s="61" t="s">
        <v>58</v>
      </c>
      <c r="J490" s="62" t="n">
        <v>2018</v>
      </c>
      <c r="K490" s="132" t="n">
        <v>2018</v>
      </c>
      <c r="L490" s="137"/>
      <c r="M490" s="151" t="s">
        <v>45</v>
      </c>
      <c r="N490" s="62" t="s">
        <v>50</v>
      </c>
      <c r="O490" s="64" t="n">
        <v>0</v>
      </c>
      <c r="P490" s="64" t="s">
        <v>453</v>
      </c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.75" hidden="false" customHeight="true" outlineLevel="0" collapsed="false">
      <c r="A491" s="71"/>
      <c r="B491" s="81"/>
      <c r="C491" s="156" t="n">
        <v>0.75</v>
      </c>
      <c r="D491" s="57"/>
      <c r="E491" s="62" t="s">
        <v>50</v>
      </c>
      <c r="F491" s="59"/>
      <c r="G491" s="59"/>
      <c r="H491" s="73" t="s">
        <v>43</v>
      </c>
      <c r="I491" s="61" t="s">
        <v>78</v>
      </c>
      <c r="J491" s="62" t="n">
        <v>2018</v>
      </c>
      <c r="K491" s="132" t="n">
        <v>2018</v>
      </c>
      <c r="L491" s="137"/>
      <c r="M491" s="151" t="s">
        <v>45</v>
      </c>
      <c r="N491" s="62" t="s">
        <v>50</v>
      </c>
      <c r="O491" s="64" t="n">
        <v>0</v>
      </c>
      <c r="P491" s="64" t="s">
        <v>453</v>
      </c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.75" hidden="false" customHeight="true" outlineLevel="0" collapsed="false">
      <c r="A492" s="62" t="n">
        <v>365</v>
      </c>
      <c r="B492" s="133" t="s">
        <v>459</v>
      </c>
      <c r="C492" s="156" t="n">
        <v>1.41</v>
      </c>
      <c r="D492" s="57"/>
      <c r="E492" s="62" t="s">
        <v>40</v>
      </c>
      <c r="F492" s="59"/>
      <c r="G492" s="59"/>
      <c r="H492" s="73" t="s">
        <v>43</v>
      </c>
      <c r="I492" s="61" t="s">
        <v>68</v>
      </c>
      <c r="J492" s="62" t="n">
        <v>2017</v>
      </c>
      <c r="K492" s="132" t="n">
        <v>2017</v>
      </c>
      <c r="L492" s="137"/>
      <c r="M492" s="151" t="s">
        <v>45</v>
      </c>
      <c r="N492" s="62" t="s">
        <v>40</v>
      </c>
      <c r="O492" s="64" t="n">
        <v>0</v>
      </c>
      <c r="P492" s="64" t="s">
        <v>453</v>
      </c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.75" hidden="false" customHeight="true" outlineLevel="0" collapsed="false">
      <c r="A493" s="62" t="n">
        <v>366</v>
      </c>
      <c r="B493" s="133" t="s">
        <v>460</v>
      </c>
      <c r="C493" s="156" t="n">
        <v>1.4</v>
      </c>
      <c r="D493" s="57"/>
      <c r="E493" s="62" t="s">
        <v>40</v>
      </c>
      <c r="F493" s="59"/>
      <c r="G493" s="59"/>
      <c r="H493" s="73" t="s">
        <v>43</v>
      </c>
      <c r="I493" s="61" t="s">
        <v>44</v>
      </c>
      <c r="J493" s="62" t="n">
        <v>2018</v>
      </c>
      <c r="K493" s="132" t="n">
        <v>2018</v>
      </c>
      <c r="L493" s="137"/>
      <c r="M493" s="151" t="s">
        <v>45</v>
      </c>
      <c r="N493" s="62" t="s">
        <v>40</v>
      </c>
      <c r="O493" s="64" t="n">
        <v>0</v>
      </c>
      <c r="P493" s="64" t="s">
        <v>453</v>
      </c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.75" hidden="false" customHeight="true" outlineLevel="0" collapsed="false">
      <c r="A494" s="62" t="n">
        <v>367</v>
      </c>
      <c r="B494" s="133" t="s">
        <v>461</v>
      </c>
      <c r="C494" s="156" t="n">
        <v>1.39</v>
      </c>
      <c r="D494" s="57"/>
      <c r="E494" s="62" t="s">
        <v>40</v>
      </c>
      <c r="F494" s="59"/>
      <c r="G494" s="59"/>
      <c r="H494" s="73" t="s">
        <v>43</v>
      </c>
      <c r="I494" s="61" t="s">
        <v>46</v>
      </c>
      <c r="J494" s="62" t="n">
        <v>2019</v>
      </c>
      <c r="K494" s="132" t="n">
        <v>2019</v>
      </c>
      <c r="L494" s="137"/>
      <c r="M494" s="151" t="s">
        <v>45</v>
      </c>
      <c r="N494" s="62" t="s">
        <v>40</v>
      </c>
      <c r="O494" s="64" t="n">
        <v>0</v>
      </c>
      <c r="P494" s="64" t="s">
        <v>453</v>
      </c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.75" hidden="false" customHeight="true" outlineLevel="0" collapsed="false">
      <c r="A495" s="54" t="n">
        <v>368</v>
      </c>
      <c r="B495" s="55" t="s">
        <v>462</v>
      </c>
      <c r="C495" s="156" t="n">
        <v>0.72</v>
      </c>
      <c r="D495" s="57"/>
      <c r="E495" s="62" t="s">
        <v>40</v>
      </c>
      <c r="F495" s="59"/>
      <c r="G495" s="59"/>
      <c r="H495" s="73" t="s">
        <v>43</v>
      </c>
      <c r="I495" s="61" t="s">
        <v>38</v>
      </c>
      <c r="J495" s="62" t="n">
        <v>2015</v>
      </c>
      <c r="K495" s="132" t="n">
        <v>2015</v>
      </c>
      <c r="L495" s="137"/>
      <c r="M495" s="151" t="s">
        <v>45</v>
      </c>
      <c r="N495" s="62" t="s">
        <v>40</v>
      </c>
      <c r="O495" s="64" t="n">
        <v>0</v>
      </c>
      <c r="P495" s="64" t="s">
        <v>453</v>
      </c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.75" hidden="false" customHeight="true" outlineLevel="0" collapsed="false">
      <c r="A496" s="99"/>
      <c r="B496" s="100"/>
      <c r="C496" s="156" t="n">
        <v>2.65</v>
      </c>
      <c r="D496" s="57"/>
      <c r="E496" s="62" t="s">
        <v>50</v>
      </c>
      <c r="F496" s="59"/>
      <c r="G496" s="59"/>
      <c r="H496" s="73" t="s">
        <v>43</v>
      </c>
      <c r="I496" s="61" t="s">
        <v>49</v>
      </c>
      <c r="J496" s="62" t="n">
        <v>2016</v>
      </c>
      <c r="K496" s="132" t="n">
        <v>2016</v>
      </c>
      <c r="L496" s="137"/>
      <c r="M496" s="151" t="s">
        <v>45</v>
      </c>
      <c r="N496" s="62" t="s">
        <v>50</v>
      </c>
      <c r="O496" s="64" t="n">
        <v>0</v>
      </c>
      <c r="P496" s="64" t="s">
        <v>453</v>
      </c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.75" hidden="false" customHeight="true" outlineLevel="0" collapsed="false">
      <c r="A497" s="71"/>
      <c r="B497" s="81"/>
      <c r="C497" s="156" t="n">
        <v>1.18</v>
      </c>
      <c r="D497" s="57"/>
      <c r="E497" s="62" t="s">
        <v>50</v>
      </c>
      <c r="F497" s="59"/>
      <c r="G497" s="59"/>
      <c r="H497" s="73" t="s">
        <v>43</v>
      </c>
      <c r="I497" s="61" t="s">
        <v>58</v>
      </c>
      <c r="J497" s="62" t="n">
        <v>2017</v>
      </c>
      <c r="K497" s="132" t="n">
        <v>2017</v>
      </c>
      <c r="L497" s="137"/>
      <c r="M497" s="151" t="s">
        <v>45</v>
      </c>
      <c r="N497" s="62" t="s">
        <v>50</v>
      </c>
      <c r="O497" s="64" t="n">
        <v>0</v>
      </c>
      <c r="P497" s="64" t="s">
        <v>453</v>
      </c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.75" hidden="false" customHeight="true" outlineLevel="0" collapsed="false">
      <c r="A498" s="54" t="n">
        <v>369</v>
      </c>
      <c r="B498" s="55" t="s">
        <v>463</v>
      </c>
      <c r="C498" s="156" t="n">
        <v>1.15</v>
      </c>
      <c r="D498" s="57"/>
      <c r="E498" s="62" t="s">
        <v>50</v>
      </c>
      <c r="F498" s="59"/>
      <c r="G498" s="59"/>
      <c r="H498" s="73" t="s">
        <v>43</v>
      </c>
      <c r="I498" s="61" t="s">
        <v>78</v>
      </c>
      <c r="J498" s="62" t="n">
        <v>2018</v>
      </c>
      <c r="K498" s="132" t="n">
        <v>2018</v>
      </c>
      <c r="L498" s="137"/>
      <c r="M498" s="151" t="s">
        <v>45</v>
      </c>
      <c r="N498" s="62" t="s">
        <v>50</v>
      </c>
      <c r="O498" s="64" t="n">
        <v>0</v>
      </c>
      <c r="P498" s="64" t="s">
        <v>453</v>
      </c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.75" hidden="false" customHeight="true" outlineLevel="0" collapsed="false">
      <c r="A499" s="71"/>
      <c r="B499" s="81"/>
      <c r="C499" s="156" t="n">
        <v>0.66</v>
      </c>
      <c r="D499" s="57"/>
      <c r="E499" s="62" t="s">
        <v>40</v>
      </c>
      <c r="F499" s="59"/>
      <c r="G499" s="59"/>
      <c r="H499" s="73" t="s">
        <v>43</v>
      </c>
      <c r="I499" s="61" t="s">
        <v>53</v>
      </c>
      <c r="J499" s="62" t="n">
        <v>2019</v>
      </c>
      <c r="K499" s="132" t="n">
        <v>2019</v>
      </c>
      <c r="L499" s="137"/>
      <c r="M499" s="151" t="s">
        <v>45</v>
      </c>
      <c r="N499" s="62" t="s">
        <v>40</v>
      </c>
      <c r="O499" s="64" t="n">
        <v>0</v>
      </c>
      <c r="P499" s="64" t="s">
        <v>453</v>
      </c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.75" hidden="false" customHeight="true" outlineLevel="0" collapsed="false">
      <c r="A500" s="54" t="n">
        <v>370</v>
      </c>
      <c r="B500" s="55" t="s">
        <v>464</v>
      </c>
      <c r="C500" s="156" t="n">
        <v>1.1</v>
      </c>
      <c r="D500" s="57"/>
      <c r="E500" s="62" t="s">
        <v>40</v>
      </c>
      <c r="F500" s="59"/>
      <c r="G500" s="59"/>
      <c r="H500" s="73" t="s">
        <v>43</v>
      </c>
      <c r="I500" s="61" t="s">
        <v>38</v>
      </c>
      <c r="J500" s="62" t="n">
        <v>2018</v>
      </c>
      <c r="K500" s="132" t="n">
        <v>2018</v>
      </c>
      <c r="L500" s="137"/>
      <c r="M500" s="151" t="s">
        <v>45</v>
      </c>
      <c r="N500" s="62" t="s">
        <v>40</v>
      </c>
      <c r="O500" s="64" t="n">
        <v>0</v>
      </c>
      <c r="P500" s="64" t="s">
        <v>453</v>
      </c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.75" hidden="false" customHeight="true" outlineLevel="0" collapsed="false">
      <c r="A501" s="71"/>
      <c r="B501" s="81"/>
      <c r="C501" s="156" t="n">
        <v>1.1</v>
      </c>
      <c r="D501" s="57"/>
      <c r="E501" s="62" t="s">
        <v>40</v>
      </c>
      <c r="F501" s="59"/>
      <c r="G501" s="59"/>
      <c r="H501" s="73" t="s">
        <v>43</v>
      </c>
      <c r="I501" s="61" t="s">
        <v>44</v>
      </c>
      <c r="J501" s="62" t="n">
        <v>2019</v>
      </c>
      <c r="K501" s="132" t="n">
        <v>2019</v>
      </c>
      <c r="L501" s="137"/>
      <c r="M501" s="151" t="s">
        <v>45</v>
      </c>
      <c r="N501" s="62" t="s">
        <v>40</v>
      </c>
      <c r="O501" s="64" t="n">
        <v>0</v>
      </c>
      <c r="P501" s="64" t="s">
        <v>453</v>
      </c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.75" hidden="false" customHeight="true" outlineLevel="0" collapsed="false">
      <c r="A502" s="54" t="n">
        <v>371</v>
      </c>
      <c r="B502" s="55" t="s">
        <v>465</v>
      </c>
      <c r="C502" s="158" t="n">
        <v>0.44</v>
      </c>
      <c r="D502" s="57"/>
      <c r="E502" s="62" t="s">
        <v>40</v>
      </c>
      <c r="F502" s="59"/>
      <c r="G502" s="59"/>
      <c r="H502" s="73" t="s">
        <v>43</v>
      </c>
      <c r="I502" s="61" t="s">
        <v>66</v>
      </c>
      <c r="J502" s="62" t="n">
        <v>2013</v>
      </c>
      <c r="K502" s="132" t="n">
        <v>2013</v>
      </c>
      <c r="L502" s="137"/>
      <c r="M502" s="151" t="s">
        <v>45</v>
      </c>
      <c r="N502" s="62" t="s">
        <v>40</v>
      </c>
      <c r="O502" s="64" t="n">
        <v>0</v>
      </c>
      <c r="P502" s="64" t="s">
        <v>453</v>
      </c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.75" hidden="false" customHeight="true" outlineLevel="0" collapsed="false">
      <c r="A503" s="71"/>
      <c r="B503" s="81"/>
      <c r="C503" s="158" t="n">
        <v>0.52</v>
      </c>
      <c r="D503" s="57"/>
      <c r="E503" s="62" t="s">
        <v>50</v>
      </c>
      <c r="F503" s="59"/>
      <c r="G503" s="59"/>
      <c r="H503" s="73" t="s">
        <v>43</v>
      </c>
      <c r="I503" s="61" t="s">
        <v>58</v>
      </c>
      <c r="J503" s="62" t="n">
        <v>2013</v>
      </c>
      <c r="K503" s="132" t="n">
        <v>2013</v>
      </c>
      <c r="L503" s="137"/>
      <c r="M503" s="151" t="s">
        <v>45</v>
      </c>
      <c r="N503" s="62" t="s">
        <v>50</v>
      </c>
      <c r="O503" s="64" t="n">
        <v>0</v>
      </c>
      <c r="P503" s="64" t="s">
        <v>453</v>
      </c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.75" hidden="false" customHeight="true" outlineLevel="0" collapsed="false">
      <c r="A504" s="62" t="n">
        <v>372</v>
      </c>
      <c r="B504" s="133" t="s">
        <v>466</v>
      </c>
      <c r="C504" s="156" t="n">
        <v>1.62</v>
      </c>
      <c r="D504" s="57"/>
      <c r="E504" s="62" t="s">
        <v>40</v>
      </c>
      <c r="F504" s="59"/>
      <c r="G504" s="59"/>
      <c r="H504" s="73" t="s">
        <v>43</v>
      </c>
      <c r="I504" s="61" t="s">
        <v>68</v>
      </c>
      <c r="J504" s="62" t="n">
        <v>2019</v>
      </c>
      <c r="K504" s="132" t="n">
        <v>2019</v>
      </c>
      <c r="L504" s="137"/>
      <c r="M504" s="151" t="s">
        <v>45</v>
      </c>
      <c r="N504" s="62" t="s">
        <v>40</v>
      </c>
      <c r="O504" s="64" t="n">
        <v>0</v>
      </c>
      <c r="P504" s="64" t="s">
        <v>453</v>
      </c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.75" hidden="false" customHeight="true" outlineLevel="0" collapsed="false">
      <c r="A505" s="54" t="n">
        <v>373</v>
      </c>
      <c r="B505" s="55" t="s">
        <v>467</v>
      </c>
      <c r="C505" s="156" t="n">
        <v>3.04</v>
      </c>
      <c r="D505" s="57"/>
      <c r="E505" s="62" t="s">
        <v>50</v>
      </c>
      <c r="F505" s="59"/>
      <c r="G505" s="59"/>
      <c r="H505" s="73" t="s">
        <v>43</v>
      </c>
      <c r="I505" s="61" t="s">
        <v>58</v>
      </c>
      <c r="J505" s="62" t="n">
        <v>2018</v>
      </c>
      <c r="K505" s="132" t="n">
        <v>2018</v>
      </c>
      <c r="L505" s="137"/>
      <c r="M505" s="151" t="s">
        <v>45</v>
      </c>
      <c r="N505" s="62" t="s">
        <v>50</v>
      </c>
      <c r="O505" s="64" t="n">
        <v>0</v>
      </c>
      <c r="P505" s="64" t="s">
        <v>453</v>
      </c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.75" hidden="false" customHeight="true" outlineLevel="0" collapsed="false">
      <c r="A506" s="71"/>
      <c r="B506" s="81"/>
      <c r="C506" s="156" t="n">
        <v>0.98</v>
      </c>
      <c r="D506" s="57"/>
      <c r="E506" s="62" t="s">
        <v>40</v>
      </c>
      <c r="F506" s="59"/>
      <c r="G506" s="59"/>
      <c r="H506" s="73" t="s">
        <v>43</v>
      </c>
      <c r="I506" s="61" t="s">
        <v>44</v>
      </c>
      <c r="J506" s="62" t="n">
        <v>2019</v>
      </c>
      <c r="K506" s="132" t="n">
        <v>2019</v>
      </c>
      <c r="L506" s="137"/>
      <c r="M506" s="151" t="s">
        <v>45</v>
      </c>
      <c r="N506" s="62" t="s">
        <v>40</v>
      </c>
      <c r="O506" s="64" t="n">
        <v>0</v>
      </c>
      <c r="P506" s="64" t="s">
        <v>453</v>
      </c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.75" hidden="false" customHeight="true" outlineLevel="0" collapsed="false">
      <c r="A507" s="54" t="n">
        <v>374</v>
      </c>
      <c r="B507" s="55" t="s">
        <v>468</v>
      </c>
      <c r="C507" s="156" t="n">
        <v>0.62</v>
      </c>
      <c r="D507" s="57"/>
      <c r="E507" s="62" t="s">
        <v>40</v>
      </c>
      <c r="F507" s="59"/>
      <c r="G507" s="59"/>
      <c r="H507" s="73" t="s">
        <v>43</v>
      </c>
      <c r="I507" s="61" t="s">
        <v>469</v>
      </c>
      <c r="J507" s="62" t="n">
        <v>2013</v>
      </c>
      <c r="K507" s="132" t="n">
        <v>2013</v>
      </c>
      <c r="L507" s="137"/>
      <c r="M507" s="151" t="s">
        <v>45</v>
      </c>
      <c r="N507" s="62" t="s">
        <v>40</v>
      </c>
      <c r="O507" s="64" t="n">
        <v>0</v>
      </c>
      <c r="P507" s="64" t="s">
        <v>453</v>
      </c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.75" hidden="false" customHeight="true" outlineLevel="0" collapsed="false">
      <c r="A508" s="71"/>
      <c r="B508" s="81"/>
      <c r="C508" s="156" t="n">
        <v>0.47</v>
      </c>
      <c r="D508" s="57"/>
      <c r="E508" s="62" t="s">
        <v>40</v>
      </c>
      <c r="F508" s="59"/>
      <c r="G508" s="59"/>
      <c r="H508" s="73" t="s">
        <v>43</v>
      </c>
      <c r="I508" s="61" t="s">
        <v>38</v>
      </c>
      <c r="J508" s="62" t="n">
        <v>2013</v>
      </c>
      <c r="K508" s="132" t="n">
        <v>2013</v>
      </c>
      <c r="L508" s="137"/>
      <c r="M508" s="151" t="s">
        <v>45</v>
      </c>
      <c r="N508" s="62" t="s">
        <v>40</v>
      </c>
      <c r="O508" s="64" t="n">
        <v>0</v>
      </c>
      <c r="P508" s="64" t="s">
        <v>453</v>
      </c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.75" hidden="false" customHeight="true" outlineLevel="0" collapsed="false">
      <c r="A509" s="62" t="n">
        <v>375</v>
      </c>
      <c r="B509" s="133" t="s">
        <v>470</v>
      </c>
      <c r="C509" s="156" t="n">
        <v>0.87</v>
      </c>
      <c r="D509" s="57"/>
      <c r="E509" s="62" t="s">
        <v>40</v>
      </c>
      <c r="F509" s="59"/>
      <c r="G509" s="59"/>
      <c r="H509" s="73" t="s">
        <v>43</v>
      </c>
      <c r="I509" s="61" t="s">
        <v>44</v>
      </c>
      <c r="J509" s="62" t="n">
        <v>2019</v>
      </c>
      <c r="K509" s="132" t="n">
        <v>2019</v>
      </c>
      <c r="L509" s="137"/>
      <c r="M509" s="151" t="s">
        <v>45</v>
      </c>
      <c r="N509" s="62" t="s">
        <v>40</v>
      </c>
      <c r="O509" s="64" t="n">
        <v>0</v>
      </c>
      <c r="P509" s="64" t="s">
        <v>453</v>
      </c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.75" hidden="false" customHeight="true" outlineLevel="0" collapsed="false">
      <c r="A510" s="62" t="n">
        <v>376</v>
      </c>
      <c r="B510" s="133" t="s">
        <v>471</v>
      </c>
      <c r="C510" s="156" t="n">
        <v>1.39</v>
      </c>
      <c r="D510" s="57"/>
      <c r="E510" s="62" t="s">
        <v>40</v>
      </c>
      <c r="F510" s="59"/>
      <c r="G510" s="59"/>
      <c r="H510" s="73" t="s">
        <v>43</v>
      </c>
      <c r="I510" s="61" t="s">
        <v>68</v>
      </c>
      <c r="J510" s="62" t="n">
        <v>2016</v>
      </c>
      <c r="K510" s="132" t="n">
        <v>2016</v>
      </c>
      <c r="L510" s="137"/>
      <c r="M510" s="151" t="s">
        <v>45</v>
      </c>
      <c r="N510" s="62" t="s">
        <v>40</v>
      </c>
      <c r="O510" s="64" t="n">
        <v>0</v>
      </c>
      <c r="P510" s="64" t="s">
        <v>453</v>
      </c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.75" hidden="false" customHeight="true" outlineLevel="0" collapsed="false">
      <c r="A511" s="62" t="n">
        <v>377</v>
      </c>
      <c r="B511" s="133" t="s">
        <v>472</v>
      </c>
      <c r="C511" s="156" t="n">
        <v>1.6</v>
      </c>
      <c r="D511" s="57"/>
      <c r="E511" s="62" t="s">
        <v>40</v>
      </c>
      <c r="F511" s="59"/>
      <c r="G511" s="59"/>
      <c r="H511" s="73" t="s">
        <v>43</v>
      </c>
      <c r="I511" s="61" t="s">
        <v>44</v>
      </c>
      <c r="J511" s="62" t="n">
        <v>2019</v>
      </c>
      <c r="K511" s="132" t="n">
        <v>2019</v>
      </c>
      <c r="L511" s="137"/>
      <c r="M511" s="151" t="s">
        <v>45</v>
      </c>
      <c r="N511" s="62" t="s">
        <v>40</v>
      </c>
      <c r="O511" s="64" t="n">
        <v>0</v>
      </c>
      <c r="P511" s="64" t="s">
        <v>453</v>
      </c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.75" hidden="false" customHeight="true" outlineLevel="0" collapsed="false">
      <c r="A512" s="54" t="n">
        <v>378</v>
      </c>
      <c r="B512" s="55" t="s">
        <v>473</v>
      </c>
      <c r="C512" s="156" t="n">
        <v>2.1</v>
      </c>
      <c r="D512" s="57"/>
      <c r="E512" s="62" t="s">
        <v>50</v>
      </c>
      <c r="F512" s="59"/>
      <c r="G512" s="59"/>
      <c r="H512" s="73" t="s">
        <v>43</v>
      </c>
      <c r="I512" s="61" t="s">
        <v>46</v>
      </c>
      <c r="J512" s="62" t="n">
        <v>2012</v>
      </c>
      <c r="K512" s="132" t="n">
        <v>2012</v>
      </c>
      <c r="L512" s="137"/>
      <c r="M512" s="151" t="s">
        <v>45</v>
      </c>
      <c r="N512" s="62" t="s">
        <v>50</v>
      </c>
      <c r="O512" s="64" t="n">
        <v>0</v>
      </c>
      <c r="P512" s="64" t="s">
        <v>453</v>
      </c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.75" hidden="false" customHeight="true" outlineLevel="0" collapsed="false">
      <c r="A513" s="99"/>
      <c r="B513" s="100"/>
      <c r="C513" s="156" t="n">
        <v>0.75</v>
      </c>
      <c r="D513" s="57"/>
      <c r="E513" s="62" t="s">
        <v>50</v>
      </c>
      <c r="F513" s="59"/>
      <c r="G513" s="59"/>
      <c r="H513" s="73" t="s">
        <v>43</v>
      </c>
      <c r="I513" s="61" t="s">
        <v>58</v>
      </c>
      <c r="J513" s="62" t="n">
        <v>2013</v>
      </c>
      <c r="K513" s="132" t="n">
        <v>2013</v>
      </c>
      <c r="L513" s="137"/>
      <c r="M513" s="151" t="s">
        <v>45</v>
      </c>
      <c r="N513" s="62" t="s">
        <v>50</v>
      </c>
      <c r="O513" s="64" t="n">
        <v>0</v>
      </c>
      <c r="P513" s="64" t="s">
        <v>453</v>
      </c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.75" hidden="false" customHeight="true" outlineLevel="0" collapsed="false">
      <c r="A514" s="71"/>
      <c r="B514" s="81"/>
      <c r="C514" s="156" t="n">
        <v>3.31</v>
      </c>
      <c r="D514" s="57"/>
      <c r="E514" s="62" t="s">
        <v>40</v>
      </c>
      <c r="F514" s="59"/>
      <c r="G514" s="59"/>
      <c r="H514" s="73" t="s">
        <v>43</v>
      </c>
      <c r="I514" s="61" t="s">
        <v>44</v>
      </c>
      <c r="J514" s="62" t="n">
        <v>2018</v>
      </c>
      <c r="K514" s="132" t="n">
        <v>2018</v>
      </c>
      <c r="L514" s="137"/>
      <c r="M514" s="151" t="s">
        <v>45</v>
      </c>
      <c r="N514" s="62" t="s">
        <v>40</v>
      </c>
      <c r="O514" s="64" t="n">
        <v>0</v>
      </c>
      <c r="P514" s="64" t="s">
        <v>453</v>
      </c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.75" hidden="false" customHeight="true" outlineLevel="0" collapsed="false">
      <c r="A515" s="62" t="n">
        <v>379</v>
      </c>
      <c r="B515" s="133" t="s">
        <v>474</v>
      </c>
      <c r="C515" s="156" t="n">
        <v>1.21</v>
      </c>
      <c r="D515" s="57"/>
      <c r="E515" s="62" t="s">
        <v>40</v>
      </c>
      <c r="F515" s="59"/>
      <c r="G515" s="59"/>
      <c r="H515" s="73" t="s">
        <v>43</v>
      </c>
      <c r="I515" s="61" t="s">
        <v>132</v>
      </c>
      <c r="J515" s="62" t="n">
        <v>2018</v>
      </c>
      <c r="K515" s="132" t="n">
        <v>2018</v>
      </c>
      <c r="L515" s="137"/>
      <c r="M515" s="151" t="s">
        <v>45</v>
      </c>
      <c r="N515" s="62" t="s">
        <v>40</v>
      </c>
      <c r="O515" s="64" t="n">
        <v>0</v>
      </c>
      <c r="P515" s="64" t="s">
        <v>453</v>
      </c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.75" hidden="false" customHeight="true" outlineLevel="0" collapsed="false">
      <c r="A516" s="54" t="n">
        <v>380</v>
      </c>
      <c r="B516" s="55" t="s">
        <v>475</v>
      </c>
      <c r="C516" s="56" t="n">
        <v>0.45</v>
      </c>
      <c r="D516" s="57"/>
      <c r="E516" s="62" t="s">
        <v>50</v>
      </c>
      <c r="F516" s="59"/>
      <c r="G516" s="59"/>
      <c r="H516" s="73" t="s">
        <v>43</v>
      </c>
      <c r="I516" s="61" t="s">
        <v>53</v>
      </c>
      <c r="J516" s="62" t="n">
        <v>2016</v>
      </c>
      <c r="K516" s="63" t="n">
        <v>2016</v>
      </c>
      <c r="L516" s="137"/>
      <c r="M516" s="151" t="s">
        <v>45</v>
      </c>
      <c r="N516" s="62" t="s">
        <v>50</v>
      </c>
      <c r="O516" s="64" t="n">
        <v>0</v>
      </c>
      <c r="P516" s="64" t="s">
        <v>476</v>
      </c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.75" hidden="false" customHeight="true" outlineLevel="0" collapsed="false">
      <c r="A517" s="71"/>
      <c r="B517" s="81"/>
      <c r="C517" s="56" t="n">
        <v>0.88</v>
      </c>
      <c r="D517" s="57"/>
      <c r="E517" s="62" t="s">
        <v>40</v>
      </c>
      <c r="F517" s="59"/>
      <c r="G517" s="59"/>
      <c r="H517" s="73" t="s">
        <v>43</v>
      </c>
      <c r="I517" s="61" t="s">
        <v>132</v>
      </c>
      <c r="J517" s="62" t="n">
        <v>2016</v>
      </c>
      <c r="K517" s="63" t="n">
        <v>2016</v>
      </c>
      <c r="L517" s="137"/>
      <c r="M517" s="151" t="s">
        <v>45</v>
      </c>
      <c r="N517" s="62" t="s">
        <v>40</v>
      </c>
      <c r="O517" s="64" t="n">
        <v>0</v>
      </c>
      <c r="P517" s="64" t="s">
        <v>476</v>
      </c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.75" hidden="false" customHeight="true" outlineLevel="0" collapsed="false">
      <c r="A518" s="62" t="n">
        <v>381</v>
      </c>
      <c r="B518" s="74" t="s">
        <v>477</v>
      </c>
      <c r="C518" s="56" t="n">
        <v>0.51</v>
      </c>
      <c r="D518" s="57"/>
      <c r="E518" s="62" t="s">
        <v>50</v>
      </c>
      <c r="F518" s="59"/>
      <c r="G518" s="59"/>
      <c r="H518" s="73" t="s">
        <v>43</v>
      </c>
      <c r="I518" s="61" t="s">
        <v>202</v>
      </c>
      <c r="J518" s="62" t="n">
        <v>2018</v>
      </c>
      <c r="K518" s="63" t="n">
        <v>2018</v>
      </c>
      <c r="L518" s="137"/>
      <c r="M518" s="151" t="s">
        <v>45</v>
      </c>
      <c r="N518" s="62" t="s">
        <v>50</v>
      </c>
      <c r="O518" s="64" t="n">
        <v>0</v>
      </c>
      <c r="P518" s="64" t="s">
        <v>476</v>
      </c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.75" hidden="false" customHeight="true" outlineLevel="0" collapsed="false">
      <c r="A519" s="62" t="n">
        <v>382</v>
      </c>
      <c r="B519" s="74" t="s">
        <v>478</v>
      </c>
      <c r="C519" s="56" t="n">
        <v>1.13</v>
      </c>
      <c r="D519" s="57"/>
      <c r="E519" s="62" t="s">
        <v>50</v>
      </c>
      <c r="F519" s="59"/>
      <c r="G519" s="59"/>
      <c r="H519" s="73" t="s">
        <v>43</v>
      </c>
      <c r="I519" s="61" t="s">
        <v>49</v>
      </c>
      <c r="J519" s="62" t="n">
        <v>2017</v>
      </c>
      <c r="K519" s="63" t="n">
        <v>2017</v>
      </c>
      <c r="L519" s="137"/>
      <c r="M519" s="151" t="s">
        <v>45</v>
      </c>
      <c r="N519" s="62" t="s">
        <v>50</v>
      </c>
      <c r="O519" s="64" t="n">
        <v>0</v>
      </c>
      <c r="P519" s="64" t="s">
        <v>476</v>
      </c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.75" hidden="false" customHeight="true" outlineLevel="0" collapsed="false">
      <c r="A520" s="62" t="n">
        <v>383</v>
      </c>
      <c r="B520" s="74" t="s">
        <v>479</v>
      </c>
      <c r="C520" s="56" t="n">
        <v>1.66</v>
      </c>
      <c r="D520" s="57"/>
      <c r="E520" s="58" t="s">
        <v>40</v>
      </c>
      <c r="F520" s="59"/>
      <c r="G520" s="59"/>
      <c r="H520" s="73" t="s">
        <v>43</v>
      </c>
      <c r="I520" s="61" t="s">
        <v>49</v>
      </c>
      <c r="J520" s="62" t="n">
        <v>2012</v>
      </c>
      <c r="K520" s="63" t="n">
        <v>2012</v>
      </c>
      <c r="L520" s="137"/>
      <c r="M520" s="151" t="s">
        <v>45</v>
      </c>
      <c r="N520" s="58" t="s">
        <v>40</v>
      </c>
      <c r="O520" s="64" t="n">
        <v>11736</v>
      </c>
      <c r="P520" s="64" t="s">
        <v>476</v>
      </c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.75" hidden="false" customHeight="true" outlineLevel="0" collapsed="false">
      <c r="A521" s="62" t="n">
        <v>384</v>
      </c>
      <c r="B521" s="74" t="s">
        <v>480</v>
      </c>
      <c r="C521" s="56" t="n">
        <v>0.84</v>
      </c>
      <c r="D521" s="57"/>
      <c r="E521" s="58" t="s">
        <v>50</v>
      </c>
      <c r="F521" s="59"/>
      <c r="G521" s="59"/>
      <c r="H521" s="73" t="s">
        <v>43</v>
      </c>
      <c r="I521" s="61" t="s">
        <v>44</v>
      </c>
      <c r="J521" s="62" t="n">
        <v>2014</v>
      </c>
      <c r="K521" s="63" t="n">
        <v>2014</v>
      </c>
      <c r="L521" s="137"/>
      <c r="M521" s="151" t="s">
        <v>45</v>
      </c>
      <c r="N521" s="58" t="s">
        <v>50</v>
      </c>
      <c r="O521" s="64" t="n">
        <v>3360</v>
      </c>
      <c r="P521" s="64" t="s">
        <v>476</v>
      </c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.75" hidden="false" customHeight="true" outlineLevel="0" collapsed="false">
      <c r="A522" s="62" t="n">
        <v>385</v>
      </c>
      <c r="B522" s="74" t="s">
        <v>481</v>
      </c>
      <c r="C522" s="56" t="n">
        <v>1.59</v>
      </c>
      <c r="D522" s="57"/>
      <c r="E522" s="58" t="s">
        <v>40</v>
      </c>
      <c r="F522" s="59"/>
      <c r="G522" s="59"/>
      <c r="H522" s="73" t="s">
        <v>43</v>
      </c>
      <c r="I522" s="61" t="s">
        <v>44</v>
      </c>
      <c r="J522" s="62" t="n">
        <v>2014</v>
      </c>
      <c r="K522" s="63" t="n">
        <v>2014</v>
      </c>
      <c r="L522" s="137"/>
      <c r="M522" s="151" t="s">
        <v>45</v>
      </c>
      <c r="N522" s="58" t="s">
        <v>40</v>
      </c>
      <c r="O522" s="64" t="n">
        <v>2758</v>
      </c>
      <c r="P522" s="64" t="s">
        <v>476</v>
      </c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.75" hidden="false" customHeight="true" outlineLevel="0" collapsed="false">
      <c r="A523" s="62" t="n">
        <v>386</v>
      </c>
      <c r="B523" s="74" t="s">
        <v>482</v>
      </c>
      <c r="C523" s="56" t="n">
        <v>0.51</v>
      </c>
      <c r="D523" s="57"/>
      <c r="E523" s="62" t="s">
        <v>50</v>
      </c>
      <c r="F523" s="59"/>
      <c r="G523" s="59"/>
      <c r="H523" s="73" t="s">
        <v>43</v>
      </c>
      <c r="I523" s="61" t="s">
        <v>46</v>
      </c>
      <c r="J523" s="62" t="n">
        <v>2017</v>
      </c>
      <c r="K523" s="63" t="n">
        <v>2017</v>
      </c>
      <c r="L523" s="137"/>
      <c r="M523" s="151" t="s">
        <v>45</v>
      </c>
      <c r="N523" s="62" t="s">
        <v>50</v>
      </c>
      <c r="O523" s="64" t="n">
        <v>0</v>
      </c>
      <c r="P523" s="64" t="s">
        <v>476</v>
      </c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.75" hidden="false" customHeight="true" outlineLevel="0" collapsed="false">
      <c r="A524" s="62" t="n">
        <v>387</v>
      </c>
      <c r="B524" s="74" t="s">
        <v>165</v>
      </c>
      <c r="C524" s="56" t="n">
        <v>1.26</v>
      </c>
      <c r="D524" s="57"/>
      <c r="E524" s="58" t="s">
        <v>50</v>
      </c>
      <c r="F524" s="59"/>
      <c r="G524" s="59"/>
      <c r="H524" s="73" t="s">
        <v>43</v>
      </c>
      <c r="I524" s="61" t="s">
        <v>38</v>
      </c>
      <c r="J524" s="62" t="n">
        <v>2015</v>
      </c>
      <c r="K524" s="63" t="n">
        <v>2015</v>
      </c>
      <c r="L524" s="137"/>
      <c r="M524" s="151" t="s">
        <v>45</v>
      </c>
      <c r="N524" s="58" t="s">
        <v>50</v>
      </c>
      <c r="O524" s="64" t="n">
        <v>19632</v>
      </c>
      <c r="P524" s="64" t="s">
        <v>476</v>
      </c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.75" hidden="false" customHeight="true" outlineLevel="0" collapsed="false">
      <c r="A525" s="62" t="n">
        <v>388</v>
      </c>
      <c r="B525" s="74" t="s">
        <v>483</v>
      </c>
      <c r="C525" s="56" t="n">
        <v>1.28</v>
      </c>
      <c r="D525" s="57"/>
      <c r="E525" s="58" t="s">
        <v>50</v>
      </c>
      <c r="F525" s="59"/>
      <c r="G525" s="59"/>
      <c r="H525" s="73" t="s">
        <v>43</v>
      </c>
      <c r="I525" s="61" t="s">
        <v>44</v>
      </c>
      <c r="J525" s="62" t="n">
        <v>2015</v>
      </c>
      <c r="K525" s="63" t="n">
        <v>2015</v>
      </c>
      <c r="L525" s="137"/>
      <c r="M525" s="151" t="s">
        <v>45</v>
      </c>
      <c r="N525" s="58" t="s">
        <v>50</v>
      </c>
      <c r="O525" s="64" t="n">
        <v>2526</v>
      </c>
      <c r="P525" s="64" t="s">
        <v>476</v>
      </c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.75" hidden="false" customHeight="true" outlineLevel="0" collapsed="false">
      <c r="A526" s="54" t="n">
        <v>389</v>
      </c>
      <c r="B526" s="55" t="s">
        <v>484</v>
      </c>
      <c r="C526" s="56" t="n">
        <v>1.05</v>
      </c>
      <c r="D526" s="57"/>
      <c r="E526" s="58" t="s">
        <v>40</v>
      </c>
      <c r="F526" s="59"/>
      <c r="G526" s="59"/>
      <c r="H526" s="73" t="s">
        <v>43</v>
      </c>
      <c r="I526" s="61" t="s">
        <v>49</v>
      </c>
      <c r="J526" s="62" t="n">
        <v>2012</v>
      </c>
      <c r="K526" s="63" t="n">
        <v>2012</v>
      </c>
      <c r="L526" s="137"/>
      <c r="M526" s="151" t="s">
        <v>45</v>
      </c>
      <c r="N526" s="58" t="s">
        <v>40</v>
      </c>
      <c r="O526" s="64" t="n">
        <v>11418</v>
      </c>
      <c r="P526" s="64" t="s">
        <v>476</v>
      </c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.75" hidden="false" customHeight="true" outlineLevel="0" collapsed="false">
      <c r="A527" s="71"/>
      <c r="B527" s="81"/>
      <c r="C527" s="56" t="n">
        <v>0.64</v>
      </c>
      <c r="D527" s="57"/>
      <c r="E527" s="62" t="s">
        <v>40</v>
      </c>
      <c r="F527" s="59"/>
      <c r="G527" s="59"/>
      <c r="H527" s="73" t="s">
        <v>43</v>
      </c>
      <c r="I527" s="61" t="s">
        <v>38</v>
      </c>
      <c r="J527" s="62" t="n">
        <v>2012</v>
      </c>
      <c r="K527" s="63" t="n">
        <v>2012</v>
      </c>
      <c r="L527" s="137"/>
      <c r="M527" s="151" t="s">
        <v>45</v>
      </c>
      <c r="N527" s="62" t="s">
        <v>40</v>
      </c>
      <c r="O527" s="64" t="n">
        <v>0</v>
      </c>
      <c r="P527" s="64" t="s">
        <v>476</v>
      </c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.75" hidden="false" customHeight="true" outlineLevel="0" collapsed="false">
      <c r="A528" s="54" t="n">
        <v>390</v>
      </c>
      <c r="B528" s="55" t="s">
        <v>485</v>
      </c>
      <c r="C528" s="56" t="n">
        <v>2</v>
      </c>
      <c r="D528" s="57"/>
      <c r="E528" s="58" t="s">
        <v>40</v>
      </c>
      <c r="F528" s="59"/>
      <c r="G528" s="59"/>
      <c r="H528" s="73" t="s">
        <v>43</v>
      </c>
      <c r="I528" s="61" t="s">
        <v>44</v>
      </c>
      <c r="J528" s="62" t="n">
        <v>2014</v>
      </c>
      <c r="K528" s="63" t="n">
        <v>2014</v>
      </c>
      <c r="L528" s="137"/>
      <c r="M528" s="151" t="s">
        <v>45</v>
      </c>
      <c r="N528" s="58" t="s">
        <v>40</v>
      </c>
      <c r="O528" s="64" t="n">
        <v>16163</v>
      </c>
      <c r="P528" s="64" t="s">
        <v>476</v>
      </c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.75" hidden="false" customHeight="true" outlineLevel="0" collapsed="false">
      <c r="A529" s="71"/>
      <c r="B529" s="81"/>
      <c r="C529" s="56" t="n">
        <v>0.91</v>
      </c>
      <c r="D529" s="57"/>
      <c r="E529" s="62" t="s">
        <v>40</v>
      </c>
      <c r="F529" s="59"/>
      <c r="G529" s="59"/>
      <c r="H529" s="73" t="s">
        <v>43</v>
      </c>
      <c r="I529" s="61" t="s">
        <v>44</v>
      </c>
      <c r="J529" s="62" t="n">
        <v>2017</v>
      </c>
      <c r="K529" s="63" t="n">
        <v>2017</v>
      </c>
      <c r="L529" s="137"/>
      <c r="M529" s="151" t="s">
        <v>45</v>
      </c>
      <c r="N529" s="62" t="s">
        <v>40</v>
      </c>
      <c r="O529" s="64" t="n">
        <v>0</v>
      </c>
      <c r="P529" s="64" t="s">
        <v>476</v>
      </c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.75" hidden="false" customHeight="true" outlineLevel="0" collapsed="false">
      <c r="A530" s="62" t="n">
        <v>391</v>
      </c>
      <c r="B530" s="74" t="s">
        <v>486</v>
      </c>
      <c r="C530" s="56" t="n">
        <v>0.41</v>
      </c>
      <c r="D530" s="57"/>
      <c r="E530" s="62" t="s">
        <v>40</v>
      </c>
      <c r="F530" s="59"/>
      <c r="G530" s="59"/>
      <c r="H530" s="73" t="s">
        <v>43</v>
      </c>
      <c r="I530" s="61" t="s">
        <v>68</v>
      </c>
      <c r="J530" s="62" t="n">
        <v>2018</v>
      </c>
      <c r="K530" s="63" t="n">
        <v>2018</v>
      </c>
      <c r="L530" s="137"/>
      <c r="M530" s="151" t="s">
        <v>45</v>
      </c>
      <c r="N530" s="62" t="s">
        <v>40</v>
      </c>
      <c r="O530" s="64" t="n">
        <v>0</v>
      </c>
      <c r="P530" s="64" t="s">
        <v>476</v>
      </c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.75" hidden="false" customHeight="true" outlineLevel="0" collapsed="false">
      <c r="A531" s="62" t="n">
        <v>392</v>
      </c>
      <c r="B531" s="74" t="s">
        <v>487</v>
      </c>
      <c r="C531" s="56" t="n">
        <v>0.43</v>
      </c>
      <c r="D531" s="57"/>
      <c r="E531" s="62" t="s">
        <v>40</v>
      </c>
      <c r="F531" s="59"/>
      <c r="G531" s="59"/>
      <c r="H531" s="73" t="s">
        <v>43</v>
      </c>
      <c r="I531" s="61" t="s">
        <v>44</v>
      </c>
      <c r="J531" s="62" t="n">
        <v>2018</v>
      </c>
      <c r="K531" s="63" t="n">
        <v>2018</v>
      </c>
      <c r="L531" s="137"/>
      <c r="M531" s="151" t="s">
        <v>45</v>
      </c>
      <c r="N531" s="62" t="s">
        <v>40</v>
      </c>
      <c r="O531" s="64" t="n">
        <v>0</v>
      </c>
      <c r="P531" s="64" t="s">
        <v>476</v>
      </c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.75" hidden="false" customHeight="true" outlineLevel="0" collapsed="false">
      <c r="A532" s="62" t="n">
        <v>393</v>
      </c>
      <c r="B532" s="74" t="s">
        <v>488</v>
      </c>
      <c r="C532" s="56" t="n">
        <v>1.04</v>
      </c>
      <c r="D532" s="57"/>
      <c r="E532" s="62" t="s">
        <v>50</v>
      </c>
      <c r="F532" s="59"/>
      <c r="G532" s="59"/>
      <c r="H532" s="73" t="s">
        <v>43</v>
      </c>
      <c r="I532" s="61" t="s">
        <v>53</v>
      </c>
      <c r="J532" s="62" t="n">
        <v>2018</v>
      </c>
      <c r="K532" s="63" t="n">
        <v>2018</v>
      </c>
      <c r="L532" s="137"/>
      <c r="M532" s="151" t="s">
        <v>45</v>
      </c>
      <c r="N532" s="62" t="s">
        <v>50</v>
      </c>
      <c r="O532" s="64" t="n">
        <v>0</v>
      </c>
      <c r="P532" s="64" t="s">
        <v>476</v>
      </c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.75" hidden="false" customHeight="true" outlineLevel="0" collapsed="false">
      <c r="A533" s="62" t="n">
        <v>394</v>
      </c>
      <c r="B533" s="74" t="s">
        <v>489</v>
      </c>
      <c r="C533" s="56" t="n">
        <v>0.82</v>
      </c>
      <c r="D533" s="57"/>
      <c r="E533" s="62" t="s">
        <v>50</v>
      </c>
      <c r="F533" s="59"/>
      <c r="G533" s="59"/>
      <c r="H533" s="73" t="s">
        <v>43</v>
      </c>
      <c r="I533" s="61" t="s">
        <v>58</v>
      </c>
      <c r="J533" s="62" t="n">
        <v>2018</v>
      </c>
      <c r="K533" s="63" t="n">
        <v>2018</v>
      </c>
      <c r="L533" s="137"/>
      <c r="M533" s="151" t="s">
        <v>45</v>
      </c>
      <c r="N533" s="62" t="s">
        <v>50</v>
      </c>
      <c r="O533" s="64" t="n">
        <v>0</v>
      </c>
      <c r="P533" s="64" t="s">
        <v>476</v>
      </c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.75" hidden="false" customHeight="true" outlineLevel="0" collapsed="false">
      <c r="A534" s="62" t="n">
        <v>395</v>
      </c>
      <c r="B534" s="74" t="s">
        <v>490</v>
      </c>
      <c r="C534" s="56" t="n">
        <v>0.48</v>
      </c>
      <c r="D534" s="57"/>
      <c r="E534" s="62" t="s">
        <v>40</v>
      </c>
      <c r="F534" s="59"/>
      <c r="G534" s="59"/>
      <c r="H534" s="73" t="s">
        <v>43</v>
      </c>
      <c r="I534" s="61" t="s">
        <v>44</v>
      </c>
      <c r="J534" s="62" t="n">
        <v>2017</v>
      </c>
      <c r="K534" s="63" t="n">
        <v>2017</v>
      </c>
      <c r="L534" s="137"/>
      <c r="M534" s="151" t="s">
        <v>45</v>
      </c>
      <c r="N534" s="62" t="s">
        <v>40</v>
      </c>
      <c r="O534" s="64" t="n">
        <v>0</v>
      </c>
      <c r="P534" s="64" t="s">
        <v>476</v>
      </c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.75" hidden="false" customHeight="true" outlineLevel="0" collapsed="false">
      <c r="A535" s="62" t="n">
        <v>396</v>
      </c>
      <c r="B535" s="74" t="s">
        <v>491</v>
      </c>
      <c r="C535" s="56" t="n">
        <v>0.49</v>
      </c>
      <c r="D535" s="57"/>
      <c r="E535" s="58" t="s">
        <v>40</v>
      </c>
      <c r="F535" s="59"/>
      <c r="G535" s="59"/>
      <c r="H535" s="73" t="s">
        <v>43</v>
      </c>
      <c r="I535" s="61" t="s">
        <v>38</v>
      </c>
      <c r="J535" s="62" t="n">
        <v>2015</v>
      </c>
      <c r="K535" s="63" t="n">
        <v>2015</v>
      </c>
      <c r="L535" s="137"/>
      <c r="M535" s="151" t="s">
        <v>45</v>
      </c>
      <c r="N535" s="58" t="s">
        <v>40</v>
      </c>
      <c r="O535" s="64" t="n">
        <v>3410</v>
      </c>
      <c r="P535" s="64" t="s">
        <v>476</v>
      </c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.75" hidden="false" customHeight="true" outlineLevel="0" collapsed="false">
      <c r="A536" s="62" t="n">
        <v>397</v>
      </c>
      <c r="B536" s="74" t="s">
        <v>492</v>
      </c>
      <c r="C536" s="56" t="n">
        <v>0.6</v>
      </c>
      <c r="D536" s="57"/>
      <c r="E536" s="58" t="s">
        <v>50</v>
      </c>
      <c r="F536" s="59"/>
      <c r="G536" s="59"/>
      <c r="H536" s="73" t="s">
        <v>43</v>
      </c>
      <c r="I536" s="61" t="s">
        <v>44</v>
      </c>
      <c r="J536" s="62" t="n">
        <v>2015</v>
      </c>
      <c r="K536" s="63" t="n">
        <v>2015</v>
      </c>
      <c r="L536" s="137"/>
      <c r="M536" s="151" t="s">
        <v>45</v>
      </c>
      <c r="N536" s="58" t="s">
        <v>50</v>
      </c>
      <c r="O536" s="64" t="n">
        <v>3031</v>
      </c>
      <c r="P536" s="64" t="s">
        <v>476</v>
      </c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.75" hidden="false" customHeight="true" outlineLevel="0" collapsed="false">
      <c r="A537" s="54" t="n">
        <v>398</v>
      </c>
      <c r="B537" s="55" t="s">
        <v>302</v>
      </c>
      <c r="C537" s="56" t="n">
        <v>1.12</v>
      </c>
      <c r="D537" s="57"/>
      <c r="E537" s="62" t="s">
        <v>50</v>
      </c>
      <c r="F537" s="59"/>
      <c r="G537" s="59"/>
      <c r="H537" s="73" t="s">
        <v>43</v>
      </c>
      <c r="I537" s="61" t="s">
        <v>58</v>
      </c>
      <c r="J537" s="62" t="n">
        <v>2018</v>
      </c>
      <c r="K537" s="63" t="n">
        <v>2018</v>
      </c>
      <c r="L537" s="137"/>
      <c r="M537" s="151" t="s">
        <v>45</v>
      </c>
      <c r="N537" s="62" t="s">
        <v>50</v>
      </c>
      <c r="O537" s="64" t="n">
        <v>0</v>
      </c>
      <c r="P537" s="64" t="s">
        <v>493</v>
      </c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.75" hidden="false" customHeight="true" outlineLevel="0" collapsed="false">
      <c r="A538" s="71"/>
      <c r="B538" s="81"/>
      <c r="C538" s="56" t="n">
        <v>0.69</v>
      </c>
      <c r="D538" s="57"/>
      <c r="E538" s="58" t="s">
        <v>50</v>
      </c>
      <c r="F538" s="59"/>
      <c r="G538" s="59"/>
      <c r="H538" s="73" t="s">
        <v>43</v>
      </c>
      <c r="I538" s="61" t="s">
        <v>58</v>
      </c>
      <c r="J538" s="62" t="n">
        <v>2012</v>
      </c>
      <c r="K538" s="63" t="n">
        <v>2012</v>
      </c>
      <c r="L538" s="137"/>
      <c r="M538" s="151" t="s">
        <v>45</v>
      </c>
      <c r="N538" s="58" t="s">
        <v>50</v>
      </c>
      <c r="O538" s="64" t="n">
        <v>14078</v>
      </c>
      <c r="P538" s="64" t="s">
        <v>493</v>
      </c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.75" hidden="false" customHeight="true" outlineLevel="0" collapsed="false">
      <c r="A539" s="62" t="n">
        <v>399</v>
      </c>
      <c r="B539" s="74" t="s">
        <v>494</v>
      </c>
      <c r="C539" s="56" t="n">
        <v>0.46</v>
      </c>
      <c r="D539" s="57"/>
      <c r="E539" s="62" t="s">
        <v>40</v>
      </c>
      <c r="F539" s="59"/>
      <c r="G539" s="59"/>
      <c r="H539" s="73" t="s">
        <v>43</v>
      </c>
      <c r="I539" s="61" t="s">
        <v>44</v>
      </c>
      <c r="J539" s="62" t="n">
        <v>2019</v>
      </c>
      <c r="K539" s="63" t="n">
        <v>2019</v>
      </c>
      <c r="L539" s="137"/>
      <c r="M539" s="151" t="s">
        <v>45</v>
      </c>
      <c r="N539" s="62" t="s">
        <v>40</v>
      </c>
      <c r="O539" s="64" t="n">
        <v>0</v>
      </c>
      <c r="P539" s="64" t="s">
        <v>493</v>
      </c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.75" hidden="false" customHeight="true" outlineLevel="0" collapsed="false">
      <c r="A540" s="62" t="n">
        <v>400</v>
      </c>
      <c r="B540" s="74" t="s">
        <v>495</v>
      </c>
      <c r="C540" s="56" t="n">
        <v>0.66</v>
      </c>
      <c r="D540" s="57"/>
      <c r="E540" s="62" t="s">
        <v>40</v>
      </c>
      <c r="F540" s="59"/>
      <c r="G540" s="59"/>
      <c r="H540" s="73" t="s">
        <v>43</v>
      </c>
      <c r="I540" s="61" t="s">
        <v>68</v>
      </c>
      <c r="J540" s="62" t="n">
        <v>2015</v>
      </c>
      <c r="K540" s="63" t="n">
        <v>2015</v>
      </c>
      <c r="L540" s="137"/>
      <c r="M540" s="151" t="s">
        <v>45</v>
      </c>
      <c r="N540" s="62" t="s">
        <v>40</v>
      </c>
      <c r="O540" s="64" t="n">
        <v>0</v>
      </c>
      <c r="P540" s="64" t="s">
        <v>493</v>
      </c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.75" hidden="false" customHeight="true" outlineLevel="0" collapsed="false">
      <c r="A541" s="54" t="n">
        <v>401</v>
      </c>
      <c r="B541" s="55" t="s">
        <v>496</v>
      </c>
      <c r="C541" s="56" t="n">
        <v>0.88</v>
      </c>
      <c r="D541" s="57"/>
      <c r="E541" s="58" t="s">
        <v>50</v>
      </c>
      <c r="F541" s="59"/>
      <c r="G541" s="59"/>
      <c r="H541" s="73" t="s">
        <v>43</v>
      </c>
      <c r="I541" s="61" t="s">
        <v>66</v>
      </c>
      <c r="J541" s="62" t="n">
        <v>2013</v>
      </c>
      <c r="K541" s="63" t="n">
        <v>2013</v>
      </c>
      <c r="L541" s="137"/>
      <c r="M541" s="151" t="s">
        <v>45</v>
      </c>
      <c r="N541" s="58" t="s">
        <v>50</v>
      </c>
      <c r="O541" s="64" t="n">
        <v>9802</v>
      </c>
      <c r="P541" s="64" t="s">
        <v>493</v>
      </c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.75" hidden="false" customHeight="true" outlineLevel="0" collapsed="false">
      <c r="A542" s="71"/>
      <c r="B542" s="81"/>
      <c r="C542" s="56" t="n">
        <v>0.91</v>
      </c>
      <c r="D542" s="57"/>
      <c r="E542" s="58" t="s">
        <v>50</v>
      </c>
      <c r="F542" s="59"/>
      <c r="G542" s="59"/>
      <c r="H542" s="73" t="s">
        <v>43</v>
      </c>
      <c r="I542" s="61" t="s">
        <v>49</v>
      </c>
      <c r="J542" s="62" t="n">
        <v>2013</v>
      </c>
      <c r="K542" s="63" t="n">
        <v>2013</v>
      </c>
      <c r="L542" s="137"/>
      <c r="M542" s="151" t="s">
        <v>45</v>
      </c>
      <c r="N542" s="58" t="s">
        <v>50</v>
      </c>
      <c r="O542" s="64" t="n">
        <v>10170</v>
      </c>
      <c r="P542" s="64" t="s">
        <v>493</v>
      </c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.75" hidden="false" customHeight="true" outlineLevel="0" collapsed="false">
      <c r="A543" s="68" t="n">
        <v>402</v>
      </c>
      <c r="B543" s="55" t="s">
        <v>497</v>
      </c>
      <c r="C543" s="46" t="n">
        <v>0.81</v>
      </c>
      <c r="D543" s="47" t="s">
        <v>36</v>
      </c>
      <c r="E543" s="48"/>
      <c r="F543" s="59"/>
      <c r="G543" s="59"/>
      <c r="H543" s="67" t="s">
        <v>37</v>
      </c>
      <c r="I543" s="51" t="s">
        <v>58</v>
      </c>
      <c r="J543" s="44" t="n">
        <v>2002</v>
      </c>
      <c r="K543" s="52" t="n">
        <v>2002</v>
      </c>
      <c r="L543" s="140"/>
      <c r="M543" s="153" t="s">
        <v>45</v>
      </c>
      <c r="N543" s="48" t="s">
        <v>50</v>
      </c>
      <c r="O543" s="53" t="n">
        <v>7075</v>
      </c>
      <c r="P543" s="53" t="s">
        <v>493</v>
      </c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.75" hidden="false" customHeight="true" outlineLevel="0" collapsed="false">
      <c r="A544" s="65"/>
      <c r="B544" s="81"/>
      <c r="C544" s="56" t="n">
        <v>1.7</v>
      </c>
      <c r="D544" s="57"/>
      <c r="E544" s="58" t="s">
        <v>50</v>
      </c>
      <c r="F544" s="59"/>
      <c r="G544" s="59"/>
      <c r="H544" s="73" t="s">
        <v>43</v>
      </c>
      <c r="I544" s="61" t="s">
        <v>53</v>
      </c>
      <c r="J544" s="62" t="n">
        <v>2012</v>
      </c>
      <c r="K544" s="63" t="n">
        <v>2012</v>
      </c>
      <c r="L544" s="137"/>
      <c r="M544" s="151" t="s">
        <v>45</v>
      </c>
      <c r="N544" s="58" t="s">
        <v>50</v>
      </c>
      <c r="O544" s="64" t="n">
        <v>26687</v>
      </c>
      <c r="P544" s="64" t="s">
        <v>493</v>
      </c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.75" hidden="false" customHeight="true" outlineLevel="0" collapsed="false">
      <c r="A545" s="62" t="n">
        <v>403</v>
      </c>
      <c r="B545" s="74" t="s">
        <v>498</v>
      </c>
      <c r="C545" s="56" t="n">
        <v>0.57</v>
      </c>
      <c r="D545" s="57"/>
      <c r="E545" s="58" t="s">
        <v>50</v>
      </c>
      <c r="F545" s="59"/>
      <c r="G545" s="59"/>
      <c r="H545" s="73" t="s">
        <v>43</v>
      </c>
      <c r="I545" s="61" t="s">
        <v>53</v>
      </c>
      <c r="J545" s="62" t="n">
        <v>2014</v>
      </c>
      <c r="K545" s="63" t="n">
        <v>2014</v>
      </c>
      <c r="L545" s="137"/>
      <c r="M545" s="151" t="s">
        <v>45</v>
      </c>
      <c r="N545" s="58" t="s">
        <v>50</v>
      </c>
      <c r="O545" s="64" t="n">
        <v>3217</v>
      </c>
      <c r="P545" s="64" t="s">
        <v>493</v>
      </c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.75" hidden="false" customHeight="true" outlineLevel="0" collapsed="false">
      <c r="A546" s="54" t="n">
        <v>404</v>
      </c>
      <c r="B546" s="55" t="s">
        <v>499</v>
      </c>
      <c r="C546" s="56" t="n">
        <v>1.87</v>
      </c>
      <c r="D546" s="57"/>
      <c r="E546" s="58" t="s">
        <v>40</v>
      </c>
      <c r="F546" s="59"/>
      <c r="G546" s="59"/>
      <c r="H546" s="73" t="s">
        <v>43</v>
      </c>
      <c r="I546" s="61" t="s">
        <v>44</v>
      </c>
      <c r="J546" s="62" t="n">
        <v>2015</v>
      </c>
      <c r="K546" s="63" t="n">
        <v>2015</v>
      </c>
      <c r="L546" s="137"/>
      <c r="M546" s="151" t="s">
        <v>45</v>
      </c>
      <c r="N546" s="58" t="s">
        <v>40</v>
      </c>
      <c r="O546" s="64" t="n">
        <v>8175</v>
      </c>
      <c r="P546" s="64" t="s">
        <v>493</v>
      </c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.75" hidden="false" customHeight="true" outlineLevel="0" collapsed="false">
      <c r="A547" s="99"/>
      <c r="B547" s="100"/>
      <c r="C547" s="56" t="n">
        <v>1.04</v>
      </c>
      <c r="D547" s="57"/>
      <c r="E547" s="58" t="s">
        <v>50</v>
      </c>
      <c r="F547" s="59"/>
      <c r="G547" s="59"/>
      <c r="H547" s="73" t="s">
        <v>43</v>
      </c>
      <c r="I547" s="61" t="s">
        <v>38</v>
      </c>
      <c r="J547" s="62" t="n">
        <v>2015</v>
      </c>
      <c r="K547" s="63" t="n">
        <v>2015</v>
      </c>
      <c r="L547" s="137"/>
      <c r="M547" s="151" t="s">
        <v>45</v>
      </c>
      <c r="N547" s="58" t="s">
        <v>50</v>
      </c>
      <c r="O547" s="64" t="n">
        <v>4400</v>
      </c>
      <c r="P547" s="64" t="s">
        <v>493</v>
      </c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.75" hidden="false" customHeight="true" outlineLevel="0" collapsed="false">
      <c r="A548" s="71"/>
      <c r="B548" s="81"/>
      <c r="C548" s="56" t="n">
        <v>0.68</v>
      </c>
      <c r="D548" s="57"/>
      <c r="E548" s="62" t="s">
        <v>40</v>
      </c>
      <c r="F548" s="59"/>
      <c r="G548" s="59"/>
      <c r="H548" s="73" t="s">
        <v>43</v>
      </c>
      <c r="I548" s="61" t="s">
        <v>44</v>
      </c>
      <c r="J548" s="62" t="n">
        <v>2018</v>
      </c>
      <c r="K548" s="63" t="n">
        <v>2018</v>
      </c>
      <c r="L548" s="137"/>
      <c r="M548" s="151" t="s">
        <v>45</v>
      </c>
      <c r="N548" s="62" t="s">
        <v>40</v>
      </c>
      <c r="O548" s="64" t="n">
        <v>0</v>
      </c>
      <c r="P548" s="64" t="s">
        <v>493</v>
      </c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.75" hidden="false" customHeight="true" outlineLevel="0" collapsed="false">
      <c r="A549" s="62" t="n">
        <v>405</v>
      </c>
      <c r="B549" s="74" t="s">
        <v>500</v>
      </c>
      <c r="C549" s="56" t="n">
        <v>2.25</v>
      </c>
      <c r="D549" s="57"/>
      <c r="E549" s="58" t="s">
        <v>40</v>
      </c>
      <c r="F549" s="59"/>
      <c r="G549" s="59"/>
      <c r="H549" s="73" t="s">
        <v>43</v>
      </c>
      <c r="I549" s="61" t="s">
        <v>68</v>
      </c>
      <c r="J549" s="62" t="n">
        <v>2014</v>
      </c>
      <c r="K549" s="63" t="n">
        <v>2014</v>
      </c>
      <c r="L549" s="137"/>
      <c r="M549" s="151" t="s">
        <v>45</v>
      </c>
      <c r="N549" s="58" t="s">
        <v>40</v>
      </c>
      <c r="O549" s="64" t="n">
        <v>16093</v>
      </c>
      <c r="P549" s="64" t="s">
        <v>493</v>
      </c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.75" hidden="false" customHeight="true" outlineLevel="0" collapsed="false">
      <c r="A550" s="62" t="n">
        <v>406</v>
      </c>
      <c r="B550" s="74" t="s">
        <v>501</v>
      </c>
      <c r="C550" s="56" t="n">
        <v>1.16</v>
      </c>
      <c r="D550" s="57"/>
      <c r="E550" s="62" t="s">
        <v>50</v>
      </c>
      <c r="F550" s="59"/>
      <c r="G550" s="59"/>
      <c r="H550" s="73" t="s">
        <v>43</v>
      </c>
      <c r="I550" s="61" t="s">
        <v>49</v>
      </c>
      <c r="J550" s="62" t="n">
        <v>2018</v>
      </c>
      <c r="K550" s="63" t="n">
        <v>2018</v>
      </c>
      <c r="L550" s="137"/>
      <c r="M550" s="151" t="s">
        <v>45</v>
      </c>
      <c r="N550" s="62" t="s">
        <v>50</v>
      </c>
      <c r="O550" s="64" t="n">
        <v>0</v>
      </c>
      <c r="P550" s="64" t="s">
        <v>493</v>
      </c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.75" hidden="false" customHeight="true" outlineLevel="0" collapsed="false">
      <c r="A551" s="62" t="n">
        <v>407</v>
      </c>
      <c r="B551" s="74" t="s">
        <v>502</v>
      </c>
      <c r="C551" s="56" t="n">
        <v>0.6</v>
      </c>
      <c r="D551" s="57"/>
      <c r="E551" s="62" t="s">
        <v>50</v>
      </c>
      <c r="F551" s="59"/>
      <c r="G551" s="59"/>
      <c r="H551" s="73" t="s">
        <v>43</v>
      </c>
      <c r="I551" s="61" t="s">
        <v>58</v>
      </c>
      <c r="J551" s="62" t="n">
        <v>2019</v>
      </c>
      <c r="K551" s="63" t="n">
        <v>2019</v>
      </c>
      <c r="L551" s="137"/>
      <c r="M551" s="151" t="s">
        <v>45</v>
      </c>
      <c r="N551" s="62" t="s">
        <v>50</v>
      </c>
      <c r="O551" s="64" t="n">
        <v>0</v>
      </c>
      <c r="P551" s="64" t="s">
        <v>493</v>
      </c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.75" hidden="false" customHeight="true" outlineLevel="0" collapsed="false">
      <c r="A552" s="62" t="n">
        <v>408</v>
      </c>
      <c r="B552" s="74" t="s">
        <v>503</v>
      </c>
      <c r="C552" s="56" t="n">
        <v>0.81</v>
      </c>
      <c r="D552" s="57"/>
      <c r="E552" s="62" t="s">
        <v>40</v>
      </c>
      <c r="F552" s="59"/>
      <c r="G552" s="59"/>
      <c r="H552" s="73" t="s">
        <v>43</v>
      </c>
      <c r="I552" s="61" t="s">
        <v>68</v>
      </c>
      <c r="J552" s="62" t="n">
        <v>2019</v>
      </c>
      <c r="K552" s="63" t="n">
        <v>2019</v>
      </c>
      <c r="L552" s="137"/>
      <c r="M552" s="151" t="s">
        <v>45</v>
      </c>
      <c r="N552" s="62" t="s">
        <v>40</v>
      </c>
      <c r="O552" s="64" t="n">
        <v>0</v>
      </c>
      <c r="P552" s="64" t="s">
        <v>493</v>
      </c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.75" hidden="false" customHeight="true" outlineLevel="0" collapsed="false">
      <c r="A553" s="68" t="n">
        <v>409</v>
      </c>
      <c r="B553" s="55" t="s">
        <v>504</v>
      </c>
      <c r="C553" s="46" t="n">
        <v>0.65</v>
      </c>
      <c r="D553" s="47" t="s">
        <v>36</v>
      </c>
      <c r="E553" s="48"/>
      <c r="F553" s="59"/>
      <c r="G553" s="59"/>
      <c r="H553" s="67" t="s">
        <v>37</v>
      </c>
      <c r="I553" s="51" t="s">
        <v>58</v>
      </c>
      <c r="J553" s="44" t="n">
        <v>2004</v>
      </c>
      <c r="K553" s="52" t="n">
        <v>2004</v>
      </c>
      <c r="L553" s="140"/>
      <c r="M553" s="153" t="s">
        <v>45</v>
      </c>
      <c r="N553" s="48" t="s">
        <v>50</v>
      </c>
      <c r="O553" s="53" t="n">
        <v>6867</v>
      </c>
      <c r="P553" s="53" t="s">
        <v>493</v>
      </c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.75" hidden="false" customHeight="true" outlineLevel="0" collapsed="false">
      <c r="A554" s="65"/>
      <c r="B554" s="81"/>
      <c r="C554" s="56" t="n">
        <v>0.95</v>
      </c>
      <c r="D554" s="57"/>
      <c r="E554" s="58" t="s">
        <v>50</v>
      </c>
      <c r="F554" s="59"/>
      <c r="G554" s="59"/>
      <c r="H554" s="73" t="s">
        <v>43</v>
      </c>
      <c r="I554" s="61" t="s">
        <v>49</v>
      </c>
      <c r="J554" s="62" t="n">
        <v>2015</v>
      </c>
      <c r="K554" s="63" t="n">
        <v>2015</v>
      </c>
      <c r="L554" s="137"/>
      <c r="M554" s="151" t="s">
        <v>45</v>
      </c>
      <c r="N554" s="58" t="s">
        <v>50</v>
      </c>
      <c r="O554" s="64" t="n">
        <v>10216</v>
      </c>
      <c r="P554" s="64" t="s">
        <v>493</v>
      </c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.75" hidden="false" customHeight="true" outlineLevel="0" collapsed="false">
      <c r="A555" s="44" t="n">
        <v>410</v>
      </c>
      <c r="B555" s="45" t="s">
        <v>505</v>
      </c>
      <c r="C555" s="46" t="n">
        <v>2.56</v>
      </c>
      <c r="D555" s="47" t="s">
        <v>36</v>
      </c>
      <c r="E555" s="48"/>
      <c r="F555" s="59"/>
      <c r="G555" s="59"/>
      <c r="H555" s="67" t="s">
        <v>37</v>
      </c>
      <c r="I555" s="51" t="s">
        <v>44</v>
      </c>
      <c r="J555" s="44" t="n">
        <v>2005</v>
      </c>
      <c r="K555" s="52" t="n">
        <v>2005</v>
      </c>
      <c r="L555" s="140"/>
      <c r="M555" s="153" t="s">
        <v>45</v>
      </c>
      <c r="N555" s="48" t="s">
        <v>40</v>
      </c>
      <c r="O555" s="53" t="n">
        <v>31880</v>
      </c>
      <c r="P555" s="53" t="s">
        <v>493</v>
      </c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.75" hidden="false" customHeight="true" outlineLevel="0" collapsed="false">
      <c r="A556" s="62" t="n">
        <v>411</v>
      </c>
      <c r="B556" s="74" t="s">
        <v>506</v>
      </c>
      <c r="C556" s="56" t="n">
        <v>1.03</v>
      </c>
      <c r="D556" s="57"/>
      <c r="E556" s="62" t="s">
        <v>40</v>
      </c>
      <c r="F556" s="59"/>
      <c r="G556" s="59"/>
      <c r="H556" s="73" t="s">
        <v>43</v>
      </c>
      <c r="I556" s="61" t="s">
        <v>68</v>
      </c>
      <c r="J556" s="62" t="n">
        <v>2010</v>
      </c>
      <c r="K556" s="63" t="n">
        <v>2010</v>
      </c>
      <c r="L556" s="137"/>
      <c r="M556" s="151" t="s">
        <v>45</v>
      </c>
      <c r="N556" s="62" t="s">
        <v>40</v>
      </c>
      <c r="O556" s="64" t="n">
        <v>0</v>
      </c>
      <c r="P556" s="64" t="s">
        <v>493</v>
      </c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.75" hidden="false" customHeight="true" outlineLevel="0" collapsed="false">
      <c r="A557" s="62" t="n">
        <v>412</v>
      </c>
      <c r="B557" s="74" t="s">
        <v>507</v>
      </c>
      <c r="C557" s="56" t="n">
        <v>0.54</v>
      </c>
      <c r="D557" s="57"/>
      <c r="E557" s="62" t="s">
        <v>50</v>
      </c>
      <c r="F557" s="59"/>
      <c r="G557" s="59"/>
      <c r="H557" s="73" t="s">
        <v>43</v>
      </c>
      <c r="I557" s="61" t="s">
        <v>78</v>
      </c>
      <c r="J557" s="62" t="n">
        <v>2015</v>
      </c>
      <c r="K557" s="63" t="n">
        <v>2015</v>
      </c>
      <c r="L557" s="137"/>
      <c r="M557" s="151" t="s">
        <v>45</v>
      </c>
      <c r="N557" s="62" t="s">
        <v>50</v>
      </c>
      <c r="O557" s="64" t="n">
        <v>0</v>
      </c>
      <c r="P557" s="64" t="s">
        <v>493</v>
      </c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.75" hidden="false" customHeight="true" outlineLevel="0" collapsed="false">
      <c r="A558" s="54" t="n">
        <v>413</v>
      </c>
      <c r="B558" s="55" t="s">
        <v>237</v>
      </c>
      <c r="C558" s="56" t="n">
        <v>0.67</v>
      </c>
      <c r="D558" s="57"/>
      <c r="E558" s="58" t="s">
        <v>50</v>
      </c>
      <c r="F558" s="59"/>
      <c r="G558" s="59"/>
      <c r="H558" s="73" t="s">
        <v>43</v>
      </c>
      <c r="I558" s="61" t="s">
        <v>53</v>
      </c>
      <c r="J558" s="62" t="n">
        <v>2012</v>
      </c>
      <c r="K558" s="63" t="n">
        <v>2012</v>
      </c>
      <c r="L558" s="137"/>
      <c r="M558" s="151" t="s">
        <v>45</v>
      </c>
      <c r="N558" s="58" t="s">
        <v>50</v>
      </c>
      <c r="O558" s="64" t="n">
        <v>16874</v>
      </c>
      <c r="P558" s="64" t="s">
        <v>493</v>
      </c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.75" hidden="false" customHeight="true" outlineLevel="0" collapsed="false">
      <c r="A559" s="71"/>
      <c r="B559" s="81"/>
      <c r="C559" s="56" t="n">
        <v>0.68</v>
      </c>
      <c r="D559" s="57"/>
      <c r="E559" s="62" t="s">
        <v>50</v>
      </c>
      <c r="F559" s="59"/>
      <c r="G559" s="59"/>
      <c r="H559" s="73" t="s">
        <v>43</v>
      </c>
      <c r="I559" s="61" t="s">
        <v>58</v>
      </c>
      <c r="J559" s="62" t="n">
        <v>2018</v>
      </c>
      <c r="K559" s="63" t="n">
        <v>2018</v>
      </c>
      <c r="L559" s="137"/>
      <c r="M559" s="151" t="s">
        <v>45</v>
      </c>
      <c r="N559" s="62" t="s">
        <v>50</v>
      </c>
      <c r="O559" s="64" t="n">
        <v>0</v>
      </c>
      <c r="P559" s="64" t="s">
        <v>493</v>
      </c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.75" hidden="false" customHeight="true" outlineLevel="0" collapsed="false">
      <c r="A560" s="44" t="n">
        <v>414</v>
      </c>
      <c r="B560" s="45" t="s">
        <v>508</v>
      </c>
      <c r="C560" s="46" t="n">
        <v>0.65</v>
      </c>
      <c r="D560" s="47" t="s">
        <v>36</v>
      </c>
      <c r="E560" s="44"/>
      <c r="F560" s="59"/>
      <c r="G560" s="59"/>
      <c r="H560" s="67" t="s">
        <v>37</v>
      </c>
      <c r="I560" s="51" t="s">
        <v>44</v>
      </c>
      <c r="J560" s="44" t="n">
        <v>2000</v>
      </c>
      <c r="K560" s="52" t="n">
        <v>2000</v>
      </c>
      <c r="L560" s="140"/>
      <c r="M560" s="153" t="s">
        <v>45</v>
      </c>
      <c r="N560" s="44" t="s">
        <v>40</v>
      </c>
      <c r="O560" s="53" t="n">
        <v>0</v>
      </c>
      <c r="P560" s="53" t="s">
        <v>493</v>
      </c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.75" hidden="false" customHeight="true" outlineLevel="0" collapsed="false">
      <c r="A561" s="68" t="n">
        <v>415</v>
      </c>
      <c r="B561" s="55" t="s">
        <v>509</v>
      </c>
      <c r="C561" s="46" t="n">
        <v>1.18</v>
      </c>
      <c r="D561" s="47" t="s">
        <v>36</v>
      </c>
      <c r="E561" s="48"/>
      <c r="F561" s="59"/>
      <c r="G561" s="59"/>
      <c r="H561" s="67" t="s">
        <v>37</v>
      </c>
      <c r="I561" s="51" t="s">
        <v>46</v>
      </c>
      <c r="J561" s="44" t="n">
        <v>2005</v>
      </c>
      <c r="K561" s="52" t="n">
        <v>2005</v>
      </c>
      <c r="L561" s="140"/>
      <c r="M561" s="153" t="s">
        <v>45</v>
      </c>
      <c r="N561" s="48" t="s">
        <v>40</v>
      </c>
      <c r="O561" s="53" t="n">
        <v>32142</v>
      </c>
      <c r="P561" s="53" t="s">
        <v>493</v>
      </c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.75" hidden="false" customHeight="true" outlineLevel="0" collapsed="false">
      <c r="A562" s="65"/>
      <c r="B562" s="81"/>
      <c r="C562" s="56" t="n">
        <v>0.79</v>
      </c>
      <c r="D562" s="57"/>
      <c r="E562" s="58" t="s">
        <v>50</v>
      </c>
      <c r="F562" s="59"/>
      <c r="G562" s="59"/>
      <c r="H562" s="73" t="s">
        <v>43</v>
      </c>
      <c r="I562" s="61" t="s">
        <v>49</v>
      </c>
      <c r="J562" s="62" t="n">
        <v>2012</v>
      </c>
      <c r="K562" s="63" t="n">
        <v>2012</v>
      </c>
      <c r="L562" s="137"/>
      <c r="M562" s="151" t="s">
        <v>45</v>
      </c>
      <c r="N562" s="58" t="s">
        <v>50</v>
      </c>
      <c r="O562" s="64" t="n">
        <v>12500</v>
      </c>
      <c r="P562" s="64" t="s">
        <v>493</v>
      </c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.75" hidden="false" customHeight="true" outlineLevel="0" collapsed="false">
      <c r="A563" s="54" t="n">
        <v>416</v>
      </c>
      <c r="B563" s="55" t="s">
        <v>510</v>
      </c>
      <c r="C563" s="56" t="n">
        <v>0.46</v>
      </c>
      <c r="D563" s="57"/>
      <c r="E563" s="62" t="s">
        <v>50</v>
      </c>
      <c r="F563" s="59"/>
      <c r="G563" s="59"/>
      <c r="H563" s="73" t="s">
        <v>43</v>
      </c>
      <c r="I563" s="61" t="s">
        <v>53</v>
      </c>
      <c r="J563" s="62" t="n">
        <v>2017</v>
      </c>
      <c r="K563" s="63" t="n">
        <v>2017</v>
      </c>
      <c r="L563" s="137"/>
      <c r="M563" s="151" t="s">
        <v>45</v>
      </c>
      <c r="N563" s="62" t="s">
        <v>50</v>
      </c>
      <c r="O563" s="64" t="n">
        <v>0</v>
      </c>
      <c r="P563" s="64" t="s">
        <v>493</v>
      </c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.75" hidden="false" customHeight="true" outlineLevel="0" collapsed="false">
      <c r="A564" s="71"/>
      <c r="B564" s="66"/>
      <c r="C564" s="46" t="n">
        <v>0.7</v>
      </c>
      <c r="D564" s="47" t="s">
        <v>36</v>
      </c>
      <c r="E564" s="44"/>
      <c r="F564" s="59"/>
      <c r="G564" s="59"/>
      <c r="H564" s="67" t="s">
        <v>37</v>
      </c>
      <c r="I564" s="51" t="s">
        <v>68</v>
      </c>
      <c r="J564" s="44" t="n">
        <v>2005</v>
      </c>
      <c r="K564" s="52" t="n">
        <v>2005</v>
      </c>
      <c r="L564" s="140"/>
      <c r="M564" s="153" t="s">
        <v>45</v>
      </c>
      <c r="N564" s="44" t="s">
        <v>40</v>
      </c>
      <c r="O564" s="53" t="n">
        <v>0</v>
      </c>
      <c r="P564" s="53" t="s">
        <v>493</v>
      </c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.75" hidden="false" customHeight="true" outlineLevel="0" collapsed="false">
      <c r="A565" s="62" t="n">
        <v>417</v>
      </c>
      <c r="B565" s="74" t="s">
        <v>511</v>
      </c>
      <c r="C565" s="95" t="n">
        <v>1.27</v>
      </c>
      <c r="D565" s="57"/>
      <c r="E565" s="58" t="s">
        <v>50</v>
      </c>
      <c r="F565" s="59"/>
      <c r="G565" s="59"/>
      <c r="H565" s="73" t="s">
        <v>43</v>
      </c>
      <c r="I565" s="61" t="s">
        <v>132</v>
      </c>
      <c r="J565" s="62" t="n">
        <v>2015</v>
      </c>
      <c r="K565" s="63" t="n">
        <v>2015</v>
      </c>
      <c r="L565" s="137"/>
      <c r="M565" s="151" t="s">
        <v>45</v>
      </c>
      <c r="N565" s="58" t="s">
        <v>50</v>
      </c>
      <c r="O565" s="64" t="n">
        <v>1547</v>
      </c>
      <c r="P565" s="64" t="s">
        <v>512</v>
      </c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.75" hidden="false" customHeight="true" outlineLevel="0" collapsed="false">
      <c r="A566" s="62" t="n">
        <v>418</v>
      </c>
      <c r="B566" s="74" t="s">
        <v>513</v>
      </c>
      <c r="C566" s="95" t="n">
        <v>0.9</v>
      </c>
      <c r="D566" s="57"/>
      <c r="E566" s="62" t="s">
        <v>40</v>
      </c>
      <c r="F566" s="59"/>
      <c r="G566" s="59"/>
      <c r="H566" s="73" t="s">
        <v>43</v>
      </c>
      <c r="I566" s="61" t="s">
        <v>68</v>
      </c>
      <c r="J566" s="62" t="n">
        <v>2016</v>
      </c>
      <c r="K566" s="63" t="n">
        <v>2016</v>
      </c>
      <c r="L566" s="137"/>
      <c r="M566" s="151" t="s">
        <v>45</v>
      </c>
      <c r="N566" s="62" t="s">
        <v>40</v>
      </c>
      <c r="O566" s="64" t="n">
        <v>0</v>
      </c>
      <c r="P566" s="64" t="s">
        <v>512</v>
      </c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.75" hidden="false" customHeight="true" outlineLevel="0" collapsed="false">
      <c r="A567" s="62" t="n">
        <v>419</v>
      </c>
      <c r="B567" s="74" t="s">
        <v>514</v>
      </c>
      <c r="C567" s="95" t="n">
        <v>0.72</v>
      </c>
      <c r="D567" s="57"/>
      <c r="E567" s="58" t="s">
        <v>50</v>
      </c>
      <c r="F567" s="59"/>
      <c r="G567" s="59"/>
      <c r="H567" s="73" t="s">
        <v>43</v>
      </c>
      <c r="I567" s="61" t="s">
        <v>46</v>
      </c>
      <c r="J567" s="62" t="n">
        <v>2013</v>
      </c>
      <c r="K567" s="63" t="n">
        <v>2013</v>
      </c>
      <c r="L567" s="137"/>
      <c r="M567" s="151" t="s">
        <v>45</v>
      </c>
      <c r="N567" s="58" t="s">
        <v>50</v>
      </c>
      <c r="O567" s="64" t="n">
        <v>5489</v>
      </c>
      <c r="P567" s="64" t="s">
        <v>512</v>
      </c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.75" hidden="false" customHeight="true" outlineLevel="0" collapsed="false">
      <c r="A568" s="62" t="n">
        <v>420</v>
      </c>
      <c r="B568" s="74" t="s">
        <v>515</v>
      </c>
      <c r="C568" s="95" t="n">
        <v>0.43</v>
      </c>
      <c r="D568" s="57"/>
      <c r="E568" s="62" t="s">
        <v>50</v>
      </c>
      <c r="F568" s="59"/>
      <c r="G568" s="59"/>
      <c r="H568" s="73" t="s">
        <v>43</v>
      </c>
      <c r="I568" s="61" t="s">
        <v>58</v>
      </c>
      <c r="J568" s="62" t="n">
        <v>2015</v>
      </c>
      <c r="K568" s="63" t="n">
        <v>2015</v>
      </c>
      <c r="L568" s="137"/>
      <c r="M568" s="151" t="s">
        <v>45</v>
      </c>
      <c r="N568" s="62" t="s">
        <v>50</v>
      </c>
      <c r="O568" s="64" t="n">
        <v>0</v>
      </c>
      <c r="P568" s="64" t="s">
        <v>512</v>
      </c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.75" hidden="false" customHeight="true" outlineLevel="0" collapsed="false">
      <c r="A569" s="62" t="n">
        <v>421</v>
      </c>
      <c r="B569" s="74" t="s">
        <v>516</v>
      </c>
      <c r="C569" s="95" t="n">
        <v>0.22</v>
      </c>
      <c r="D569" s="57"/>
      <c r="E569" s="62" t="s">
        <v>50</v>
      </c>
      <c r="F569" s="59"/>
      <c r="G569" s="59"/>
      <c r="H569" s="73" t="s">
        <v>43</v>
      </c>
      <c r="I569" s="61" t="s">
        <v>49</v>
      </c>
      <c r="J569" s="62" t="n">
        <v>2017</v>
      </c>
      <c r="K569" s="63" t="n">
        <v>2017</v>
      </c>
      <c r="L569" s="137"/>
      <c r="M569" s="151" t="s">
        <v>45</v>
      </c>
      <c r="N569" s="62" t="s">
        <v>50</v>
      </c>
      <c r="O569" s="64" t="n">
        <v>0</v>
      </c>
      <c r="P569" s="64" t="s">
        <v>512</v>
      </c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.75" hidden="false" customHeight="true" outlineLevel="0" collapsed="false">
      <c r="A570" s="54" t="n">
        <v>422</v>
      </c>
      <c r="B570" s="55" t="s">
        <v>517</v>
      </c>
      <c r="C570" s="95" t="n">
        <v>1.67</v>
      </c>
      <c r="D570" s="57"/>
      <c r="E570" s="62" t="s">
        <v>40</v>
      </c>
      <c r="F570" s="59"/>
      <c r="G570" s="59"/>
      <c r="H570" s="73" t="s">
        <v>43</v>
      </c>
      <c r="I570" s="61" t="s">
        <v>132</v>
      </c>
      <c r="J570" s="62" t="n">
        <v>2012</v>
      </c>
      <c r="K570" s="63" t="n">
        <v>2012</v>
      </c>
      <c r="L570" s="137"/>
      <c r="M570" s="151" t="s">
        <v>45</v>
      </c>
      <c r="N570" s="62" t="s">
        <v>40</v>
      </c>
      <c r="O570" s="64" t="n">
        <v>0</v>
      </c>
      <c r="P570" s="64" t="s">
        <v>512</v>
      </c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.75" hidden="false" customHeight="true" outlineLevel="0" collapsed="false">
      <c r="A571" s="71"/>
      <c r="B571" s="81"/>
      <c r="C571" s="95" t="n">
        <v>1.05</v>
      </c>
      <c r="D571" s="57"/>
      <c r="E571" s="62" t="s">
        <v>40</v>
      </c>
      <c r="F571" s="59"/>
      <c r="G571" s="59"/>
      <c r="H571" s="73" t="s">
        <v>43</v>
      </c>
      <c r="I571" s="61" t="s">
        <v>46</v>
      </c>
      <c r="J571" s="62" t="n">
        <v>2012</v>
      </c>
      <c r="K571" s="63" t="n">
        <v>2012</v>
      </c>
      <c r="L571" s="137"/>
      <c r="M571" s="151" t="s">
        <v>45</v>
      </c>
      <c r="N571" s="62" t="s">
        <v>40</v>
      </c>
      <c r="O571" s="64" t="n">
        <v>0</v>
      </c>
      <c r="P571" s="64" t="s">
        <v>512</v>
      </c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.75" hidden="false" customHeight="true" outlineLevel="0" collapsed="false">
      <c r="A572" s="62" t="n">
        <v>423</v>
      </c>
      <c r="B572" s="74" t="s">
        <v>518</v>
      </c>
      <c r="C572" s="95" t="n">
        <v>1.24</v>
      </c>
      <c r="D572" s="57"/>
      <c r="E572" s="62" t="s">
        <v>50</v>
      </c>
      <c r="F572" s="59"/>
      <c r="G572" s="59"/>
      <c r="H572" s="73" t="s">
        <v>43</v>
      </c>
      <c r="I572" s="61" t="s">
        <v>78</v>
      </c>
      <c r="J572" s="62" t="n">
        <v>2014</v>
      </c>
      <c r="K572" s="63" t="n">
        <v>2014</v>
      </c>
      <c r="L572" s="137"/>
      <c r="M572" s="151" t="s">
        <v>45</v>
      </c>
      <c r="N572" s="62" t="s">
        <v>50</v>
      </c>
      <c r="O572" s="64" t="n">
        <v>0</v>
      </c>
      <c r="P572" s="64" t="s">
        <v>512</v>
      </c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.75" hidden="false" customHeight="true" outlineLevel="0" collapsed="false">
      <c r="A573" s="62" t="n">
        <v>424</v>
      </c>
      <c r="B573" s="74" t="s">
        <v>519</v>
      </c>
      <c r="C573" s="95" t="n">
        <v>1.6</v>
      </c>
      <c r="D573" s="57"/>
      <c r="E573" s="58" t="s">
        <v>40</v>
      </c>
      <c r="F573" s="59"/>
      <c r="G573" s="59"/>
      <c r="H573" s="73" t="s">
        <v>43</v>
      </c>
      <c r="I573" s="61" t="s">
        <v>46</v>
      </c>
      <c r="J573" s="62" t="n">
        <v>2015</v>
      </c>
      <c r="K573" s="63" t="n">
        <v>2015</v>
      </c>
      <c r="L573" s="137"/>
      <c r="M573" s="151" t="s">
        <v>45</v>
      </c>
      <c r="N573" s="58" t="s">
        <v>40</v>
      </c>
      <c r="O573" s="64" t="n">
        <v>3151</v>
      </c>
      <c r="P573" s="64" t="s">
        <v>512</v>
      </c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.75" hidden="false" customHeight="true" outlineLevel="0" collapsed="false">
      <c r="A574" s="54" t="n">
        <v>425</v>
      </c>
      <c r="B574" s="55" t="s">
        <v>520</v>
      </c>
      <c r="C574" s="95" t="n">
        <v>0.57</v>
      </c>
      <c r="D574" s="57"/>
      <c r="E574" s="58" t="s">
        <v>40</v>
      </c>
      <c r="F574" s="59"/>
      <c r="G574" s="59"/>
      <c r="H574" s="73" t="s">
        <v>43</v>
      </c>
      <c r="I574" s="61" t="s">
        <v>44</v>
      </c>
      <c r="J574" s="62" t="n">
        <v>2014</v>
      </c>
      <c r="K574" s="63" t="n">
        <v>2014</v>
      </c>
      <c r="L574" s="137"/>
      <c r="M574" s="151" t="s">
        <v>45</v>
      </c>
      <c r="N574" s="58" t="s">
        <v>40</v>
      </c>
      <c r="O574" s="64" t="n">
        <v>3632</v>
      </c>
      <c r="P574" s="64" t="s">
        <v>512</v>
      </c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.75" hidden="false" customHeight="true" outlineLevel="0" collapsed="false">
      <c r="A575" s="71"/>
      <c r="B575" s="81"/>
      <c r="C575" s="95" t="n">
        <v>1.46</v>
      </c>
      <c r="D575" s="57"/>
      <c r="E575" s="58" t="s">
        <v>40</v>
      </c>
      <c r="F575" s="59"/>
      <c r="G575" s="59"/>
      <c r="H575" s="73" t="s">
        <v>43</v>
      </c>
      <c r="I575" s="61" t="s">
        <v>68</v>
      </c>
      <c r="J575" s="62" t="n">
        <v>2014</v>
      </c>
      <c r="K575" s="63" t="n">
        <v>2014</v>
      </c>
      <c r="L575" s="137"/>
      <c r="M575" s="151" t="s">
        <v>45</v>
      </c>
      <c r="N575" s="58" t="s">
        <v>40</v>
      </c>
      <c r="O575" s="64" t="n">
        <v>7676</v>
      </c>
      <c r="P575" s="64" t="s">
        <v>512</v>
      </c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.75" hidden="false" customHeight="true" outlineLevel="0" collapsed="false">
      <c r="A576" s="54" t="n">
        <v>426</v>
      </c>
      <c r="B576" s="55" t="s">
        <v>521</v>
      </c>
      <c r="C576" s="95" t="n">
        <v>1.22</v>
      </c>
      <c r="D576" s="57"/>
      <c r="E576" s="58" t="s">
        <v>40</v>
      </c>
      <c r="F576" s="59"/>
      <c r="G576" s="59"/>
      <c r="H576" s="73" t="s">
        <v>43</v>
      </c>
      <c r="I576" s="61" t="s">
        <v>44</v>
      </c>
      <c r="J576" s="62" t="n">
        <v>2014</v>
      </c>
      <c r="K576" s="63" t="n">
        <v>2014</v>
      </c>
      <c r="L576" s="137"/>
      <c r="M576" s="151" t="s">
        <v>45</v>
      </c>
      <c r="N576" s="58" t="s">
        <v>40</v>
      </c>
      <c r="O576" s="64" t="n">
        <v>5219</v>
      </c>
      <c r="P576" s="64" t="s">
        <v>512</v>
      </c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.75" hidden="false" customHeight="true" outlineLevel="0" collapsed="false">
      <c r="A577" s="99"/>
      <c r="B577" s="100"/>
      <c r="C577" s="95" t="n">
        <v>1.76</v>
      </c>
      <c r="D577" s="57"/>
      <c r="E577" s="62" t="s">
        <v>40</v>
      </c>
      <c r="F577" s="59"/>
      <c r="G577" s="59"/>
      <c r="H577" s="73" t="s">
        <v>43</v>
      </c>
      <c r="I577" s="61" t="s">
        <v>46</v>
      </c>
      <c r="J577" s="62" t="n">
        <v>2017</v>
      </c>
      <c r="K577" s="63" t="n">
        <v>2017</v>
      </c>
      <c r="L577" s="137"/>
      <c r="M577" s="151" t="s">
        <v>45</v>
      </c>
      <c r="N577" s="62" t="s">
        <v>40</v>
      </c>
      <c r="O577" s="64" t="n">
        <v>0</v>
      </c>
      <c r="P577" s="64" t="s">
        <v>512</v>
      </c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.75" hidden="false" customHeight="true" outlineLevel="0" collapsed="false">
      <c r="A578" s="71"/>
      <c r="B578" s="81"/>
      <c r="C578" s="95" t="n">
        <v>1.24</v>
      </c>
      <c r="D578" s="57"/>
      <c r="E578" s="62" t="s">
        <v>40</v>
      </c>
      <c r="F578" s="59"/>
      <c r="G578" s="59"/>
      <c r="H578" s="73" t="s">
        <v>43</v>
      </c>
      <c r="I578" s="61" t="s">
        <v>68</v>
      </c>
      <c r="J578" s="62" t="n">
        <v>2017</v>
      </c>
      <c r="K578" s="63" t="n">
        <v>2017</v>
      </c>
      <c r="L578" s="137"/>
      <c r="M578" s="151" t="s">
        <v>45</v>
      </c>
      <c r="N578" s="62" t="s">
        <v>40</v>
      </c>
      <c r="O578" s="64" t="n">
        <v>0</v>
      </c>
      <c r="P578" s="64" t="s">
        <v>512</v>
      </c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.75" hidden="false" customHeight="true" outlineLevel="0" collapsed="false">
      <c r="A579" s="54" t="n">
        <v>427</v>
      </c>
      <c r="B579" s="55" t="s">
        <v>522</v>
      </c>
      <c r="C579" s="56" t="n">
        <v>0.47</v>
      </c>
      <c r="D579" s="57"/>
      <c r="E579" s="62" t="s">
        <v>50</v>
      </c>
      <c r="F579" s="59"/>
      <c r="G579" s="59"/>
      <c r="H579" s="73" t="s">
        <v>43</v>
      </c>
      <c r="I579" s="61" t="s">
        <v>49</v>
      </c>
      <c r="J579" s="62" t="n">
        <v>2018</v>
      </c>
      <c r="K579" s="63" t="n">
        <v>2018</v>
      </c>
      <c r="L579" s="137"/>
      <c r="M579" s="151" t="s">
        <v>45</v>
      </c>
      <c r="N579" s="62" t="s">
        <v>50</v>
      </c>
      <c r="O579" s="64" t="n">
        <v>0</v>
      </c>
      <c r="P579" s="64" t="s">
        <v>512</v>
      </c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.75" hidden="false" customHeight="true" outlineLevel="0" collapsed="false">
      <c r="A580" s="62" t="n">
        <v>428</v>
      </c>
      <c r="B580" s="74" t="s">
        <v>523</v>
      </c>
      <c r="C580" s="95" t="n">
        <v>0.66</v>
      </c>
      <c r="D580" s="57"/>
      <c r="E580" s="62" t="s">
        <v>40</v>
      </c>
      <c r="F580" s="59"/>
      <c r="G580" s="59"/>
      <c r="H580" s="73" t="s">
        <v>43</v>
      </c>
      <c r="I580" s="61" t="s">
        <v>44</v>
      </c>
      <c r="J580" s="62" t="n">
        <v>2018</v>
      </c>
      <c r="K580" s="63" t="n">
        <v>2018</v>
      </c>
      <c r="L580" s="137"/>
      <c r="M580" s="151" t="s">
        <v>45</v>
      </c>
      <c r="N580" s="62" t="s">
        <v>40</v>
      </c>
      <c r="O580" s="64" t="n">
        <v>0</v>
      </c>
      <c r="P580" s="64" t="s">
        <v>512</v>
      </c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.75" hidden="false" customHeight="true" outlineLevel="0" collapsed="false">
      <c r="A581" s="62" t="n">
        <v>429</v>
      </c>
      <c r="B581" s="74" t="s">
        <v>524</v>
      </c>
      <c r="C581" s="95" t="n">
        <v>0.96</v>
      </c>
      <c r="D581" s="57"/>
      <c r="E581" s="58" t="s">
        <v>40</v>
      </c>
      <c r="F581" s="59"/>
      <c r="G581" s="59"/>
      <c r="H581" s="73" t="s">
        <v>43</v>
      </c>
      <c r="I581" s="61" t="s">
        <v>46</v>
      </c>
      <c r="J581" s="62" t="n">
        <v>2014</v>
      </c>
      <c r="K581" s="63" t="n">
        <v>2014</v>
      </c>
      <c r="L581" s="137"/>
      <c r="M581" s="151" t="s">
        <v>45</v>
      </c>
      <c r="N581" s="58" t="s">
        <v>40</v>
      </c>
      <c r="O581" s="64" t="n">
        <v>4935</v>
      </c>
      <c r="P581" s="64" t="s">
        <v>512</v>
      </c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.75" hidden="false" customHeight="true" outlineLevel="0" collapsed="false">
      <c r="A582" s="54" t="n">
        <v>430</v>
      </c>
      <c r="B582" s="55" t="s">
        <v>525</v>
      </c>
      <c r="C582" s="56" t="n">
        <v>0.67</v>
      </c>
      <c r="D582" s="57"/>
      <c r="E582" s="62" t="s">
        <v>50</v>
      </c>
      <c r="F582" s="59"/>
      <c r="G582" s="59"/>
      <c r="H582" s="73" t="s">
        <v>43</v>
      </c>
      <c r="I582" s="61" t="s">
        <v>58</v>
      </c>
      <c r="J582" s="62" t="n">
        <v>2016</v>
      </c>
      <c r="K582" s="63" t="n">
        <v>2016</v>
      </c>
      <c r="L582" s="137"/>
      <c r="M582" s="151" t="s">
        <v>45</v>
      </c>
      <c r="N582" s="62" t="s">
        <v>50</v>
      </c>
      <c r="O582" s="64" t="n">
        <v>0</v>
      </c>
      <c r="P582" s="64" t="s">
        <v>512</v>
      </c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.75" hidden="false" customHeight="true" outlineLevel="0" collapsed="false">
      <c r="A583" s="71"/>
      <c r="B583" s="81"/>
      <c r="C583" s="56" t="n">
        <v>3.55</v>
      </c>
      <c r="D583" s="57"/>
      <c r="E583" s="62" t="s">
        <v>50</v>
      </c>
      <c r="F583" s="59"/>
      <c r="G583" s="59"/>
      <c r="H583" s="73" t="s">
        <v>43</v>
      </c>
      <c r="I583" s="61" t="s">
        <v>49</v>
      </c>
      <c r="J583" s="62" t="n">
        <v>2016</v>
      </c>
      <c r="K583" s="63" t="n">
        <v>2016</v>
      </c>
      <c r="L583" s="137"/>
      <c r="M583" s="151" t="s">
        <v>45</v>
      </c>
      <c r="N583" s="62" t="s">
        <v>50</v>
      </c>
      <c r="O583" s="64" t="n">
        <v>0</v>
      </c>
      <c r="P583" s="64" t="s">
        <v>512</v>
      </c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.75" hidden="false" customHeight="true" outlineLevel="0" collapsed="false">
      <c r="A584" s="62" t="n">
        <v>431</v>
      </c>
      <c r="B584" s="74" t="s">
        <v>526</v>
      </c>
      <c r="C584" s="95" t="n">
        <v>0.64</v>
      </c>
      <c r="D584" s="57"/>
      <c r="E584" s="62" t="s">
        <v>40</v>
      </c>
      <c r="F584" s="59"/>
      <c r="G584" s="59"/>
      <c r="H584" s="73" t="s">
        <v>43</v>
      </c>
      <c r="I584" s="61" t="s">
        <v>44</v>
      </c>
      <c r="J584" s="62" t="n">
        <v>2017</v>
      </c>
      <c r="K584" s="63" t="n">
        <v>2017</v>
      </c>
      <c r="L584" s="137"/>
      <c r="M584" s="151" t="s">
        <v>45</v>
      </c>
      <c r="N584" s="62" t="s">
        <v>40</v>
      </c>
      <c r="O584" s="64" t="n">
        <v>0</v>
      </c>
      <c r="P584" s="64" t="s">
        <v>512</v>
      </c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.75" hidden="false" customHeight="true" outlineLevel="0" collapsed="false">
      <c r="A585" s="62" t="n">
        <v>432</v>
      </c>
      <c r="B585" s="74" t="s">
        <v>527</v>
      </c>
      <c r="C585" s="56" t="n">
        <v>1.64</v>
      </c>
      <c r="D585" s="57"/>
      <c r="E585" s="62" t="s">
        <v>40</v>
      </c>
      <c r="F585" s="59"/>
      <c r="G585" s="59"/>
      <c r="H585" s="73" t="s">
        <v>43</v>
      </c>
      <c r="I585" s="61" t="s">
        <v>38</v>
      </c>
      <c r="J585" s="62" t="n">
        <v>2014</v>
      </c>
      <c r="K585" s="63" t="n">
        <v>2014</v>
      </c>
      <c r="L585" s="137"/>
      <c r="M585" s="151" t="s">
        <v>45</v>
      </c>
      <c r="N585" s="62" t="s">
        <v>40</v>
      </c>
      <c r="O585" s="64" t="n">
        <v>0</v>
      </c>
      <c r="P585" s="64" t="s">
        <v>512</v>
      </c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.75" hidden="false" customHeight="true" outlineLevel="0" collapsed="false">
      <c r="A586" s="62" t="n">
        <v>433</v>
      </c>
      <c r="B586" s="74" t="s">
        <v>528</v>
      </c>
      <c r="C586" s="56" t="n">
        <v>1.41</v>
      </c>
      <c r="D586" s="57"/>
      <c r="E586" s="58" t="s">
        <v>50</v>
      </c>
      <c r="F586" s="59"/>
      <c r="G586" s="59"/>
      <c r="H586" s="73" t="s">
        <v>43</v>
      </c>
      <c r="I586" s="61" t="s">
        <v>38</v>
      </c>
      <c r="J586" s="62" t="n">
        <v>2014</v>
      </c>
      <c r="K586" s="63" t="n">
        <v>2014</v>
      </c>
      <c r="L586" s="137"/>
      <c r="M586" s="151" t="s">
        <v>45</v>
      </c>
      <c r="N586" s="58" t="s">
        <v>50</v>
      </c>
      <c r="O586" s="64" t="n">
        <v>5057</v>
      </c>
      <c r="P586" s="64" t="s">
        <v>512</v>
      </c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.75" hidden="false" customHeight="true" outlineLevel="0" collapsed="false">
      <c r="A587" s="62" t="n">
        <v>434</v>
      </c>
      <c r="B587" s="74" t="s">
        <v>529</v>
      </c>
      <c r="C587" s="95" t="n">
        <v>1.66</v>
      </c>
      <c r="D587" s="57"/>
      <c r="E587" s="58" t="s">
        <v>50</v>
      </c>
      <c r="F587" s="59"/>
      <c r="G587" s="59"/>
      <c r="H587" s="73" t="s">
        <v>43</v>
      </c>
      <c r="I587" s="61" t="s">
        <v>49</v>
      </c>
      <c r="J587" s="62" t="n">
        <v>2015</v>
      </c>
      <c r="K587" s="63" t="n">
        <v>2015</v>
      </c>
      <c r="L587" s="137"/>
      <c r="M587" s="151" t="s">
        <v>45</v>
      </c>
      <c r="N587" s="58" t="s">
        <v>50</v>
      </c>
      <c r="O587" s="64" t="n">
        <v>3959</v>
      </c>
      <c r="P587" s="64" t="s">
        <v>512</v>
      </c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.75" hidden="false" customHeight="true" outlineLevel="0" collapsed="false">
      <c r="A588" s="62" t="n">
        <v>435</v>
      </c>
      <c r="B588" s="74" t="s">
        <v>530</v>
      </c>
      <c r="C588" s="56" t="n">
        <v>0.43</v>
      </c>
      <c r="D588" s="57"/>
      <c r="E588" s="62" t="s">
        <v>50</v>
      </c>
      <c r="F588" s="59"/>
      <c r="G588" s="59"/>
      <c r="H588" s="73" t="s">
        <v>43</v>
      </c>
      <c r="I588" s="61" t="s">
        <v>58</v>
      </c>
      <c r="J588" s="62" t="n">
        <v>2017</v>
      </c>
      <c r="K588" s="63" t="n">
        <v>2017</v>
      </c>
      <c r="L588" s="137"/>
      <c r="M588" s="151" t="s">
        <v>45</v>
      </c>
      <c r="N588" s="62" t="s">
        <v>50</v>
      </c>
      <c r="O588" s="64" t="n">
        <v>0</v>
      </c>
      <c r="P588" s="64" t="s">
        <v>512</v>
      </c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.75" hidden="false" customHeight="true" outlineLevel="0" collapsed="false">
      <c r="A589" s="54" t="n">
        <v>436</v>
      </c>
      <c r="B589" s="55" t="s">
        <v>531</v>
      </c>
      <c r="C589" s="95" t="n">
        <v>2.08</v>
      </c>
      <c r="D589" s="57"/>
      <c r="E589" s="58" t="s">
        <v>40</v>
      </c>
      <c r="F589" s="59"/>
      <c r="G589" s="59"/>
      <c r="H589" s="73" t="s">
        <v>43</v>
      </c>
      <c r="I589" s="61" t="s">
        <v>38</v>
      </c>
      <c r="J589" s="62" t="n">
        <v>2014</v>
      </c>
      <c r="K589" s="63" t="n">
        <v>2014</v>
      </c>
      <c r="L589" s="137"/>
      <c r="M589" s="151" t="s">
        <v>45</v>
      </c>
      <c r="N589" s="58" t="s">
        <v>40</v>
      </c>
      <c r="O589" s="64" t="n">
        <v>8934</v>
      </c>
      <c r="P589" s="64" t="s">
        <v>512</v>
      </c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.75" hidden="false" customHeight="true" outlineLevel="0" collapsed="false">
      <c r="A590" s="99"/>
      <c r="B590" s="100"/>
      <c r="C590" s="95" t="n">
        <v>1.47</v>
      </c>
      <c r="D590" s="57"/>
      <c r="E590" s="58" t="s">
        <v>40</v>
      </c>
      <c r="F590" s="59"/>
      <c r="G590" s="59"/>
      <c r="H590" s="73" t="s">
        <v>43</v>
      </c>
      <c r="I590" s="61" t="s">
        <v>44</v>
      </c>
      <c r="J590" s="62" t="n">
        <v>2013</v>
      </c>
      <c r="K590" s="63" t="n">
        <v>2013</v>
      </c>
      <c r="L590" s="137"/>
      <c r="M590" s="151" t="s">
        <v>45</v>
      </c>
      <c r="N590" s="58" t="s">
        <v>40</v>
      </c>
      <c r="O590" s="64" t="n">
        <v>13566</v>
      </c>
      <c r="P590" s="64" t="s">
        <v>512</v>
      </c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.75" hidden="false" customHeight="true" outlineLevel="0" collapsed="false">
      <c r="A591" s="71"/>
      <c r="B591" s="81"/>
      <c r="C591" s="56" t="n">
        <v>0.91</v>
      </c>
      <c r="D591" s="57"/>
      <c r="E591" s="58" t="s">
        <v>40</v>
      </c>
      <c r="F591" s="59"/>
      <c r="G591" s="59"/>
      <c r="H591" s="73" t="s">
        <v>43</v>
      </c>
      <c r="I591" s="61" t="s">
        <v>68</v>
      </c>
      <c r="J591" s="62" t="n">
        <v>2013</v>
      </c>
      <c r="K591" s="63" t="n">
        <v>2013</v>
      </c>
      <c r="L591" s="137"/>
      <c r="M591" s="151" t="s">
        <v>45</v>
      </c>
      <c r="N591" s="58" t="s">
        <v>40</v>
      </c>
      <c r="O591" s="64" t="n">
        <v>10918</v>
      </c>
      <c r="P591" s="64" t="s">
        <v>512</v>
      </c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.75" hidden="false" customHeight="true" outlineLevel="0" collapsed="false">
      <c r="A592" s="62" t="n">
        <v>437</v>
      </c>
      <c r="B592" s="74" t="s">
        <v>532</v>
      </c>
      <c r="C592" s="95" t="n">
        <v>0.82</v>
      </c>
      <c r="D592" s="57"/>
      <c r="E592" s="58" t="s">
        <v>50</v>
      </c>
      <c r="F592" s="59"/>
      <c r="G592" s="59"/>
      <c r="H592" s="73" t="s">
        <v>43</v>
      </c>
      <c r="I592" s="61" t="s">
        <v>49</v>
      </c>
      <c r="J592" s="62" t="n">
        <v>2013</v>
      </c>
      <c r="K592" s="63" t="n">
        <v>2013</v>
      </c>
      <c r="L592" s="137"/>
      <c r="M592" s="151" t="s">
        <v>45</v>
      </c>
      <c r="N592" s="58" t="s">
        <v>50</v>
      </c>
      <c r="O592" s="64" t="n">
        <v>5984</v>
      </c>
      <c r="P592" s="64" t="s">
        <v>512</v>
      </c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.75" hidden="false" customHeight="true" outlineLevel="0" collapsed="false">
      <c r="A593" s="62" t="n">
        <v>438</v>
      </c>
      <c r="B593" s="74" t="s">
        <v>533</v>
      </c>
      <c r="C593" s="95" t="n">
        <v>0.47</v>
      </c>
      <c r="D593" s="57"/>
      <c r="E593" s="62" t="s">
        <v>50</v>
      </c>
      <c r="F593" s="59"/>
      <c r="G593" s="59"/>
      <c r="H593" s="73" t="s">
        <v>43</v>
      </c>
      <c r="I593" s="61" t="s">
        <v>66</v>
      </c>
      <c r="J593" s="62" t="n">
        <v>2018</v>
      </c>
      <c r="K593" s="63" t="n">
        <v>2018</v>
      </c>
      <c r="L593" s="137"/>
      <c r="M593" s="151" t="s">
        <v>45</v>
      </c>
      <c r="N593" s="62" t="s">
        <v>50</v>
      </c>
      <c r="O593" s="64" t="n">
        <v>0</v>
      </c>
      <c r="P593" s="64" t="s">
        <v>512</v>
      </c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.75" hidden="false" customHeight="true" outlineLevel="0" collapsed="false">
      <c r="A594" s="62" t="n">
        <v>439</v>
      </c>
      <c r="B594" s="74" t="s">
        <v>534</v>
      </c>
      <c r="C594" s="56" t="n">
        <v>0.96</v>
      </c>
      <c r="D594" s="57"/>
      <c r="E594" s="62" t="s">
        <v>40</v>
      </c>
      <c r="F594" s="59"/>
      <c r="G594" s="59"/>
      <c r="H594" s="73" t="s">
        <v>43</v>
      </c>
      <c r="I594" s="61" t="s">
        <v>44</v>
      </c>
      <c r="J594" s="62" t="n">
        <v>2010</v>
      </c>
      <c r="K594" s="63" t="n">
        <v>2010</v>
      </c>
      <c r="L594" s="137"/>
      <c r="M594" s="151" t="s">
        <v>45</v>
      </c>
      <c r="N594" s="62" t="s">
        <v>40</v>
      </c>
      <c r="O594" s="64" t="n">
        <v>0</v>
      </c>
      <c r="P594" s="64" t="s">
        <v>512</v>
      </c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.75" hidden="false" customHeight="true" outlineLevel="0" collapsed="false">
      <c r="A595" s="62" t="n">
        <v>440</v>
      </c>
      <c r="B595" s="74" t="s">
        <v>535</v>
      </c>
      <c r="C595" s="56" t="n">
        <v>1.08</v>
      </c>
      <c r="D595" s="57"/>
      <c r="E595" s="62" t="s">
        <v>50</v>
      </c>
      <c r="F595" s="59"/>
      <c r="G595" s="59"/>
      <c r="H595" s="73" t="s">
        <v>43</v>
      </c>
      <c r="I595" s="61" t="s">
        <v>58</v>
      </c>
      <c r="J595" s="62" t="n">
        <v>2017</v>
      </c>
      <c r="K595" s="63" t="n">
        <v>2017</v>
      </c>
      <c r="L595" s="137"/>
      <c r="M595" s="151" t="s">
        <v>45</v>
      </c>
      <c r="N595" s="62" t="s">
        <v>50</v>
      </c>
      <c r="O595" s="64" t="n">
        <v>0</v>
      </c>
      <c r="P595" s="64" t="s">
        <v>512</v>
      </c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.75" hidden="false" customHeight="true" outlineLevel="0" collapsed="false">
      <c r="A596" s="62" t="n">
        <v>441</v>
      </c>
      <c r="B596" s="74" t="s">
        <v>536</v>
      </c>
      <c r="C596" s="56" t="n">
        <v>1.07</v>
      </c>
      <c r="D596" s="57"/>
      <c r="E596" s="58" t="s">
        <v>40</v>
      </c>
      <c r="F596" s="59"/>
      <c r="G596" s="59"/>
      <c r="H596" s="73" t="s">
        <v>43</v>
      </c>
      <c r="I596" s="61" t="s">
        <v>38</v>
      </c>
      <c r="J596" s="62" t="n">
        <v>2015</v>
      </c>
      <c r="K596" s="63" t="n">
        <v>2015</v>
      </c>
      <c r="L596" s="137"/>
      <c r="M596" s="151" t="s">
        <v>45</v>
      </c>
      <c r="N596" s="58" t="s">
        <v>40</v>
      </c>
      <c r="O596" s="64" t="n">
        <v>3623</v>
      </c>
      <c r="P596" s="64" t="s">
        <v>512</v>
      </c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.75" hidden="false" customHeight="true" outlineLevel="0" collapsed="false">
      <c r="A597" s="62" t="n">
        <v>442</v>
      </c>
      <c r="B597" s="74" t="s">
        <v>537</v>
      </c>
      <c r="C597" s="56" t="n">
        <v>0.66</v>
      </c>
      <c r="D597" s="57"/>
      <c r="E597" s="62" t="s">
        <v>40</v>
      </c>
      <c r="F597" s="59"/>
      <c r="G597" s="59"/>
      <c r="H597" s="73" t="s">
        <v>43</v>
      </c>
      <c r="I597" s="61" t="s">
        <v>68</v>
      </c>
      <c r="J597" s="62" t="n">
        <v>2016</v>
      </c>
      <c r="K597" s="63" t="n">
        <v>2016</v>
      </c>
      <c r="L597" s="137"/>
      <c r="M597" s="151" t="s">
        <v>45</v>
      </c>
      <c r="N597" s="62" t="s">
        <v>40</v>
      </c>
      <c r="O597" s="64" t="n">
        <v>0</v>
      </c>
      <c r="P597" s="64" t="s">
        <v>512</v>
      </c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.75" hidden="false" customHeight="true" outlineLevel="0" collapsed="false">
      <c r="A598" s="62" t="n">
        <v>443</v>
      </c>
      <c r="B598" s="74" t="s">
        <v>538</v>
      </c>
      <c r="C598" s="56" t="n">
        <v>0.55</v>
      </c>
      <c r="D598" s="57"/>
      <c r="E598" s="58" t="s">
        <v>50</v>
      </c>
      <c r="F598" s="59"/>
      <c r="G598" s="59"/>
      <c r="H598" s="73" t="s">
        <v>43</v>
      </c>
      <c r="I598" s="61" t="s">
        <v>53</v>
      </c>
      <c r="J598" s="62" t="n">
        <v>2013</v>
      </c>
      <c r="K598" s="63" t="n">
        <v>2013</v>
      </c>
      <c r="L598" s="137"/>
      <c r="M598" s="151" t="s">
        <v>45</v>
      </c>
      <c r="N598" s="58" t="s">
        <v>50</v>
      </c>
      <c r="O598" s="64" t="n">
        <v>508</v>
      </c>
      <c r="P598" s="64" t="s">
        <v>539</v>
      </c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.75" hidden="false" customHeight="true" outlineLevel="0" collapsed="false">
      <c r="A599" s="62" t="n">
        <v>444</v>
      </c>
      <c r="B599" s="45" t="s">
        <v>540</v>
      </c>
      <c r="C599" s="46" t="n">
        <v>2.32</v>
      </c>
      <c r="D599" s="47" t="s">
        <v>36</v>
      </c>
      <c r="E599" s="48"/>
      <c r="F599" s="59"/>
      <c r="G599" s="59"/>
      <c r="H599" s="67" t="s">
        <v>37</v>
      </c>
      <c r="I599" s="51" t="s">
        <v>46</v>
      </c>
      <c r="J599" s="44" t="n">
        <v>2003</v>
      </c>
      <c r="K599" s="52" t="n">
        <v>2003</v>
      </c>
      <c r="L599" s="140"/>
      <c r="M599" s="153" t="s">
        <v>45</v>
      </c>
      <c r="N599" s="48" t="s">
        <v>40</v>
      </c>
      <c r="O599" s="53" t="n">
        <v>25535</v>
      </c>
      <c r="P599" s="53" t="s">
        <v>539</v>
      </c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.75" hidden="false" customHeight="true" outlineLevel="0" collapsed="false">
      <c r="A600" s="54" t="n">
        <v>445</v>
      </c>
      <c r="B600" s="55" t="s">
        <v>541</v>
      </c>
      <c r="C600" s="56" t="n">
        <v>0.58</v>
      </c>
      <c r="D600" s="57"/>
      <c r="E600" s="58" t="s">
        <v>50</v>
      </c>
      <c r="F600" s="59"/>
      <c r="G600" s="59"/>
      <c r="H600" s="73" t="s">
        <v>43</v>
      </c>
      <c r="I600" s="61" t="s">
        <v>58</v>
      </c>
      <c r="J600" s="62" t="n">
        <v>2008</v>
      </c>
      <c r="K600" s="63" t="n">
        <v>2008</v>
      </c>
      <c r="L600" s="137"/>
      <c r="M600" s="151" t="s">
        <v>45</v>
      </c>
      <c r="N600" s="58" t="s">
        <v>50</v>
      </c>
      <c r="O600" s="64" t="n">
        <v>8280</v>
      </c>
      <c r="P600" s="64" t="s">
        <v>539</v>
      </c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.75" hidden="false" customHeight="true" outlineLevel="0" collapsed="false">
      <c r="A601" s="71"/>
      <c r="B601" s="81"/>
      <c r="C601" s="56" t="n">
        <v>2.54</v>
      </c>
      <c r="D601" s="57"/>
      <c r="E601" s="58" t="s">
        <v>40</v>
      </c>
      <c r="F601" s="59"/>
      <c r="G601" s="59"/>
      <c r="H601" s="73" t="s">
        <v>43</v>
      </c>
      <c r="I601" s="61" t="s">
        <v>68</v>
      </c>
      <c r="J601" s="62" t="n">
        <v>2013</v>
      </c>
      <c r="K601" s="63" t="n">
        <v>2013</v>
      </c>
      <c r="L601" s="137"/>
      <c r="M601" s="151" t="s">
        <v>45</v>
      </c>
      <c r="N601" s="58" t="s">
        <v>40</v>
      </c>
      <c r="O601" s="64" t="n">
        <v>6330</v>
      </c>
      <c r="P601" s="64" t="s">
        <v>539</v>
      </c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.75" hidden="false" customHeight="true" outlineLevel="0" collapsed="false">
      <c r="A602" s="62" t="n">
        <v>446</v>
      </c>
      <c r="B602" s="74" t="s">
        <v>542</v>
      </c>
      <c r="C602" s="56" t="n">
        <v>0.72</v>
      </c>
      <c r="D602" s="57"/>
      <c r="E602" s="58" t="s">
        <v>50</v>
      </c>
      <c r="F602" s="59"/>
      <c r="G602" s="59"/>
      <c r="H602" s="73" t="s">
        <v>43</v>
      </c>
      <c r="I602" s="61" t="s">
        <v>49</v>
      </c>
      <c r="J602" s="62" t="n">
        <v>2015</v>
      </c>
      <c r="K602" s="63" t="n">
        <v>2015</v>
      </c>
      <c r="L602" s="137"/>
      <c r="M602" s="151" t="s">
        <v>45</v>
      </c>
      <c r="N602" s="58" t="s">
        <v>50</v>
      </c>
      <c r="O602" s="64" t="n">
        <v>4101</v>
      </c>
      <c r="P602" s="64" t="s">
        <v>539</v>
      </c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.75" hidden="false" customHeight="true" outlineLevel="0" collapsed="false">
      <c r="A603" s="62" t="n">
        <v>447</v>
      </c>
      <c r="B603" s="74" t="s">
        <v>543</v>
      </c>
      <c r="C603" s="56" t="n">
        <v>0.61</v>
      </c>
      <c r="D603" s="57"/>
      <c r="E603" s="58" t="s">
        <v>50</v>
      </c>
      <c r="F603" s="59"/>
      <c r="G603" s="59"/>
      <c r="H603" s="73" t="s">
        <v>43</v>
      </c>
      <c r="I603" s="61" t="s">
        <v>58</v>
      </c>
      <c r="J603" s="62" t="n">
        <v>2016</v>
      </c>
      <c r="K603" s="63" t="n">
        <v>2016</v>
      </c>
      <c r="L603" s="137"/>
      <c r="M603" s="151" t="s">
        <v>45</v>
      </c>
      <c r="N603" s="58" t="s">
        <v>50</v>
      </c>
      <c r="O603" s="64" t="n">
        <v>512</v>
      </c>
      <c r="P603" s="64" t="s">
        <v>539</v>
      </c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.75" hidden="false" customHeight="true" outlineLevel="0" collapsed="false">
      <c r="A604" s="62" t="n">
        <v>448</v>
      </c>
      <c r="B604" s="74" t="s">
        <v>544</v>
      </c>
      <c r="C604" s="56" t="n">
        <v>1.18</v>
      </c>
      <c r="D604" s="57"/>
      <c r="E604" s="58" t="s">
        <v>40</v>
      </c>
      <c r="F604" s="59"/>
      <c r="G604" s="59"/>
      <c r="H604" s="73" t="s">
        <v>43</v>
      </c>
      <c r="I604" s="61" t="s">
        <v>38</v>
      </c>
      <c r="J604" s="62" t="n">
        <v>2014</v>
      </c>
      <c r="K604" s="63" t="n">
        <v>2014</v>
      </c>
      <c r="L604" s="137"/>
      <c r="M604" s="151" t="s">
        <v>45</v>
      </c>
      <c r="N604" s="58" t="s">
        <v>40</v>
      </c>
      <c r="O604" s="64" t="n">
        <v>451</v>
      </c>
      <c r="P604" s="64" t="s">
        <v>539</v>
      </c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.75" hidden="false" customHeight="true" outlineLevel="0" collapsed="false">
      <c r="A605" s="54" t="n">
        <v>449</v>
      </c>
      <c r="B605" s="55" t="s">
        <v>545</v>
      </c>
      <c r="C605" s="56" t="n">
        <v>0.72</v>
      </c>
      <c r="D605" s="57"/>
      <c r="E605" s="58" t="s">
        <v>50</v>
      </c>
      <c r="F605" s="59"/>
      <c r="G605" s="59"/>
      <c r="H605" s="73" t="s">
        <v>43</v>
      </c>
      <c r="I605" s="61" t="s">
        <v>78</v>
      </c>
      <c r="J605" s="62" t="n">
        <v>2012</v>
      </c>
      <c r="K605" s="63" t="n">
        <v>2012</v>
      </c>
      <c r="L605" s="137"/>
      <c r="M605" s="151" t="s">
        <v>45</v>
      </c>
      <c r="N605" s="58" t="s">
        <v>50</v>
      </c>
      <c r="O605" s="64" t="n">
        <v>8224</v>
      </c>
      <c r="P605" s="64" t="s">
        <v>539</v>
      </c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.75" hidden="false" customHeight="true" outlineLevel="0" collapsed="false">
      <c r="A606" s="99"/>
      <c r="B606" s="100"/>
      <c r="C606" s="56" t="n">
        <v>1.19</v>
      </c>
      <c r="D606" s="57"/>
      <c r="E606" s="62" t="s">
        <v>40</v>
      </c>
      <c r="F606" s="59"/>
      <c r="G606" s="59"/>
      <c r="H606" s="73" t="s">
        <v>43</v>
      </c>
      <c r="I606" s="61" t="s">
        <v>132</v>
      </c>
      <c r="J606" s="62" t="n">
        <v>2015</v>
      </c>
      <c r="K606" s="63" t="n">
        <v>2015</v>
      </c>
      <c r="L606" s="137"/>
      <c r="M606" s="151" t="s">
        <v>45</v>
      </c>
      <c r="N606" s="62" t="s">
        <v>40</v>
      </c>
      <c r="O606" s="64" t="n">
        <v>0</v>
      </c>
      <c r="P606" s="64" t="s">
        <v>539</v>
      </c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.75" hidden="false" customHeight="true" outlineLevel="0" collapsed="false">
      <c r="A607" s="71"/>
      <c r="B607" s="100"/>
      <c r="C607" s="56" t="n">
        <v>0.75</v>
      </c>
      <c r="D607" s="57"/>
      <c r="E607" s="62" t="s">
        <v>40</v>
      </c>
      <c r="F607" s="59"/>
      <c r="G607" s="59"/>
      <c r="H607" s="73" t="s">
        <v>43</v>
      </c>
      <c r="I607" s="61" t="s">
        <v>44</v>
      </c>
      <c r="J607" s="62" t="n">
        <v>2017</v>
      </c>
      <c r="K607" s="63" t="n">
        <v>2017</v>
      </c>
      <c r="L607" s="137"/>
      <c r="M607" s="151" t="s">
        <v>45</v>
      </c>
      <c r="N607" s="62" t="s">
        <v>40</v>
      </c>
      <c r="O607" s="64" t="n">
        <v>0</v>
      </c>
      <c r="P607" s="64" t="s">
        <v>539</v>
      </c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.75" hidden="false" customHeight="true" outlineLevel="0" collapsed="false">
      <c r="A608" s="68" t="n">
        <v>450</v>
      </c>
      <c r="B608" s="75" t="s">
        <v>546</v>
      </c>
      <c r="C608" s="46" t="n">
        <v>1.02</v>
      </c>
      <c r="D608" s="47" t="s">
        <v>36</v>
      </c>
      <c r="E608" s="48"/>
      <c r="F608" s="59"/>
      <c r="G608" s="59"/>
      <c r="H608" s="67" t="s">
        <v>37</v>
      </c>
      <c r="I608" s="51" t="s">
        <v>66</v>
      </c>
      <c r="J608" s="44" t="n">
        <v>2004</v>
      </c>
      <c r="K608" s="52" t="n">
        <v>2004</v>
      </c>
      <c r="L608" s="140"/>
      <c r="M608" s="153" t="s">
        <v>45</v>
      </c>
      <c r="N608" s="48" t="s">
        <v>50</v>
      </c>
      <c r="O608" s="53" t="n">
        <v>10177</v>
      </c>
      <c r="P608" s="53" t="s">
        <v>539</v>
      </c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.75" hidden="false" customHeight="true" outlineLevel="0" collapsed="false">
      <c r="A609" s="65"/>
      <c r="B609" s="66"/>
      <c r="C609" s="46" t="n">
        <v>1.63</v>
      </c>
      <c r="D609" s="47" t="s">
        <v>36</v>
      </c>
      <c r="E609" s="48"/>
      <c r="F609" s="59"/>
      <c r="G609" s="59"/>
      <c r="H609" s="67" t="s">
        <v>37</v>
      </c>
      <c r="I609" s="51" t="s">
        <v>44</v>
      </c>
      <c r="J609" s="44" t="n">
        <v>2003</v>
      </c>
      <c r="K609" s="52" t="n">
        <v>2003</v>
      </c>
      <c r="L609" s="140"/>
      <c r="M609" s="153" t="s">
        <v>45</v>
      </c>
      <c r="N609" s="48" t="s">
        <v>40</v>
      </c>
      <c r="O609" s="53" t="n">
        <v>16602</v>
      </c>
      <c r="P609" s="53" t="s">
        <v>539</v>
      </c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.75" hidden="false" customHeight="true" outlineLevel="0" collapsed="false">
      <c r="A610" s="62" t="n">
        <v>451</v>
      </c>
      <c r="B610" s="74" t="s">
        <v>547</v>
      </c>
      <c r="C610" s="56" t="n">
        <v>1.73</v>
      </c>
      <c r="D610" s="57"/>
      <c r="E610" s="62" t="s">
        <v>40</v>
      </c>
      <c r="F610" s="59"/>
      <c r="G610" s="59"/>
      <c r="H610" s="73" t="s">
        <v>43</v>
      </c>
      <c r="I610" s="61" t="s">
        <v>38</v>
      </c>
      <c r="J610" s="62" t="n">
        <v>2016</v>
      </c>
      <c r="K610" s="63" t="n">
        <v>2016</v>
      </c>
      <c r="L610" s="137"/>
      <c r="M610" s="151" t="s">
        <v>45</v>
      </c>
      <c r="N610" s="62" t="s">
        <v>40</v>
      </c>
      <c r="O610" s="64" t="n">
        <v>0</v>
      </c>
      <c r="P610" s="64" t="s">
        <v>539</v>
      </c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.75" hidden="false" customHeight="true" outlineLevel="0" collapsed="false">
      <c r="A611" s="62" t="n">
        <v>452</v>
      </c>
      <c r="B611" s="74" t="s">
        <v>548</v>
      </c>
      <c r="C611" s="56" t="n">
        <v>0.65</v>
      </c>
      <c r="D611" s="57"/>
      <c r="E611" s="58" t="s">
        <v>40</v>
      </c>
      <c r="F611" s="59"/>
      <c r="G611" s="59"/>
      <c r="H611" s="73" t="s">
        <v>43</v>
      </c>
      <c r="I611" s="61" t="s">
        <v>38</v>
      </c>
      <c r="J611" s="62" t="n">
        <v>2016</v>
      </c>
      <c r="K611" s="63" t="n">
        <v>2016</v>
      </c>
      <c r="L611" s="137"/>
      <c r="M611" s="151" t="s">
        <v>45</v>
      </c>
      <c r="N611" s="58" t="s">
        <v>40</v>
      </c>
      <c r="O611" s="64" t="n">
        <v>797</v>
      </c>
      <c r="P611" s="64" t="s">
        <v>539</v>
      </c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.75" hidden="false" customHeight="true" outlineLevel="0" collapsed="false">
      <c r="A612" s="54" t="n">
        <v>453</v>
      </c>
      <c r="B612" s="55" t="s">
        <v>549</v>
      </c>
      <c r="C612" s="56" t="n">
        <v>0.5</v>
      </c>
      <c r="D612" s="57"/>
      <c r="E612" s="58" t="s">
        <v>50</v>
      </c>
      <c r="F612" s="59"/>
      <c r="G612" s="59"/>
      <c r="H612" s="73" t="s">
        <v>43</v>
      </c>
      <c r="I612" s="61" t="s">
        <v>53</v>
      </c>
      <c r="J612" s="62" t="n">
        <v>2014</v>
      </c>
      <c r="K612" s="63" t="n">
        <v>2014</v>
      </c>
      <c r="L612" s="137"/>
      <c r="M612" s="151" t="s">
        <v>45</v>
      </c>
      <c r="N612" s="58" t="s">
        <v>50</v>
      </c>
      <c r="O612" s="64" t="n">
        <v>3693</v>
      </c>
      <c r="P612" s="64" t="s">
        <v>539</v>
      </c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.75" hidden="false" customHeight="true" outlineLevel="0" collapsed="false">
      <c r="A613" s="99"/>
      <c r="B613" s="100"/>
      <c r="C613" s="56" t="n">
        <v>1.12</v>
      </c>
      <c r="D613" s="57"/>
      <c r="E613" s="62" t="s">
        <v>40</v>
      </c>
      <c r="F613" s="59"/>
      <c r="G613" s="59"/>
      <c r="H613" s="73" t="s">
        <v>43</v>
      </c>
      <c r="I613" s="61" t="s">
        <v>44</v>
      </c>
      <c r="J613" s="62" t="n">
        <v>2018</v>
      </c>
      <c r="K613" s="63" t="n">
        <v>2018</v>
      </c>
      <c r="L613" s="137"/>
      <c r="M613" s="151" t="s">
        <v>45</v>
      </c>
      <c r="N613" s="62" t="s">
        <v>40</v>
      </c>
      <c r="O613" s="64" t="n">
        <v>0</v>
      </c>
      <c r="P613" s="64" t="s">
        <v>539</v>
      </c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.75" hidden="false" customHeight="true" outlineLevel="0" collapsed="false">
      <c r="A614" s="71"/>
      <c r="B614" s="81"/>
      <c r="C614" s="56" t="n">
        <v>0.47</v>
      </c>
      <c r="D614" s="57"/>
      <c r="E614" s="62" t="s">
        <v>40</v>
      </c>
      <c r="F614" s="59"/>
      <c r="G614" s="59"/>
      <c r="H614" s="73" t="s">
        <v>43</v>
      </c>
      <c r="I614" s="61" t="s">
        <v>68</v>
      </c>
      <c r="J614" s="62" t="n">
        <v>2018</v>
      </c>
      <c r="K614" s="63" t="n">
        <v>2018</v>
      </c>
      <c r="L614" s="137"/>
      <c r="M614" s="151" t="s">
        <v>45</v>
      </c>
      <c r="N614" s="62" t="s">
        <v>40</v>
      </c>
      <c r="O614" s="64" t="n">
        <v>0</v>
      </c>
      <c r="P614" s="64" t="s">
        <v>539</v>
      </c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.75" hidden="false" customHeight="true" outlineLevel="0" collapsed="false">
      <c r="A615" s="62" t="n">
        <v>454</v>
      </c>
      <c r="B615" s="74" t="s">
        <v>550</v>
      </c>
      <c r="C615" s="56" t="n">
        <v>1.61</v>
      </c>
      <c r="D615" s="57"/>
      <c r="E615" s="58" t="s">
        <v>40</v>
      </c>
      <c r="F615" s="59"/>
      <c r="G615" s="59"/>
      <c r="H615" s="73" t="s">
        <v>43</v>
      </c>
      <c r="I615" s="61" t="s">
        <v>132</v>
      </c>
      <c r="J615" s="62" t="n">
        <v>2010</v>
      </c>
      <c r="K615" s="63" t="n">
        <v>2010</v>
      </c>
      <c r="L615" s="137"/>
      <c r="M615" s="151" t="s">
        <v>45</v>
      </c>
      <c r="N615" s="58" t="s">
        <v>40</v>
      </c>
      <c r="O615" s="64" t="n">
        <v>7740</v>
      </c>
      <c r="P615" s="64" t="s">
        <v>539</v>
      </c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.75" hidden="false" customHeight="true" outlineLevel="0" collapsed="false">
      <c r="A616" s="62" t="n">
        <v>455</v>
      </c>
      <c r="B616" s="74" t="s">
        <v>551</v>
      </c>
      <c r="C616" s="56" t="n">
        <v>1.07</v>
      </c>
      <c r="D616" s="57"/>
      <c r="E616" s="58" t="s">
        <v>50</v>
      </c>
      <c r="F616" s="59"/>
      <c r="G616" s="59"/>
      <c r="H616" s="73" t="s">
        <v>43</v>
      </c>
      <c r="I616" s="61" t="s">
        <v>58</v>
      </c>
      <c r="J616" s="62" t="n">
        <v>2016</v>
      </c>
      <c r="K616" s="63" t="n">
        <v>2016</v>
      </c>
      <c r="L616" s="137"/>
      <c r="M616" s="151" t="s">
        <v>45</v>
      </c>
      <c r="N616" s="58" t="s">
        <v>50</v>
      </c>
      <c r="O616" s="64" t="n">
        <v>135</v>
      </c>
      <c r="P616" s="64" t="s">
        <v>539</v>
      </c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.75" hidden="false" customHeight="true" outlineLevel="0" collapsed="false">
      <c r="A617" s="54" t="n">
        <v>456</v>
      </c>
      <c r="B617" s="55" t="s">
        <v>552</v>
      </c>
      <c r="C617" s="56" t="n">
        <v>1.25</v>
      </c>
      <c r="D617" s="57"/>
      <c r="E617" s="58" t="s">
        <v>50</v>
      </c>
      <c r="F617" s="59"/>
      <c r="G617" s="59"/>
      <c r="H617" s="73" t="s">
        <v>43</v>
      </c>
      <c r="I617" s="61" t="s">
        <v>78</v>
      </c>
      <c r="J617" s="62" t="n">
        <v>2014</v>
      </c>
      <c r="K617" s="63" t="n">
        <v>2014</v>
      </c>
      <c r="L617" s="137"/>
      <c r="M617" s="151" t="s">
        <v>45</v>
      </c>
      <c r="N617" s="58" t="s">
        <v>50</v>
      </c>
      <c r="O617" s="64" t="n">
        <v>3497</v>
      </c>
      <c r="P617" s="64" t="s">
        <v>539</v>
      </c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.75" hidden="false" customHeight="true" outlineLevel="0" collapsed="false">
      <c r="A618" s="99"/>
      <c r="B618" s="100"/>
      <c r="C618" s="56" t="n">
        <v>0.43</v>
      </c>
      <c r="D618" s="57"/>
      <c r="E618" s="62" t="s">
        <v>40</v>
      </c>
      <c r="F618" s="59"/>
      <c r="G618" s="59"/>
      <c r="H618" s="73" t="s">
        <v>43</v>
      </c>
      <c r="I618" s="61" t="s">
        <v>38</v>
      </c>
      <c r="J618" s="62" t="n">
        <v>2017</v>
      </c>
      <c r="K618" s="63" t="n">
        <v>2017</v>
      </c>
      <c r="L618" s="137"/>
      <c r="M618" s="151" t="s">
        <v>45</v>
      </c>
      <c r="N618" s="62" t="s">
        <v>40</v>
      </c>
      <c r="O618" s="64" t="n">
        <v>0</v>
      </c>
      <c r="P618" s="64" t="s">
        <v>539</v>
      </c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.75" hidden="false" customHeight="true" outlineLevel="0" collapsed="false">
      <c r="A619" s="99"/>
      <c r="B619" s="100"/>
      <c r="C619" s="56" t="n">
        <v>0.24</v>
      </c>
      <c r="D619" s="57"/>
      <c r="E619" s="62" t="s">
        <v>40</v>
      </c>
      <c r="F619" s="59"/>
      <c r="G619" s="59"/>
      <c r="H619" s="73" t="s">
        <v>43</v>
      </c>
      <c r="I619" s="61" t="s">
        <v>44</v>
      </c>
      <c r="J619" s="62" t="n">
        <v>2018</v>
      </c>
      <c r="K619" s="63" t="n">
        <v>2018</v>
      </c>
      <c r="L619" s="137"/>
      <c r="M619" s="151" t="s">
        <v>45</v>
      </c>
      <c r="N619" s="62" t="s">
        <v>40</v>
      </c>
      <c r="O619" s="64" t="n">
        <v>0</v>
      </c>
      <c r="P619" s="64" t="s">
        <v>539</v>
      </c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.75" hidden="false" customHeight="true" outlineLevel="0" collapsed="false">
      <c r="A620" s="71"/>
      <c r="B620" s="81"/>
      <c r="C620" s="56" t="n">
        <v>0.32</v>
      </c>
      <c r="D620" s="57"/>
      <c r="E620" s="62" t="s">
        <v>40</v>
      </c>
      <c r="F620" s="59"/>
      <c r="G620" s="59"/>
      <c r="H620" s="73" t="s">
        <v>43</v>
      </c>
      <c r="I620" s="61" t="s">
        <v>66</v>
      </c>
      <c r="J620" s="62" t="n">
        <v>2018</v>
      </c>
      <c r="K620" s="63" t="n">
        <v>2018</v>
      </c>
      <c r="L620" s="137"/>
      <c r="M620" s="151" t="s">
        <v>45</v>
      </c>
      <c r="N620" s="62" t="s">
        <v>40</v>
      </c>
      <c r="O620" s="64" t="n">
        <v>0</v>
      </c>
      <c r="P620" s="64" t="s">
        <v>539</v>
      </c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.75" hidden="false" customHeight="true" outlineLevel="0" collapsed="false">
      <c r="A621" s="62" t="n">
        <v>457</v>
      </c>
      <c r="B621" s="74" t="s">
        <v>553</v>
      </c>
      <c r="C621" s="56" t="n">
        <v>0.96</v>
      </c>
      <c r="D621" s="57"/>
      <c r="E621" s="62" t="s">
        <v>40</v>
      </c>
      <c r="F621" s="59"/>
      <c r="G621" s="59"/>
      <c r="H621" s="73" t="s">
        <v>43</v>
      </c>
      <c r="I621" s="61" t="s">
        <v>44</v>
      </c>
      <c r="J621" s="62" t="n">
        <v>2012</v>
      </c>
      <c r="K621" s="63" t="n">
        <v>2012</v>
      </c>
      <c r="L621" s="137"/>
      <c r="M621" s="151" t="s">
        <v>45</v>
      </c>
      <c r="N621" s="62" t="s">
        <v>40</v>
      </c>
      <c r="O621" s="64" t="n">
        <v>0</v>
      </c>
      <c r="P621" s="64" t="s">
        <v>539</v>
      </c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.75" hidden="false" customHeight="true" outlineLevel="0" collapsed="false">
      <c r="A622" s="62" t="n">
        <v>458</v>
      </c>
      <c r="B622" s="74" t="s">
        <v>554</v>
      </c>
      <c r="C622" s="56" t="n">
        <v>0.46</v>
      </c>
      <c r="D622" s="57"/>
      <c r="E622" s="62" t="s">
        <v>40</v>
      </c>
      <c r="F622" s="59"/>
      <c r="G622" s="59"/>
      <c r="H622" s="73" t="s">
        <v>43</v>
      </c>
      <c r="I622" s="61" t="s">
        <v>68</v>
      </c>
      <c r="J622" s="62" t="n">
        <v>2013</v>
      </c>
      <c r="K622" s="63" t="n">
        <v>2013</v>
      </c>
      <c r="L622" s="137"/>
      <c r="M622" s="151" t="s">
        <v>45</v>
      </c>
      <c r="N622" s="62" t="s">
        <v>40</v>
      </c>
      <c r="O622" s="64" t="n">
        <v>0</v>
      </c>
      <c r="P622" s="64" t="s">
        <v>539</v>
      </c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.75" hidden="false" customHeight="true" outlineLevel="0" collapsed="false">
      <c r="A623" s="62" t="n">
        <v>459</v>
      </c>
      <c r="B623" s="74" t="s">
        <v>555</v>
      </c>
      <c r="C623" s="56" t="n">
        <v>1.38</v>
      </c>
      <c r="D623" s="57"/>
      <c r="E623" s="62" t="s">
        <v>40</v>
      </c>
      <c r="F623" s="59"/>
      <c r="G623" s="59"/>
      <c r="H623" s="73" t="s">
        <v>43</v>
      </c>
      <c r="I623" s="61" t="s">
        <v>132</v>
      </c>
      <c r="J623" s="62" t="n">
        <v>2012</v>
      </c>
      <c r="K623" s="63" t="n">
        <v>2012</v>
      </c>
      <c r="L623" s="137"/>
      <c r="M623" s="151" t="s">
        <v>45</v>
      </c>
      <c r="N623" s="62" t="s">
        <v>40</v>
      </c>
      <c r="O623" s="64" t="n">
        <v>0</v>
      </c>
      <c r="P623" s="64" t="s">
        <v>539</v>
      </c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.75" hidden="false" customHeight="true" outlineLevel="0" collapsed="false">
      <c r="A624" s="62" t="n">
        <v>460</v>
      </c>
      <c r="B624" s="45" t="s">
        <v>556</v>
      </c>
      <c r="C624" s="46" t="n">
        <v>1.13</v>
      </c>
      <c r="D624" s="47" t="s">
        <v>36</v>
      </c>
      <c r="E624" s="48"/>
      <c r="F624" s="59"/>
      <c r="G624" s="59"/>
      <c r="H624" s="67" t="s">
        <v>37</v>
      </c>
      <c r="I624" s="51" t="s">
        <v>38</v>
      </c>
      <c r="J624" s="44" t="n">
        <v>2003</v>
      </c>
      <c r="K624" s="52" t="n">
        <v>2003</v>
      </c>
      <c r="L624" s="140"/>
      <c r="M624" s="153" t="s">
        <v>45</v>
      </c>
      <c r="N624" s="48" t="s">
        <v>40</v>
      </c>
      <c r="O624" s="53" t="n">
        <v>9356</v>
      </c>
      <c r="P624" s="53" t="s">
        <v>539</v>
      </c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.75" hidden="false" customHeight="true" outlineLevel="0" collapsed="false">
      <c r="A625" s="62" t="n">
        <v>461</v>
      </c>
      <c r="B625" s="45" t="s">
        <v>557</v>
      </c>
      <c r="C625" s="46" t="n">
        <v>1.78</v>
      </c>
      <c r="D625" s="47" t="s">
        <v>36</v>
      </c>
      <c r="E625" s="48"/>
      <c r="F625" s="59"/>
      <c r="G625" s="59"/>
      <c r="H625" s="67" t="s">
        <v>37</v>
      </c>
      <c r="I625" s="51" t="s">
        <v>66</v>
      </c>
      <c r="J625" s="44" t="n">
        <v>2003</v>
      </c>
      <c r="K625" s="52" t="n">
        <v>2003</v>
      </c>
      <c r="L625" s="140"/>
      <c r="M625" s="153" t="s">
        <v>45</v>
      </c>
      <c r="N625" s="48" t="s">
        <v>50</v>
      </c>
      <c r="O625" s="53" t="n">
        <v>17384</v>
      </c>
      <c r="P625" s="53" t="s">
        <v>539</v>
      </c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.75" hidden="false" customHeight="true" outlineLevel="0" collapsed="false">
      <c r="A626" s="62" t="n">
        <v>462</v>
      </c>
      <c r="B626" s="74" t="s">
        <v>558</v>
      </c>
      <c r="C626" s="56" t="n">
        <v>0.99</v>
      </c>
      <c r="D626" s="57"/>
      <c r="E626" s="62" t="s">
        <v>50</v>
      </c>
      <c r="F626" s="59"/>
      <c r="G626" s="59"/>
      <c r="H626" s="73" t="s">
        <v>43</v>
      </c>
      <c r="I626" s="61" t="s">
        <v>58</v>
      </c>
      <c r="J626" s="62" t="n">
        <v>2009</v>
      </c>
      <c r="K626" s="63" t="n">
        <v>2009</v>
      </c>
      <c r="L626" s="137"/>
      <c r="M626" s="151" t="s">
        <v>45</v>
      </c>
      <c r="N626" s="62" t="s">
        <v>50</v>
      </c>
      <c r="O626" s="64" t="n">
        <v>0</v>
      </c>
      <c r="P626" s="64" t="s">
        <v>539</v>
      </c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.75" hidden="false" customHeight="true" outlineLevel="0" collapsed="false">
      <c r="A627" s="62" t="n">
        <v>463</v>
      </c>
      <c r="B627" s="45" t="s">
        <v>559</v>
      </c>
      <c r="C627" s="46" t="n">
        <v>0.4</v>
      </c>
      <c r="D627" s="47" t="s">
        <v>36</v>
      </c>
      <c r="E627" s="48"/>
      <c r="F627" s="59"/>
      <c r="G627" s="59"/>
      <c r="H627" s="67" t="s">
        <v>37</v>
      </c>
      <c r="I627" s="51" t="s">
        <v>38</v>
      </c>
      <c r="J627" s="44" t="n">
        <v>2004</v>
      </c>
      <c r="K627" s="52" t="n">
        <v>2004</v>
      </c>
      <c r="L627" s="140"/>
      <c r="M627" s="153" t="s">
        <v>45</v>
      </c>
      <c r="N627" s="48" t="s">
        <v>50</v>
      </c>
      <c r="O627" s="53" t="n">
        <v>11560</v>
      </c>
      <c r="P627" s="53" t="s">
        <v>560</v>
      </c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.75" hidden="false" customHeight="true" outlineLevel="0" collapsed="false">
      <c r="A628" s="62" t="n">
        <v>464</v>
      </c>
      <c r="B628" s="45" t="s">
        <v>561</v>
      </c>
      <c r="C628" s="46" t="n">
        <v>2.03</v>
      </c>
      <c r="D628" s="47" t="s">
        <v>36</v>
      </c>
      <c r="E628" s="48"/>
      <c r="F628" s="59"/>
      <c r="G628" s="59"/>
      <c r="H628" s="67" t="s">
        <v>37</v>
      </c>
      <c r="I628" s="51" t="s">
        <v>44</v>
      </c>
      <c r="J628" s="44" t="n">
        <v>2004</v>
      </c>
      <c r="K628" s="52" t="n">
        <v>2004</v>
      </c>
      <c r="L628" s="140"/>
      <c r="M628" s="153" t="s">
        <v>45</v>
      </c>
      <c r="N628" s="48" t="s">
        <v>50</v>
      </c>
      <c r="O628" s="53" t="n">
        <v>20494</v>
      </c>
      <c r="P628" s="53" t="s">
        <v>560</v>
      </c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.75" hidden="false" customHeight="true" outlineLevel="0" collapsed="false">
      <c r="A629" s="54" t="n">
        <v>465</v>
      </c>
      <c r="B629" s="55" t="s">
        <v>562</v>
      </c>
      <c r="C629" s="95" t="n">
        <v>1.67</v>
      </c>
      <c r="D629" s="57"/>
      <c r="E629" s="58" t="s">
        <v>40</v>
      </c>
      <c r="F629" s="59"/>
      <c r="G629" s="59"/>
      <c r="H629" s="73" t="s">
        <v>43</v>
      </c>
      <c r="I629" s="61" t="s">
        <v>46</v>
      </c>
      <c r="J629" s="62" t="n">
        <v>2006</v>
      </c>
      <c r="K629" s="63" t="n">
        <v>2006</v>
      </c>
      <c r="L629" s="137"/>
      <c r="M629" s="151" t="s">
        <v>45</v>
      </c>
      <c r="N629" s="58" t="s">
        <v>40</v>
      </c>
      <c r="O629" s="64" t="n">
        <v>12234</v>
      </c>
      <c r="P629" s="64" t="s">
        <v>560</v>
      </c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.75" hidden="false" customHeight="true" outlineLevel="0" collapsed="false">
      <c r="A630" s="71"/>
      <c r="B630" s="66"/>
      <c r="C630" s="83" t="n">
        <v>0.69</v>
      </c>
      <c r="D630" s="47" t="s">
        <v>36</v>
      </c>
      <c r="E630" s="48"/>
      <c r="F630" s="59"/>
      <c r="G630" s="59"/>
      <c r="H630" s="67" t="s">
        <v>37</v>
      </c>
      <c r="I630" s="51" t="s">
        <v>46</v>
      </c>
      <c r="J630" s="44" t="n">
        <v>2004</v>
      </c>
      <c r="K630" s="52" t="n">
        <v>2004</v>
      </c>
      <c r="L630" s="140"/>
      <c r="M630" s="153" t="s">
        <v>45</v>
      </c>
      <c r="N630" s="48" t="s">
        <v>40</v>
      </c>
      <c r="O630" s="53" t="n">
        <v>13818</v>
      </c>
      <c r="P630" s="53" t="s">
        <v>560</v>
      </c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.75" hidden="false" customHeight="true" outlineLevel="0" collapsed="false">
      <c r="A631" s="62" t="n">
        <v>466</v>
      </c>
      <c r="B631" s="74" t="s">
        <v>563</v>
      </c>
      <c r="C631" s="95" t="n">
        <v>1.64</v>
      </c>
      <c r="D631" s="57"/>
      <c r="E631" s="58" t="s">
        <v>50</v>
      </c>
      <c r="F631" s="59"/>
      <c r="G631" s="59"/>
      <c r="H631" s="73" t="s">
        <v>43</v>
      </c>
      <c r="I631" s="61" t="s">
        <v>44</v>
      </c>
      <c r="J631" s="62" t="n">
        <v>2015</v>
      </c>
      <c r="K631" s="63" t="n">
        <v>2015</v>
      </c>
      <c r="L631" s="137"/>
      <c r="M631" s="151" t="s">
        <v>45</v>
      </c>
      <c r="N631" s="58" t="s">
        <v>50</v>
      </c>
      <c r="O631" s="64" t="n">
        <v>8573</v>
      </c>
      <c r="P631" s="64" t="s">
        <v>560</v>
      </c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.75" hidden="false" customHeight="true" outlineLevel="0" collapsed="false">
      <c r="A632" s="62" t="n">
        <v>467</v>
      </c>
      <c r="B632" s="74" t="s">
        <v>564</v>
      </c>
      <c r="C632" s="95" t="n">
        <v>0.52</v>
      </c>
      <c r="D632" s="57"/>
      <c r="E632" s="62" t="s">
        <v>40</v>
      </c>
      <c r="F632" s="59"/>
      <c r="G632" s="59"/>
      <c r="H632" s="73" t="s">
        <v>43</v>
      </c>
      <c r="I632" s="61" t="s">
        <v>68</v>
      </c>
      <c r="J632" s="62" t="n">
        <v>2012</v>
      </c>
      <c r="K632" s="63" t="n">
        <v>2012</v>
      </c>
      <c r="L632" s="137"/>
      <c r="M632" s="151" t="s">
        <v>45</v>
      </c>
      <c r="N632" s="62" t="s">
        <v>40</v>
      </c>
      <c r="O632" s="64" t="n">
        <v>0</v>
      </c>
      <c r="P632" s="64" t="s">
        <v>560</v>
      </c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.75" hidden="false" customHeight="true" outlineLevel="0" collapsed="false">
      <c r="A633" s="62" t="n">
        <v>468</v>
      </c>
      <c r="B633" s="74" t="s">
        <v>565</v>
      </c>
      <c r="C633" s="95" t="n">
        <v>8.9</v>
      </c>
      <c r="D633" s="57"/>
      <c r="E633" s="58" t="s">
        <v>50</v>
      </c>
      <c r="F633" s="59"/>
      <c r="G633" s="59"/>
      <c r="H633" s="73" t="s">
        <v>43</v>
      </c>
      <c r="I633" s="61" t="s">
        <v>44</v>
      </c>
      <c r="J633" s="62" t="n">
        <v>2014</v>
      </c>
      <c r="K633" s="63" t="n">
        <v>2014</v>
      </c>
      <c r="L633" s="137"/>
      <c r="M633" s="151" t="s">
        <v>45</v>
      </c>
      <c r="N633" s="58" t="s">
        <v>50</v>
      </c>
      <c r="O633" s="64" t="n">
        <v>72580</v>
      </c>
      <c r="P633" s="64" t="s">
        <v>560</v>
      </c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.75" hidden="false" customHeight="true" outlineLevel="0" collapsed="false">
      <c r="A634" s="54" t="n">
        <v>469</v>
      </c>
      <c r="B634" s="55" t="s">
        <v>566</v>
      </c>
      <c r="C634" s="56" t="n">
        <v>0.22</v>
      </c>
      <c r="D634" s="57"/>
      <c r="E634" s="58" t="s">
        <v>50</v>
      </c>
      <c r="F634" s="59"/>
      <c r="G634" s="59"/>
      <c r="H634" s="73" t="s">
        <v>43</v>
      </c>
      <c r="I634" s="61" t="s">
        <v>38</v>
      </c>
      <c r="J634" s="62" t="n">
        <v>2012</v>
      </c>
      <c r="K634" s="63" t="n">
        <v>2012</v>
      </c>
      <c r="L634" s="137"/>
      <c r="M634" s="151" t="s">
        <v>45</v>
      </c>
      <c r="N634" s="58" t="s">
        <v>50</v>
      </c>
      <c r="O634" s="64" t="n">
        <v>2306</v>
      </c>
      <c r="P634" s="64" t="s">
        <v>560</v>
      </c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.75" hidden="false" customHeight="true" outlineLevel="0" collapsed="false">
      <c r="A635" s="71"/>
      <c r="B635" s="81"/>
      <c r="C635" s="56" t="n">
        <v>0.53</v>
      </c>
      <c r="D635" s="57"/>
      <c r="E635" s="58" t="s">
        <v>50</v>
      </c>
      <c r="F635" s="59"/>
      <c r="G635" s="59"/>
      <c r="H635" s="73" t="s">
        <v>43</v>
      </c>
      <c r="I635" s="61" t="s">
        <v>44</v>
      </c>
      <c r="J635" s="62" t="n">
        <v>2013</v>
      </c>
      <c r="K635" s="63" t="n">
        <v>2013</v>
      </c>
      <c r="L635" s="137"/>
      <c r="M635" s="151" t="s">
        <v>45</v>
      </c>
      <c r="N635" s="58" t="s">
        <v>50</v>
      </c>
      <c r="O635" s="64" t="n">
        <v>1500</v>
      </c>
      <c r="P635" s="64" t="s">
        <v>560</v>
      </c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.75" hidden="false" customHeight="true" outlineLevel="0" collapsed="false">
      <c r="A636" s="44" t="n">
        <v>470</v>
      </c>
      <c r="B636" s="45" t="s">
        <v>567</v>
      </c>
      <c r="C636" s="83" t="n">
        <v>1.19</v>
      </c>
      <c r="D636" s="47" t="s">
        <v>36</v>
      </c>
      <c r="E636" s="48"/>
      <c r="F636" s="59"/>
      <c r="G636" s="59"/>
      <c r="H636" s="67" t="s">
        <v>37</v>
      </c>
      <c r="I636" s="51" t="s">
        <v>58</v>
      </c>
      <c r="J636" s="44" t="n">
        <v>2004</v>
      </c>
      <c r="K636" s="52" t="n">
        <v>2004</v>
      </c>
      <c r="L636" s="140"/>
      <c r="M636" s="153" t="s">
        <v>45</v>
      </c>
      <c r="N636" s="48" t="s">
        <v>40</v>
      </c>
      <c r="O636" s="53" t="n">
        <v>20646</v>
      </c>
      <c r="P636" s="53" t="s">
        <v>560</v>
      </c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.75" hidden="false" customHeight="true" outlineLevel="0" collapsed="false">
      <c r="A637" s="62" t="n">
        <v>471</v>
      </c>
      <c r="B637" s="74" t="s">
        <v>568</v>
      </c>
      <c r="C637" s="95" t="n">
        <v>0.44</v>
      </c>
      <c r="D637" s="57"/>
      <c r="E637" s="58" t="s">
        <v>40</v>
      </c>
      <c r="F637" s="59"/>
      <c r="G637" s="59"/>
      <c r="H637" s="73" t="s">
        <v>43</v>
      </c>
      <c r="I637" s="61" t="s">
        <v>46</v>
      </c>
      <c r="J637" s="62" t="n">
        <v>2014</v>
      </c>
      <c r="K637" s="63" t="n">
        <v>2014</v>
      </c>
      <c r="L637" s="137"/>
      <c r="M637" s="151" t="s">
        <v>45</v>
      </c>
      <c r="N637" s="58" t="s">
        <v>40</v>
      </c>
      <c r="O637" s="64" t="n">
        <v>8297</v>
      </c>
      <c r="P637" s="64" t="s">
        <v>560</v>
      </c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.75" hidden="false" customHeight="true" outlineLevel="0" collapsed="false">
      <c r="A638" s="62" t="n">
        <v>472</v>
      </c>
      <c r="B638" s="74" t="s">
        <v>569</v>
      </c>
      <c r="C638" s="95" t="n">
        <v>2.35</v>
      </c>
      <c r="D638" s="57"/>
      <c r="E638" s="58" t="s">
        <v>40</v>
      </c>
      <c r="F638" s="59"/>
      <c r="G638" s="59"/>
      <c r="H638" s="73" t="s">
        <v>43</v>
      </c>
      <c r="I638" s="61" t="s">
        <v>44</v>
      </c>
      <c r="J638" s="62" t="n">
        <v>2010</v>
      </c>
      <c r="K638" s="63" t="n">
        <v>2010</v>
      </c>
      <c r="L638" s="137"/>
      <c r="M638" s="151" t="s">
        <v>45</v>
      </c>
      <c r="N638" s="58" t="s">
        <v>40</v>
      </c>
      <c r="O638" s="64" t="n">
        <v>7983</v>
      </c>
      <c r="P638" s="64" t="s">
        <v>560</v>
      </c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.75" hidden="false" customHeight="true" outlineLevel="0" collapsed="false">
      <c r="A639" s="62" t="n">
        <v>473</v>
      </c>
      <c r="B639" s="74" t="s">
        <v>570</v>
      </c>
      <c r="C639" s="95" t="n">
        <v>0.96</v>
      </c>
      <c r="D639" s="57"/>
      <c r="E639" s="62" t="s">
        <v>50</v>
      </c>
      <c r="F639" s="59"/>
      <c r="G639" s="59"/>
      <c r="H639" s="73" t="s">
        <v>43</v>
      </c>
      <c r="I639" s="61" t="s">
        <v>66</v>
      </c>
      <c r="J639" s="62" t="n">
        <v>2016</v>
      </c>
      <c r="K639" s="63" t="n">
        <v>2016</v>
      </c>
      <c r="L639" s="137"/>
      <c r="M639" s="151" t="s">
        <v>45</v>
      </c>
      <c r="N639" s="62" t="s">
        <v>50</v>
      </c>
      <c r="O639" s="64" t="n">
        <v>0</v>
      </c>
      <c r="P639" s="64" t="s">
        <v>560</v>
      </c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.75" hidden="false" customHeight="true" outlineLevel="0" collapsed="false">
      <c r="A640" s="68" t="n">
        <v>474</v>
      </c>
      <c r="B640" s="55" t="s">
        <v>571</v>
      </c>
      <c r="C640" s="83" t="n">
        <v>1.7</v>
      </c>
      <c r="D640" s="47" t="s">
        <v>36</v>
      </c>
      <c r="E640" s="48"/>
      <c r="F640" s="59"/>
      <c r="G640" s="59"/>
      <c r="H640" s="67" t="s">
        <v>37</v>
      </c>
      <c r="I640" s="51" t="s">
        <v>38</v>
      </c>
      <c r="J640" s="44" t="n">
        <v>2004</v>
      </c>
      <c r="K640" s="52" t="n">
        <v>2004</v>
      </c>
      <c r="L640" s="140"/>
      <c r="M640" s="153" t="s">
        <v>45</v>
      </c>
      <c r="N640" s="48" t="s">
        <v>40</v>
      </c>
      <c r="O640" s="53" t="n">
        <v>10755</v>
      </c>
      <c r="P640" s="53" t="s">
        <v>560</v>
      </c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.75" hidden="false" customHeight="true" outlineLevel="0" collapsed="false">
      <c r="A641" s="65"/>
      <c r="B641" s="81"/>
      <c r="C641" s="95" t="n">
        <v>1.28</v>
      </c>
      <c r="D641" s="57"/>
      <c r="E641" s="62" t="s">
        <v>40</v>
      </c>
      <c r="F641" s="59"/>
      <c r="G641" s="59"/>
      <c r="H641" s="73" t="s">
        <v>43</v>
      </c>
      <c r="I641" s="61" t="s">
        <v>44</v>
      </c>
      <c r="J641" s="62" t="n">
        <v>2016</v>
      </c>
      <c r="K641" s="63" t="n">
        <v>2016</v>
      </c>
      <c r="L641" s="137"/>
      <c r="M641" s="151" t="s">
        <v>45</v>
      </c>
      <c r="N641" s="62" t="s">
        <v>40</v>
      </c>
      <c r="O641" s="64" t="n">
        <v>0</v>
      </c>
      <c r="P641" s="64" t="s">
        <v>560</v>
      </c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.75" hidden="false" customHeight="true" outlineLevel="0" collapsed="false">
      <c r="A642" s="62" t="n">
        <v>475</v>
      </c>
      <c r="B642" s="74" t="s">
        <v>572</v>
      </c>
      <c r="C642" s="56" t="n">
        <v>1.44</v>
      </c>
      <c r="D642" s="57"/>
      <c r="E642" s="58" t="s">
        <v>40</v>
      </c>
      <c r="F642" s="59"/>
      <c r="G642" s="59"/>
      <c r="H642" s="73" t="s">
        <v>43</v>
      </c>
      <c r="I642" s="61" t="s">
        <v>58</v>
      </c>
      <c r="J642" s="62" t="n">
        <v>2013</v>
      </c>
      <c r="K642" s="63" t="n">
        <v>2013</v>
      </c>
      <c r="L642" s="137"/>
      <c r="M642" s="151" t="s">
        <v>45</v>
      </c>
      <c r="N642" s="58" t="s">
        <v>40</v>
      </c>
      <c r="O642" s="64" t="n">
        <v>8783</v>
      </c>
      <c r="P642" s="64" t="s">
        <v>560</v>
      </c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.75" hidden="false" customHeight="true" outlineLevel="0" collapsed="false">
      <c r="A643" s="62" t="n">
        <v>476</v>
      </c>
      <c r="B643" s="74" t="s">
        <v>573</v>
      </c>
      <c r="C643" s="56" t="n">
        <v>2</v>
      </c>
      <c r="D643" s="57"/>
      <c r="E643" s="62" t="s">
        <v>50</v>
      </c>
      <c r="F643" s="59"/>
      <c r="G643" s="59"/>
      <c r="H643" s="73" t="s">
        <v>43</v>
      </c>
      <c r="I643" s="61" t="s">
        <v>53</v>
      </c>
      <c r="J643" s="62" t="n">
        <v>2016</v>
      </c>
      <c r="K643" s="63" t="n">
        <v>2016</v>
      </c>
      <c r="L643" s="137"/>
      <c r="M643" s="151" t="s">
        <v>45</v>
      </c>
      <c r="N643" s="62" t="s">
        <v>50</v>
      </c>
      <c r="O643" s="64" t="n">
        <v>0</v>
      </c>
      <c r="P643" s="64" t="s">
        <v>560</v>
      </c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.75" hidden="false" customHeight="true" outlineLevel="0" collapsed="false">
      <c r="A644" s="62" t="n">
        <v>477</v>
      </c>
      <c r="B644" s="74" t="s">
        <v>574</v>
      </c>
      <c r="C644" s="95" t="n">
        <v>0.73</v>
      </c>
      <c r="D644" s="57"/>
      <c r="E644" s="58" t="s">
        <v>40</v>
      </c>
      <c r="F644" s="59"/>
      <c r="G644" s="59"/>
      <c r="H644" s="73" t="s">
        <v>43</v>
      </c>
      <c r="I644" s="61" t="s">
        <v>38</v>
      </c>
      <c r="J644" s="62" t="n">
        <v>2010</v>
      </c>
      <c r="K644" s="63" t="n">
        <v>2010</v>
      </c>
      <c r="L644" s="137"/>
      <c r="M644" s="151" t="s">
        <v>45</v>
      </c>
      <c r="N644" s="58" t="s">
        <v>40</v>
      </c>
      <c r="O644" s="64" t="n">
        <v>7927</v>
      </c>
      <c r="P644" s="64" t="s">
        <v>560</v>
      </c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.75" hidden="false" customHeight="true" outlineLevel="0" collapsed="false">
      <c r="A645" s="62" t="n">
        <v>478</v>
      </c>
      <c r="B645" s="45" t="s">
        <v>575</v>
      </c>
      <c r="C645" s="83" t="n">
        <v>1.33</v>
      </c>
      <c r="D645" s="47" t="s">
        <v>36</v>
      </c>
      <c r="E645" s="48"/>
      <c r="F645" s="59"/>
      <c r="G645" s="59"/>
      <c r="H645" s="67" t="s">
        <v>37</v>
      </c>
      <c r="I645" s="51" t="s">
        <v>49</v>
      </c>
      <c r="J645" s="44" t="n">
        <v>2004</v>
      </c>
      <c r="K645" s="52" t="n">
        <v>2004</v>
      </c>
      <c r="L645" s="140"/>
      <c r="M645" s="153" t="s">
        <v>45</v>
      </c>
      <c r="N645" s="48" t="s">
        <v>40</v>
      </c>
      <c r="O645" s="53" t="n">
        <v>10869</v>
      </c>
      <c r="P645" s="53" t="s">
        <v>560</v>
      </c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.75" hidden="false" customHeight="true" outlineLevel="0" collapsed="false">
      <c r="A646" s="62" t="n">
        <v>479</v>
      </c>
      <c r="B646" s="74" t="s">
        <v>576</v>
      </c>
      <c r="C646" s="95" t="n">
        <v>1.47</v>
      </c>
      <c r="D646" s="57"/>
      <c r="E646" s="58" t="s">
        <v>40</v>
      </c>
      <c r="F646" s="59"/>
      <c r="G646" s="59"/>
      <c r="H646" s="73" t="s">
        <v>43</v>
      </c>
      <c r="I646" s="61" t="s">
        <v>44</v>
      </c>
      <c r="J646" s="62" t="n">
        <v>2014</v>
      </c>
      <c r="K646" s="63" t="n">
        <v>2014</v>
      </c>
      <c r="L646" s="137"/>
      <c r="M646" s="151" t="s">
        <v>45</v>
      </c>
      <c r="N646" s="58" t="s">
        <v>40</v>
      </c>
      <c r="O646" s="64" t="n">
        <v>6292</v>
      </c>
      <c r="P646" s="64" t="s">
        <v>560</v>
      </c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.75" hidden="false" customHeight="true" outlineLevel="0" collapsed="false">
      <c r="A647" s="62" t="n">
        <v>480</v>
      </c>
      <c r="B647" s="74" t="s">
        <v>577</v>
      </c>
      <c r="C647" s="95" t="n">
        <v>0.23</v>
      </c>
      <c r="D647" s="57"/>
      <c r="E647" s="58" t="s">
        <v>40</v>
      </c>
      <c r="F647" s="59"/>
      <c r="G647" s="59"/>
      <c r="H647" s="73" t="s">
        <v>43</v>
      </c>
      <c r="I647" s="61" t="s">
        <v>44</v>
      </c>
      <c r="J647" s="62" t="n">
        <v>2006</v>
      </c>
      <c r="K647" s="63" t="n">
        <v>2006</v>
      </c>
      <c r="L647" s="137"/>
      <c r="M647" s="151" t="s">
        <v>45</v>
      </c>
      <c r="N647" s="58" t="s">
        <v>40</v>
      </c>
      <c r="O647" s="64" t="n">
        <v>17755</v>
      </c>
      <c r="P647" s="64" t="s">
        <v>560</v>
      </c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.75" hidden="false" customHeight="true" outlineLevel="0" collapsed="false">
      <c r="A648" s="62" t="n">
        <v>481</v>
      </c>
      <c r="B648" s="45" t="s">
        <v>578</v>
      </c>
      <c r="C648" s="46" t="n">
        <v>0.31</v>
      </c>
      <c r="D648" s="47" t="s">
        <v>36</v>
      </c>
      <c r="E648" s="48"/>
      <c r="F648" s="59"/>
      <c r="G648" s="59"/>
      <c r="H648" s="67" t="s">
        <v>37</v>
      </c>
      <c r="I648" s="51" t="s">
        <v>53</v>
      </c>
      <c r="J648" s="44" t="n">
        <v>2004</v>
      </c>
      <c r="K648" s="52" t="n">
        <v>2004</v>
      </c>
      <c r="L648" s="140"/>
      <c r="M648" s="153" t="s">
        <v>45</v>
      </c>
      <c r="N648" s="48" t="s">
        <v>40</v>
      </c>
      <c r="O648" s="53" t="n">
        <v>6451</v>
      </c>
      <c r="P648" s="53" t="s">
        <v>560</v>
      </c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.75" hidden="false" customHeight="true" outlineLevel="0" collapsed="false">
      <c r="A649" s="62" t="n">
        <v>482</v>
      </c>
      <c r="B649" s="74" t="s">
        <v>579</v>
      </c>
      <c r="C649" s="56" t="n">
        <v>0.41</v>
      </c>
      <c r="D649" s="57"/>
      <c r="E649" s="62" t="s">
        <v>50</v>
      </c>
      <c r="F649" s="59"/>
      <c r="G649" s="59"/>
      <c r="H649" s="73" t="s">
        <v>43</v>
      </c>
      <c r="I649" s="61" t="s">
        <v>53</v>
      </c>
      <c r="J649" s="62" t="n">
        <v>2007</v>
      </c>
      <c r="K649" s="63" t="n">
        <v>2007</v>
      </c>
      <c r="L649" s="137"/>
      <c r="M649" s="151" t="s">
        <v>45</v>
      </c>
      <c r="N649" s="62" t="s">
        <v>50</v>
      </c>
      <c r="O649" s="64" t="n">
        <v>0</v>
      </c>
      <c r="P649" s="64" t="s">
        <v>560</v>
      </c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.75" hidden="false" customHeight="true" outlineLevel="0" collapsed="false">
      <c r="A650" s="62" t="n">
        <v>483</v>
      </c>
      <c r="B650" s="74" t="s">
        <v>580</v>
      </c>
      <c r="C650" s="95" t="n">
        <v>0.6</v>
      </c>
      <c r="D650" s="57"/>
      <c r="E650" s="62" t="s">
        <v>40</v>
      </c>
      <c r="F650" s="59"/>
      <c r="G650" s="59"/>
      <c r="H650" s="73" t="s">
        <v>43</v>
      </c>
      <c r="I650" s="61" t="s">
        <v>38</v>
      </c>
      <c r="J650" s="62" t="n">
        <v>2013</v>
      </c>
      <c r="K650" s="63" t="n">
        <v>2013</v>
      </c>
      <c r="L650" s="137"/>
      <c r="M650" s="151" t="s">
        <v>45</v>
      </c>
      <c r="N650" s="62" t="s">
        <v>40</v>
      </c>
      <c r="O650" s="64" t="n">
        <v>0</v>
      </c>
      <c r="P650" s="64" t="s">
        <v>560</v>
      </c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.75" hidden="false" customHeight="true" outlineLevel="0" collapsed="false">
      <c r="A651" s="62" t="n">
        <v>484</v>
      </c>
      <c r="B651" s="45" t="s">
        <v>581</v>
      </c>
      <c r="C651" s="83" t="n">
        <v>0.29</v>
      </c>
      <c r="D651" s="47" t="s">
        <v>36</v>
      </c>
      <c r="E651" s="44"/>
      <c r="F651" s="59"/>
      <c r="G651" s="59"/>
      <c r="H651" s="67" t="s">
        <v>37</v>
      </c>
      <c r="I651" s="51" t="s">
        <v>68</v>
      </c>
      <c r="J651" s="44" t="n">
        <v>2004</v>
      </c>
      <c r="K651" s="52" t="n">
        <v>2004</v>
      </c>
      <c r="L651" s="140"/>
      <c r="M651" s="153" t="s">
        <v>45</v>
      </c>
      <c r="N651" s="44" t="s">
        <v>40</v>
      </c>
      <c r="O651" s="53" t="n">
        <v>0</v>
      </c>
      <c r="P651" s="53" t="s">
        <v>560</v>
      </c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.75" hidden="false" customHeight="true" outlineLevel="0" collapsed="false">
      <c r="A652" s="62" t="n">
        <v>485</v>
      </c>
      <c r="B652" s="74" t="s">
        <v>582</v>
      </c>
      <c r="C652" s="95" t="n">
        <v>1.32</v>
      </c>
      <c r="D652" s="57"/>
      <c r="E652" s="62" t="s">
        <v>40</v>
      </c>
      <c r="F652" s="59"/>
      <c r="G652" s="59"/>
      <c r="H652" s="73" t="s">
        <v>43</v>
      </c>
      <c r="I652" s="61" t="s">
        <v>38</v>
      </c>
      <c r="J652" s="62" t="n">
        <v>2011</v>
      </c>
      <c r="K652" s="63" t="n">
        <v>2011</v>
      </c>
      <c r="L652" s="137"/>
      <c r="M652" s="151" t="s">
        <v>45</v>
      </c>
      <c r="N652" s="62" t="s">
        <v>40</v>
      </c>
      <c r="O652" s="64" t="n">
        <v>0</v>
      </c>
      <c r="P652" s="64" t="s">
        <v>560</v>
      </c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.75" hidden="false" customHeight="true" outlineLevel="0" collapsed="false">
      <c r="A653" s="62" t="n">
        <v>486</v>
      </c>
      <c r="B653" s="45" t="s">
        <v>583</v>
      </c>
      <c r="C653" s="46" t="n">
        <v>1.54</v>
      </c>
      <c r="D653" s="47" t="s">
        <v>36</v>
      </c>
      <c r="E653" s="48"/>
      <c r="F653" s="59"/>
      <c r="G653" s="59"/>
      <c r="H653" s="67" t="s">
        <v>37</v>
      </c>
      <c r="I653" s="51" t="s">
        <v>44</v>
      </c>
      <c r="J653" s="44" t="n">
        <v>2004</v>
      </c>
      <c r="K653" s="52" t="n">
        <v>2004</v>
      </c>
      <c r="L653" s="140"/>
      <c r="M653" s="153" t="s">
        <v>45</v>
      </c>
      <c r="N653" s="48" t="s">
        <v>40</v>
      </c>
      <c r="O653" s="53" t="n">
        <v>27708</v>
      </c>
      <c r="P653" s="53" t="s">
        <v>560</v>
      </c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.75" hidden="false" customHeight="true" outlineLevel="0" collapsed="false">
      <c r="A654" s="62" t="n">
        <v>487</v>
      </c>
      <c r="B654" s="74" t="s">
        <v>584</v>
      </c>
      <c r="C654" s="95" t="n">
        <v>3.8</v>
      </c>
      <c r="D654" s="57"/>
      <c r="E654" s="62" t="s">
        <v>50</v>
      </c>
      <c r="F654" s="59"/>
      <c r="G654" s="59"/>
      <c r="H654" s="73" t="s">
        <v>43</v>
      </c>
      <c r="I654" s="61" t="s">
        <v>66</v>
      </c>
      <c r="J654" s="62" t="n">
        <v>2009</v>
      </c>
      <c r="K654" s="63" t="n">
        <v>2009</v>
      </c>
      <c r="L654" s="137"/>
      <c r="M654" s="151" t="s">
        <v>45</v>
      </c>
      <c r="N654" s="62" t="s">
        <v>50</v>
      </c>
      <c r="O654" s="64" t="n">
        <v>0</v>
      </c>
      <c r="P654" s="64" t="s">
        <v>560</v>
      </c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.75" hidden="false" customHeight="true" outlineLevel="0" collapsed="false">
      <c r="A655" s="62" t="n">
        <v>488</v>
      </c>
      <c r="B655" s="45" t="s">
        <v>585</v>
      </c>
      <c r="C655" s="83" t="n">
        <v>2.3</v>
      </c>
      <c r="D655" s="47" t="s">
        <v>36</v>
      </c>
      <c r="E655" s="48"/>
      <c r="F655" s="59"/>
      <c r="G655" s="59"/>
      <c r="H655" s="67" t="s">
        <v>37</v>
      </c>
      <c r="I655" s="51" t="s">
        <v>44</v>
      </c>
      <c r="J655" s="44" t="n">
        <v>2004</v>
      </c>
      <c r="K655" s="52" t="n">
        <v>2004</v>
      </c>
      <c r="L655" s="140"/>
      <c r="M655" s="153" t="s">
        <v>45</v>
      </c>
      <c r="N655" s="48" t="s">
        <v>40</v>
      </c>
      <c r="O655" s="53" t="n">
        <v>60821</v>
      </c>
      <c r="P655" s="53" t="s">
        <v>560</v>
      </c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.75" hidden="false" customHeight="true" outlineLevel="0" collapsed="false">
      <c r="A656" s="68" t="n">
        <v>489</v>
      </c>
      <c r="B656" s="55" t="s">
        <v>586</v>
      </c>
      <c r="C656" s="83" t="n">
        <v>0.97</v>
      </c>
      <c r="D656" s="47" t="s">
        <v>36</v>
      </c>
      <c r="E656" s="48"/>
      <c r="F656" s="59"/>
      <c r="G656" s="59"/>
      <c r="H656" s="67" t="s">
        <v>37</v>
      </c>
      <c r="I656" s="51" t="s">
        <v>38</v>
      </c>
      <c r="J656" s="44" t="n">
        <v>2003</v>
      </c>
      <c r="K656" s="52" t="n">
        <v>2003</v>
      </c>
      <c r="L656" s="140"/>
      <c r="M656" s="153" t="s">
        <v>45</v>
      </c>
      <c r="N656" s="48" t="s">
        <v>40</v>
      </c>
      <c r="O656" s="53" t="n">
        <v>29245</v>
      </c>
      <c r="P656" s="53" t="s">
        <v>560</v>
      </c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.75" hidden="false" customHeight="true" outlineLevel="0" collapsed="false">
      <c r="A657" s="65"/>
      <c r="B657" s="81"/>
      <c r="C657" s="95" t="n">
        <v>1.27</v>
      </c>
      <c r="D657" s="57"/>
      <c r="E657" s="62" t="s">
        <v>50</v>
      </c>
      <c r="F657" s="92"/>
      <c r="G657" s="92"/>
      <c r="H657" s="73" t="s">
        <v>43</v>
      </c>
      <c r="I657" s="61" t="s">
        <v>58</v>
      </c>
      <c r="J657" s="62" t="n">
        <v>2012</v>
      </c>
      <c r="K657" s="63" t="n">
        <v>2012</v>
      </c>
      <c r="L657" s="137"/>
      <c r="M657" s="151" t="s">
        <v>45</v>
      </c>
      <c r="N657" s="62" t="s">
        <v>50</v>
      </c>
      <c r="O657" s="64" t="n">
        <v>0</v>
      </c>
      <c r="P657" s="64" t="s">
        <v>560</v>
      </c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.75" hidden="false" customHeight="true" outlineLevel="0" collapsed="false">
      <c r="A658" s="54" t="n">
        <v>490</v>
      </c>
      <c r="B658" s="55" t="s">
        <v>587</v>
      </c>
      <c r="C658" s="95" t="n">
        <v>1.53</v>
      </c>
      <c r="D658" s="57"/>
      <c r="E658" s="58" t="s">
        <v>50</v>
      </c>
      <c r="F658" s="89"/>
      <c r="G658" s="89"/>
      <c r="H658" s="73" t="s">
        <v>43</v>
      </c>
      <c r="I658" s="61" t="s">
        <v>53</v>
      </c>
      <c r="J658" s="62" t="n">
        <v>2014</v>
      </c>
      <c r="K658" s="63" t="n">
        <v>2014</v>
      </c>
      <c r="L658" s="137"/>
      <c r="M658" s="151" t="s">
        <v>45</v>
      </c>
      <c r="N658" s="58" t="s">
        <v>50</v>
      </c>
      <c r="O658" s="64" t="n">
        <v>2716</v>
      </c>
      <c r="P658" s="64" t="s">
        <v>560</v>
      </c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.75" hidden="false" customHeight="true" outlineLevel="0" collapsed="false">
      <c r="A659" s="71"/>
      <c r="B659" s="81"/>
      <c r="C659" s="95" t="n">
        <v>0.51</v>
      </c>
      <c r="D659" s="57"/>
      <c r="E659" s="62" t="s">
        <v>40</v>
      </c>
      <c r="F659" s="89"/>
      <c r="G659" s="89"/>
      <c r="H659" s="73" t="s">
        <v>43</v>
      </c>
      <c r="I659" s="61" t="s">
        <v>44</v>
      </c>
      <c r="J659" s="62" t="n">
        <v>2017</v>
      </c>
      <c r="K659" s="63" t="n">
        <v>2017</v>
      </c>
      <c r="L659" s="137"/>
      <c r="M659" s="151" t="s">
        <v>45</v>
      </c>
      <c r="N659" s="62" t="s">
        <v>40</v>
      </c>
      <c r="O659" s="64" t="n">
        <v>0</v>
      </c>
      <c r="P659" s="64" t="s">
        <v>560</v>
      </c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.75" hidden="false" customHeight="true" outlineLevel="0" collapsed="false">
      <c r="A660" s="62" t="n">
        <v>491</v>
      </c>
      <c r="B660" s="74" t="s">
        <v>588</v>
      </c>
      <c r="C660" s="56" t="n">
        <v>1.03</v>
      </c>
      <c r="D660" s="57"/>
      <c r="E660" s="58" t="s">
        <v>50</v>
      </c>
      <c r="F660" s="89"/>
      <c r="G660" s="89"/>
      <c r="H660" s="73" t="s">
        <v>43</v>
      </c>
      <c r="I660" s="61" t="s">
        <v>58</v>
      </c>
      <c r="J660" s="62" t="n">
        <v>2008</v>
      </c>
      <c r="K660" s="63" t="n">
        <v>2008</v>
      </c>
      <c r="L660" s="137"/>
      <c r="M660" s="151" t="s">
        <v>45</v>
      </c>
      <c r="N660" s="58" t="s">
        <v>50</v>
      </c>
      <c r="O660" s="64" t="n">
        <v>14531</v>
      </c>
      <c r="P660" s="64" t="s">
        <v>560</v>
      </c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.75" hidden="false" customHeight="true" outlineLevel="0" collapsed="false">
      <c r="A661" s="44" t="n">
        <v>492</v>
      </c>
      <c r="B661" s="45" t="s">
        <v>589</v>
      </c>
      <c r="C661" s="83" t="n">
        <v>2.36</v>
      </c>
      <c r="D661" s="47" t="s">
        <v>36</v>
      </c>
      <c r="E661" s="48"/>
      <c r="F661" s="89"/>
      <c r="G661" s="89"/>
      <c r="H661" s="67" t="s">
        <v>37</v>
      </c>
      <c r="I661" s="51" t="s">
        <v>53</v>
      </c>
      <c r="J661" s="44" t="n">
        <v>2004</v>
      </c>
      <c r="K661" s="52" t="n">
        <v>2004</v>
      </c>
      <c r="L661" s="140"/>
      <c r="M661" s="153" t="s">
        <v>45</v>
      </c>
      <c r="N661" s="48" t="s">
        <v>50</v>
      </c>
      <c r="O661" s="53" t="n">
        <v>10419</v>
      </c>
      <c r="P661" s="53" t="s">
        <v>560</v>
      </c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.75" hidden="false" customHeight="true" outlineLevel="0" collapsed="false">
      <c r="A662" s="44" t="n">
        <v>493</v>
      </c>
      <c r="B662" s="45" t="s">
        <v>590</v>
      </c>
      <c r="C662" s="83" t="n">
        <v>1.05</v>
      </c>
      <c r="D662" s="47" t="s">
        <v>36</v>
      </c>
      <c r="E662" s="48"/>
      <c r="F662" s="89"/>
      <c r="G662" s="89"/>
      <c r="H662" s="67" t="s">
        <v>37</v>
      </c>
      <c r="I662" s="51" t="s">
        <v>53</v>
      </c>
      <c r="J662" s="44" t="n">
        <v>2004</v>
      </c>
      <c r="K662" s="52" t="n">
        <v>2004</v>
      </c>
      <c r="L662" s="140"/>
      <c r="M662" s="153" t="s">
        <v>45</v>
      </c>
      <c r="N662" s="48" t="s">
        <v>50</v>
      </c>
      <c r="O662" s="53" t="n">
        <v>22553</v>
      </c>
      <c r="P662" s="53" t="s">
        <v>560</v>
      </c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.75" hidden="false" customHeight="true" outlineLevel="0" collapsed="false">
      <c r="A663" s="62" t="n">
        <v>494</v>
      </c>
      <c r="B663" s="74" t="s">
        <v>591</v>
      </c>
      <c r="C663" s="56" t="n">
        <v>1.05</v>
      </c>
      <c r="D663" s="57"/>
      <c r="E663" s="58" t="s">
        <v>50</v>
      </c>
      <c r="F663" s="89"/>
      <c r="G663" s="89"/>
      <c r="H663" s="73" t="s">
        <v>43</v>
      </c>
      <c r="I663" s="61" t="s">
        <v>58</v>
      </c>
      <c r="J663" s="62" t="n">
        <v>2008</v>
      </c>
      <c r="K663" s="63" t="n">
        <v>2008</v>
      </c>
      <c r="L663" s="137"/>
      <c r="M663" s="151" t="s">
        <v>45</v>
      </c>
      <c r="N663" s="58" t="s">
        <v>50</v>
      </c>
      <c r="O663" s="64" t="n">
        <v>7094</v>
      </c>
      <c r="P663" s="64" t="s">
        <v>560</v>
      </c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.75" hidden="false" customHeight="true" outlineLevel="0" collapsed="false">
      <c r="A664" s="54" t="n">
        <v>495</v>
      </c>
      <c r="B664" s="55" t="s">
        <v>592</v>
      </c>
      <c r="C664" s="95" t="n">
        <v>0.71</v>
      </c>
      <c r="D664" s="57"/>
      <c r="E664" s="58" t="s">
        <v>40</v>
      </c>
      <c r="F664" s="59"/>
      <c r="G664" s="59"/>
      <c r="H664" s="73" t="s">
        <v>43</v>
      </c>
      <c r="I664" s="61" t="s">
        <v>44</v>
      </c>
      <c r="J664" s="62" t="n">
        <v>2008</v>
      </c>
      <c r="K664" s="63" t="n">
        <v>2008</v>
      </c>
      <c r="L664" s="137"/>
      <c r="M664" s="151" t="s">
        <v>45</v>
      </c>
      <c r="N664" s="58" t="s">
        <v>40</v>
      </c>
      <c r="O664" s="64" t="n">
        <v>8668</v>
      </c>
      <c r="P664" s="64" t="s">
        <v>560</v>
      </c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.75" hidden="false" customHeight="true" outlineLevel="0" collapsed="false">
      <c r="A665" s="71"/>
      <c r="B665" s="81"/>
      <c r="C665" s="95" t="n">
        <v>0.95</v>
      </c>
      <c r="D665" s="57"/>
      <c r="E665" s="58" t="s">
        <v>40</v>
      </c>
      <c r="F665" s="89"/>
      <c r="G665" s="89"/>
      <c r="H665" s="73" t="s">
        <v>43</v>
      </c>
      <c r="I665" s="61" t="s">
        <v>44</v>
      </c>
      <c r="J665" s="62" t="n">
        <v>2010</v>
      </c>
      <c r="K665" s="63" t="n">
        <v>2010</v>
      </c>
      <c r="L665" s="137"/>
      <c r="M665" s="151" t="s">
        <v>45</v>
      </c>
      <c r="N665" s="58" t="s">
        <v>40</v>
      </c>
      <c r="O665" s="64" t="n">
        <v>7092</v>
      </c>
      <c r="P665" s="64" t="s">
        <v>560</v>
      </c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.75" hidden="false" customHeight="true" outlineLevel="0" collapsed="false">
      <c r="A666" s="44" t="n">
        <v>496</v>
      </c>
      <c r="B666" s="45" t="s">
        <v>593</v>
      </c>
      <c r="C666" s="83" t="n">
        <v>1.29</v>
      </c>
      <c r="D666" s="47" t="s">
        <v>36</v>
      </c>
      <c r="E666" s="48"/>
      <c r="F666" s="89"/>
      <c r="G666" s="89"/>
      <c r="H666" s="67" t="s">
        <v>37</v>
      </c>
      <c r="I666" s="51" t="s">
        <v>68</v>
      </c>
      <c r="J666" s="44" t="n">
        <v>2003</v>
      </c>
      <c r="K666" s="52" t="n">
        <v>2003</v>
      </c>
      <c r="L666" s="140"/>
      <c r="M666" s="153" t="s">
        <v>45</v>
      </c>
      <c r="N666" s="48" t="s">
        <v>40</v>
      </c>
      <c r="O666" s="53" t="n">
        <v>26738</v>
      </c>
      <c r="P666" s="53" t="s">
        <v>560</v>
      </c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.75" hidden="false" customHeight="true" outlineLevel="0" collapsed="false">
      <c r="A667" s="44" t="n">
        <v>497</v>
      </c>
      <c r="B667" s="45" t="s">
        <v>594</v>
      </c>
      <c r="C667" s="83" t="n">
        <v>2.87</v>
      </c>
      <c r="D667" s="47" t="s">
        <v>36</v>
      </c>
      <c r="E667" s="48"/>
      <c r="F667" s="89"/>
      <c r="G667" s="89"/>
      <c r="H667" s="67" t="s">
        <v>37</v>
      </c>
      <c r="I667" s="51" t="s">
        <v>44</v>
      </c>
      <c r="J667" s="44" t="n">
        <v>2003</v>
      </c>
      <c r="K667" s="52" t="n">
        <v>2003</v>
      </c>
      <c r="L667" s="140"/>
      <c r="M667" s="153" t="s">
        <v>45</v>
      </c>
      <c r="N667" s="48" t="s">
        <v>40</v>
      </c>
      <c r="O667" s="53" t="n">
        <v>57164</v>
      </c>
      <c r="P667" s="53" t="s">
        <v>560</v>
      </c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.75" hidden="false" customHeight="true" outlineLevel="0" collapsed="false">
      <c r="A668" s="62" t="n">
        <v>498</v>
      </c>
      <c r="B668" s="74" t="s">
        <v>595</v>
      </c>
      <c r="C668" s="95" t="n">
        <v>1.63</v>
      </c>
      <c r="D668" s="57"/>
      <c r="E668" s="58" t="s">
        <v>40</v>
      </c>
      <c r="F668" s="89"/>
      <c r="G668" s="89"/>
      <c r="H668" s="73" t="s">
        <v>43</v>
      </c>
      <c r="I668" s="61" t="s">
        <v>38</v>
      </c>
      <c r="J668" s="62" t="n">
        <v>2012</v>
      </c>
      <c r="K668" s="63" t="n">
        <v>2012</v>
      </c>
      <c r="L668" s="137"/>
      <c r="M668" s="151" t="s">
        <v>45</v>
      </c>
      <c r="N668" s="58" t="s">
        <v>40</v>
      </c>
      <c r="O668" s="64" t="n">
        <v>7731</v>
      </c>
      <c r="P668" s="64" t="s">
        <v>560</v>
      </c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.75" hidden="false" customHeight="true" outlineLevel="0" collapsed="false">
      <c r="A669" s="44" t="n">
        <v>499</v>
      </c>
      <c r="B669" s="45" t="s">
        <v>596</v>
      </c>
      <c r="C669" s="83" t="n">
        <v>0.73</v>
      </c>
      <c r="D669" s="47" t="s">
        <v>36</v>
      </c>
      <c r="E669" s="48"/>
      <c r="F669" s="108"/>
      <c r="G669" s="108"/>
      <c r="H669" s="67" t="s">
        <v>37</v>
      </c>
      <c r="I669" s="51" t="s">
        <v>38</v>
      </c>
      <c r="J669" s="44" t="n">
        <v>2004</v>
      </c>
      <c r="K669" s="52" t="n">
        <v>2004</v>
      </c>
      <c r="L669" s="140"/>
      <c r="M669" s="153" t="s">
        <v>45</v>
      </c>
      <c r="N669" s="48" t="s">
        <v>40</v>
      </c>
      <c r="O669" s="53" t="n">
        <v>2968</v>
      </c>
      <c r="P669" s="53" t="s">
        <v>560</v>
      </c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.75" hidden="false" customHeight="true" outlineLevel="0" collapsed="false">
      <c r="A670" s="62" t="n">
        <v>500</v>
      </c>
      <c r="B670" s="74" t="s">
        <v>597</v>
      </c>
      <c r="C670" s="95" t="n">
        <v>2.01</v>
      </c>
      <c r="D670" s="57"/>
      <c r="E670" s="62" t="s">
        <v>40</v>
      </c>
      <c r="F670" s="59"/>
      <c r="G670" s="59"/>
      <c r="H670" s="73" t="s">
        <v>43</v>
      </c>
      <c r="I670" s="61" t="s">
        <v>46</v>
      </c>
      <c r="J670" s="62" t="n">
        <v>2017</v>
      </c>
      <c r="K670" s="63" t="n">
        <v>2017</v>
      </c>
      <c r="L670" s="137"/>
      <c r="M670" s="151" t="s">
        <v>45</v>
      </c>
      <c r="N670" s="62" t="s">
        <v>40</v>
      </c>
      <c r="O670" s="64" t="n">
        <v>0</v>
      </c>
      <c r="P670" s="64" t="s">
        <v>560</v>
      </c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.75" hidden="false" customHeight="true" outlineLevel="0" collapsed="false">
      <c r="A671" s="62" t="n">
        <v>501</v>
      </c>
      <c r="B671" s="141" t="s">
        <v>598</v>
      </c>
      <c r="C671" s="95" t="n">
        <v>1.06</v>
      </c>
      <c r="D671" s="57"/>
      <c r="E671" s="58" t="s">
        <v>40</v>
      </c>
      <c r="F671" s="59"/>
      <c r="G671" s="59"/>
      <c r="H671" s="73" t="s">
        <v>43</v>
      </c>
      <c r="I671" s="61" t="s">
        <v>44</v>
      </c>
      <c r="J671" s="62" t="n">
        <v>2010</v>
      </c>
      <c r="K671" s="63" t="n">
        <v>2010</v>
      </c>
      <c r="L671" s="137"/>
      <c r="M671" s="151" t="s">
        <v>45</v>
      </c>
      <c r="N671" s="58" t="s">
        <v>40</v>
      </c>
      <c r="O671" s="64" t="n">
        <v>28778</v>
      </c>
      <c r="P671" s="64" t="s">
        <v>560</v>
      </c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.75" hidden="false" customHeight="true" outlineLevel="0" collapsed="false">
      <c r="A672" s="159"/>
      <c r="B672" s="159"/>
      <c r="C672" s="160" t="n">
        <f aca="false">SUM(C20:C671)</f>
        <v>771.79</v>
      </c>
      <c r="D672" s="161"/>
      <c r="E672" s="159"/>
      <c r="F672" s="162"/>
      <c r="G672" s="162"/>
      <c r="H672" s="162"/>
      <c r="I672" s="163"/>
      <c r="J672" s="159"/>
      <c r="K672" s="159"/>
      <c r="L672" s="159"/>
      <c r="M672" s="159"/>
      <c r="N672" s="159"/>
      <c r="O672" s="164" t="n">
        <f aca="false">SUM(O20:O671)</f>
        <v>5001791</v>
      </c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.75" hidden="false" customHeight="true" outlineLevel="0" collapsed="false">
      <c r="A673" s="3"/>
      <c r="B673" s="3"/>
      <c r="C673" s="4"/>
      <c r="D673" s="5"/>
      <c r="E673" s="4"/>
      <c r="F673" s="4"/>
      <c r="G673" s="4"/>
      <c r="H673" s="4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.75" hidden="false" customHeight="true" outlineLevel="0" collapsed="false">
      <c r="A674" s="165"/>
      <c r="B674" s="165" t="n">
        <f aca="false">671-20</f>
        <v>651</v>
      </c>
      <c r="C674" s="166"/>
      <c r="D674" s="167"/>
      <c r="E674" s="166"/>
      <c r="F674" s="166"/>
      <c r="G674" s="166"/>
      <c r="H674" s="166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.75" hidden="false" customHeight="true" outlineLevel="0" collapsed="false">
      <c r="A675" s="168"/>
      <c r="B675" s="165"/>
      <c r="C675" s="166"/>
      <c r="D675" s="167"/>
      <c r="E675" s="166"/>
      <c r="F675" s="166"/>
      <c r="G675" s="166"/>
      <c r="H675" s="166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.75" hidden="false" customHeight="true" outlineLevel="0" collapsed="false">
      <c r="A676" s="168"/>
      <c r="B676" s="165"/>
      <c r="C676" s="166"/>
      <c r="D676" s="167"/>
      <c r="E676" s="166"/>
      <c r="F676" s="166"/>
      <c r="G676" s="166"/>
      <c r="H676" s="166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.75" hidden="false" customHeight="true" outlineLevel="0" collapsed="false">
      <c r="A677" s="168"/>
      <c r="B677" s="165"/>
      <c r="C677" s="166"/>
      <c r="D677" s="167"/>
      <c r="E677" s="166"/>
      <c r="F677" s="166"/>
      <c r="G677" s="166"/>
      <c r="H677" s="166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.75" hidden="false" customHeight="true" outlineLevel="0" collapsed="false">
      <c r="A678" s="6"/>
      <c r="B678" s="6"/>
      <c r="C678" s="4"/>
      <c r="D678" s="5"/>
      <c r="E678" s="4"/>
      <c r="F678" s="4"/>
      <c r="G678" s="4"/>
      <c r="H678" s="4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.75" hidden="false" customHeight="true" outlineLevel="0" collapsed="false">
      <c r="A679" s="3"/>
      <c r="B679" s="3"/>
      <c r="C679" s="4"/>
      <c r="D679" s="5"/>
      <c r="E679" s="4"/>
      <c r="F679" s="4"/>
      <c r="G679" s="4"/>
      <c r="H679" s="4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.75" hidden="false" customHeight="true" outlineLevel="0" collapsed="false">
      <c r="A680" s="3"/>
      <c r="B680" s="3"/>
      <c r="C680" s="4"/>
      <c r="D680" s="5"/>
      <c r="E680" s="4"/>
      <c r="F680" s="4"/>
      <c r="G680" s="4"/>
      <c r="H680" s="4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.75" hidden="false" customHeight="true" outlineLevel="0" collapsed="false">
      <c r="A681" s="3"/>
      <c r="B681" s="3"/>
      <c r="C681" s="3"/>
      <c r="D681" s="169"/>
      <c r="E681" s="3"/>
      <c r="F681" s="3"/>
      <c r="G681" s="3"/>
      <c r="H681" s="170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.75" hidden="false" customHeight="true" outlineLevel="0" collapsed="false">
      <c r="A682" s="3"/>
      <c r="B682" s="3"/>
      <c r="C682" s="3"/>
      <c r="D682" s="169"/>
      <c r="E682" s="3"/>
      <c r="F682" s="3"/>
      <c r="G682" s="3"/>
      <c r="H682" s="170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.75" hidden="false" customHeight="true" outlineLevel="0" collapsed="false">
      <c r="A683" s="3"/>
      <c r="B683" s="3"/>
      <c r="C683" s="3"/>
      <c r="D683" s="169"/>
      <c r="E683" s="3"/>
      <c r="F683" s="3"/>
      <c r="G683" s="3"/>
      <c r="H683" s="170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.75" hidden="false" customHeight="true" outlineLevel="0" collapsed="false">
      <c r="A684" s="3"/>
      <c r="B684" s="3"/>
      <c r="C684" s="3"/>
      <c r="D684" s="169"/>
      <c r="E684" s="3"/>
      <c r="F684" s="3"/>
      <c r="G684" s="3"/>
      <c r="H684" s="170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.75" hidden="false" customHeight="true" outlineLevel="0" collapsed="false">
      <c r="A685" s="3"/>
      <c r="B685" s="3"/>
      <c r="C685" s="3"/>
      <c r="D685" s="169"/>
      <c r="E685" s="3"/>
      <c r="F685" s="3"/>
      <c r="G685" s="3"/>
      <c r="H685" s="170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.75" hidden="false" customHeight="true" outlineLevel="0" collapsed="false">
      <c r="A686" s="3"/>
      <c r="B686" s="3"/>
      <c r="C686" s="3"/>
      <c r="D686" s="169"/>
      <c r="E686" s="3"/>
      <c r="F686" s="3"/>
      <c r="G686" s="3"/>
      <c r="H686" s="170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.75" hidden="false" customHeight="true" outlineLevel="0" collapsed="false">
      <c r="A687" s="3"/>
      <c r="B687" s="3"/>
      <c r="C687" s="3"/>
      <c r="D687" s="169"/>
      <c r="E687" s="3"/>
      <c r="F687" s="3"/>
      <c r="G687" s="3"/>
      <c r="H687" s="170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.75" hidden="false" customHeight="true" outlineLevel="0" collapsed="false">
      <c r="A688" s="3"/>
      <c r="B688" s="3"/>
      <c r="C688" s="3"/>
      <c r="D688" s="169"/>
      <c r="E688" s="3"/>
      <c r="F688" s="3"/>
      <c r="G688" s="3"/>
      <c r="H688" s="170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.75" hidden="false" customHeight="true" outlineLevel="0" collapsed="false">
      <c r="A689" s="3"/>
      <c r="B689" s="3"/>
      <c r="C689" s="3"/>
      <c r="D689" s="169"/>
      <c r="E689" s="3"/>
      <c r="F689" s="3"/>
      <c r="G689" s="3"/>
      <c r="H689" s="170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.75" hidden="false" customHeight="true" outlineLevel="0" collapsed="false">
      <c r="A690" s="3"/>
      <c r="B690" s="3"/>
      <c r="C690" s="3"/>
      <c r="D690" s="169"/>
      <c r="E690" s="3"/>
      <c r="F690" s="3"/>
      <c r="G690" s="3"/>
      <c r="H690" s="170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.75" hidden="false" customHeight="true" outlineLevel="0" collapsed="false">
      <c r="A691" s="3"/>
      <c r="B691" s="3"/>
      <c r="C691" s="3"/>
      <c r="D691" s="169"/>
      <c r="E691" s="3"/>
      <c r="F691" s="3"/>
      <c r="G691" s="3"/>
      <c r="H691" s="170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.75" hidden="false" customHeight="true" outlineLevel="0" collapsed="false">
      <c r="A692" s="3"/>
      <c r="B692" s="3"/>
      <c r="C692" s="3"/>
      <c r="D692" s="169"/>
      <c r="E692" s="3"/>
      <c r="F692" s="3"/>
      <c r="G692" s="3"/>
      <c r="H692" s="170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.75" hidden="false" customHeight="true" outlineLevel="0" collapsed="false">
      <c r="A693" s="3"/>
      <c r="B693" s="3"/>
      <c r="C693" s="3"/>
      <c r="D693" s="169"/>
      <c r="E693" s="3"/>
      <c r="F693" s="3"/>
      <c r="G693" s="3"/>
      <c r="H693" s="170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.75" hidden="false" customHeight="true" outlineLevel="0" collapsed="false">
      <c r="A694" s="3"/>
      <c r="B694" s="3"/>
      <c r="C694" s="3"/>
      <c r="D694" s="169"/>
      <c r="E694" s="3"/>
      <c r="F694" s="3"/>
      <c r="G694" s="3"/>
      <c r="H694" s="170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.75" hidden="false" customHeight="true" outlineLevel="0" collapsed="false">
      <c r="A695" s="3"/>
      <c r="B695" s="3"/>
      <c r="C695" s="3"/>
      <c r="D695" s="169"/>
      <c r="E695" s="3"/>
      <c r="F695" s="3"/>
      <c r="G695" s="3"/>
      <c r="H695" s="170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.75" hidden="false" customHeight="true" outlineLevel="0" collapsed="false">
      <c r="A696" s="3"/>
      <c r="B696" s="3"/>
      <c r="C696" s="3"/>
      <c r="D696" s="169"/>
      <c r="E696" s="3"/>
      <c r="F696" s="3"/>
      <c r="G696" s="3"/>
      <c r="H696" s="170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.75" hidden="false" customHeight="true" outlineLevel="0" collapsed="false">
      <c r="A697" s="3"/>
      <c r="B697" s="3"/>
      <c r="C697" s="3"/>
      <c r="D697" s="169"/>
      <c r="E697" s="3"/>
      <c r="F697" s="3"/>
      <c r="G697" s="3"/>
      <c r="H697" s="170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.75" hidden="false" customHeight="true" outlineLevel="0" collapsed="false">
      <c r="A698" s="3"/>
      <c r="B698" s="3"/>
      <c r="C698" s="3"/>
      <c r="D698" s="169"/>
      <c r="E698" s="3"/>
      <c r="F698" s="3"/>
      <c r="G698" s="3"/>
      <c r="H698" s="170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.75" hidden="false" customHeight="true" outlineLevel="0" collapsed="false">
      <c r="A699" s="3"/>
      <c r="B699" s="3"/>
      <c r="C699" s="3"/>
      <c r="D699" s="169"/>
      <c r="E699" s="3"/>
      <c r="F699" s="3"/>
      <c r="G699" s="3"/>
      <c r="H699" s="170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.75" hidden="false" customHeight="true" outlineLevel="0" collapsed="false">
      <c r="A700" s="3"/>
      <c r="B700" s="3"/>
      <c r="C700" s="3"/>
      <c r="D700" s="169"/>
      <c r="E700" s="3"/>
      <c r="F700" s="3"/>
      <c r="G700" s="3"/>
      <c r="H700" s="170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.75" hidden="false" customHeight="true" outlineLevel="0" collapsed="false">
      <c r="A701" s="3"/>
      <c r="B701" s="3"/>
      <c r="C701" s="3"/>
      <c r="D701" s="169"/>
      <c r="E701" s="3"/>
      <c r="F701" s="3"/>
      <c r="G701" s="3"/>
      <c r="H701" s="170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.75" hidden="false" customHeight="true" outlineLevel="0" collapsed="false">
      <c r="A702" s="3"/>
      <c r="B702" s="3"/>
      <c r="C702" s="3"/>
      <c r="D702" s="169"/>
      <c r="E702" s="3"/>
      <c r="F702" s="3"/>
      <c r="G702" s="3"/>
      <c r="H702" s="170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.75" hidden="false" customHeight="true" outlineLevel="0" collapsed="false">
      <c r="A703" s="3"/>
      <c r="B703" s="3"/>
      <c r="C703" s="3"/>
      <c r="D703" s="169"/>
      <c r="E703" s="3"/>
      <c r="F703" s="3"/>
      <c r="G703" s="3"/>
      <c r="H703" s="170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.75" hidden="false" customHeight="true" outlineLevel="0" collapsed="false">
      <c r="A704" s="3"/>
      <c r="B704" s="3"/>
      <c r="C704" s="3"/>
      <c r="D704" s="169"/>
      <c r="E704" s="3"/>
      <c r="F704" s="3"/>
      <c r="G704" s="3"/>
      <c r="H704" s="170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.75" hidden="false" customHeight="true" outlineLevel="0" collapsed="false">
      <c r="A705" s="3"/>
      <c r="B705" s="3"/>
      <c r="C705" s="3"/>
      <c r="D705" s="169"/>
      <c r="E705" s="3"/>
      <c r="F705" s="3"/>
      <c r="G705" s="3"/>
      <c r="H705" s="170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.75" hidden="false" customHeight="true" outlineLevel="0" collapsed="false">
      <c r="A706" s="3"/>
      <c r="B706" s="3"/>
      <c r="C706" s="3"/>
      <c r="D706" s="169"/>
      <c r="E706" s="3"/>
      <c r="F706" s="3"/>
      <c r="G706" s="3"/>
      <c r="H706" s="170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.75" hidden="false" customHeight="true" outlineLevel="0" collapsed="false">
      <c r="A707" s="3"/>
      <c r="B707" s="3"/>
      <c r="C707" s="3"/>
      <c r="D707" s="169"/>
      <c r="E707" s="3"/>
      <c r="F707" s="3"/>
      <c r="G707" s="3"/>
      <c r="H707" s="170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.75" hidden="false" customHeight="true" outlineLevel="0" collapsed="false">
      <c r="A708" s="3"/>
      <c r="B708" s="3"/>
      <c r="C708" s="3"/>
      <c r="D708" s="169"/>
      <c r="E708" s="3"/>
      <c r="F708" s="3"/>
      <c r="G708" s="3"/>
      <c r="H708" s="170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.75" hidden="false" customHeight="true" outlineLevel="0" collapsed="false">
      <c r="A709" s="3"/>
      <c r="B709" s="3"/>
      <c r="C709" s="3"/>
      <c r="D709" s="169"/>
      <c r="E709" s="3"/>
      <c r="F709" s="3"/>
      <c r="G709" s="3"/>
      <c r="H709" s="170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.75" hidden="false" customHeight="true" outlineLevel="0" collapsed="false">
      <c r="A710" s="3"/>
      <c r="B710" s="3"/>
      <c r="C710" s="3"/>
      <c r="D710" s="169"/>
      <c r="E710" s="3"/>
      <c r="F710" s="3"/>
      <c r="G710" s="3"/>
      <c r="H710" s="170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.75" hidden="false" customHeight="true" outlineLevel="0" collapsed="false">
      <c r="A711" s="3"/>
      <c r="B711" s="3"/>
      <c r="C711" s="3"/>
      <c r="D711" s="169"/>
      <c r="E711" s="3"/>
      <c r="F711" s="3"/>
      <c r="G711" s="3"/>
      <c r="H711" s="170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.75" hidden="false" customHeight="true" outlineLevel="0" collapsed="false">
      <c r="A712" s="3"/>
      <c r="B712" s="3"/>
      <c r="C712" s="3"/>
      <c r="D712" s="169"/>
      <c r="E712" s="3"/>
      <c r="F712" s="3"/>
      <c r="G712" s="3"/>
      <c r="H712" s="170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.75" hidden="false" customHeight="true" outlineLevel="0" collapsed="false">
      <c r="A713" s="3"/>
      <c r="B713" s="3"/>
      <c r="C713" s="3"/>
      <c r="D713" s="169"/>
      <c r="E713" s="3"/>
      <c r="F713" s="3"/>
      <c r="G713" s="3"/>
      <c r="H713" s="170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.75" hidden="false" customHeight="true" outlineLevel="0" collapsed="false">
      <c r="A714" s="3"/>
      <c r="B714" s="3"/>
      <c r="C714" s="3"/>
      <c r="D714" s="169"/>
      <c r="E714" s="3"/>
      <c r="F714" s="3"/>
      <c r="G714" s="3"/>
      <c r="H714" s="170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.75" hidden="false" customHeight="true" outlineLevel="0" collapsed="false">
      <c r="A715" s="3"/>
      <c r="B715" s="3"/>
      <c r="C715" s="3"/>
      <c r="D715" s="169"/>
      <c r="E715" s="3"/>
      <c r="F715" s="3"/>
      <c r="G715" s="3"/>
      <c r="H715" s="170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.75" hidden="false" customHeight="true" outlineLevel="0" collapsed="false">
      <c r="A716" s="3"/>
      <c r="B716" s="3"/>
      <c r="C716" s="3"/>
      <c r="D716" s="169"/>
      <c r="E716" s="3"/>
      <c r="F716" s="3"/>
      <c r="G716" s="3"/>
      <c r="H716" s="170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.75" hidden="false" customHeight="true" outlineLevel="0" collapsed="false">
      <c r="A717" s="3"/>
      <c r="B717" s="3"/>
      <c r="C717" s="3"/>
      <c r="D717" s="169"/>
      <c r="E717" s="3"/>
      <c r="F717" s="3"/>
      <c r="G717" s="3"/>
      <c r="H717" s="170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.75" hidden="false" customHeight="true" outlineLevel="0" collapsed="false">
      <c r="A718" s="3"/>
      <c r="B718" s="3"/>
      <c r="C718" s="3"/>
      <c r="D718" s="169"/>
      <c r="E718" s="3"/>
      <c r="F718" s="3"/>
      <c r="G718" s="3"/>
      <c r="H718" s="170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.75" hidden="false" customHeight="true" outlineLevel="0" collapsed="false">
      <c r="A719" s="3"/>
      <c r="B719" s="3"/>
      <c r="C719" s="3"/>
      <c r="D719" s="169"/>
      <c r="E719" s="3"/>
      <c r="F719" s="3"/>
      <c r="G719" s="3"/>
      <c r="H719" s="170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.75" hidden="false" customHeight="true" outlineLevel="0" collapsed="false">
      <c r="A720" s="3"/>
      <c r="B720" s="3"/>
      <c r="C720" s="3"/>
      <c r="D720" s="169"/>
      <c r="E720" s="3"/>
      <c r="F720" s="3"/>
      <c r="G720" s="3"/>
      <c r="H720" s="170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.75" hidden="false" customHeight="true" outlineLevel="0" collapsed="false">
      <c r="A721" s="3"/>
      <c r="B721" s="3"/>
      <c r="C721" s="3"/>
      <c r="D721" s="169"/>
      <c r="E721" s="3"/>
      <c r="F721" s="3"/>
      <c r="G721" s="3"/>
      <c r="H721" s="170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.75" hidden="false" customHeight="true" outlineLevel="0" collapsed="false">
      <c r="A722" s="3"/>
      <c r="B722" s="3"/>
      <c r="C722" s="3"/>
      <c r="D722" s="169"/>
      <c r="E722" s="3"/>
      <c r="F722" s="3"/>
      <c r="G722" s="3"/>
      <c r="H722" s="170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.75" hidden="false" customHeight="true" outlineLevel="0" collapsed="false">
      <c r="A723" s="3"/>
      <c r="B723" s="3"/>
      <c r="C723" s="3"/>
      <c r="D723" s="169"/>
      <c r="E723" s="3"/>
      <c r="F723" s="3"/>
      <c r="G723" s="3"/>
      <c r="H723" s="170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.75" hidden="false" customHeight="true" outlineLevel="0" collapsed="false">
      <c r="A724" s="3"/>
      <c r="B724" s="3"/>
      <c r="C724" s="3"/>
      <c r="D724" s="169"/>
      <c r="E724" s="3"/>
      <c r="F724" s="3"/>
      <c r="G724" s="3"/>
      <c r="H724" s="170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.75" hidden="false" customHeight="true" outlineLevel="0" collapsed="false">
      <c r="A725" s="3"/>
      <c r="B725" s="3"/>
      <c r="C725" s="3"/>
      <c r="D725" s="169"/>
      <c r="E725" s="3"/>
      <c r="F725" s="3"/>
      <c r="G725" s="3"/>
      <c r="H725" s="170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.75" hidden="false" customHeight="true" outlineLevel="0" collapsed="false">
      <c r="A726" s="3"/>
      <c r="B726" s="3"/>
      <c r="C726" s="3"/>
      <c r="D726" s="169"/>
      <c r="E726" s="3"/>
      <c r="F726" s="3"/>
      <c r="G726" s="3"/>
      <c r="H726" s="170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.75" hidden="false" customHeight="true" outlineLevel="0" collapsed="false">
      <c r="A727" s="3"/>
      <c r="B727" s="3"/>
      <c r="C727" s="3"/>
      <c r="D727" s="169"/>
      <c r="E727" s="3"/>
      <c r="F727" s="3"/>
      <c r="G727" s="3"/>
      <c r="H727" s="170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.75" hidden="false" customHeight="true" outlineLevel="0" collapsed="false">
      <c r="A728" s="3"/>
      <c r="B728" s="3"/>
      <c r="C728" s="3"/>
      <c r="D728" s="169"/>
      <c r="E728" s="3"/>
      <c r="F728" s="3"/>
      <c r="G728" s="3"/>
      <c r="H728" s="170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.75" hidden="false" customHeight="true" outlineLevel="0" collapsed="false">
      <c r="A729" s="3"/>
      <c r="B729" s="3"/>
      <c r="C729" s="3"/>
      <c r="D729" s="169"/>
      <c r="E729" s="3"/>
      <c r="F729" s="3"/>
      <c r="G729" s="3"/>
      <c r="H729" s="170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.75" hidden="false" customHeight="true" outlineLevel="0" collapsed="false">
      <c r="A730" s="3"/>
      <c r="B730" s="3"/>
      <c r="C730" s="3"/>
      <c r="D730" s="169"/>
      <c r="E730" s="3"/>
      <c r="F730" s="3"/>
      <c r="G730" s="3"/>
      <c r="H730" s="170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.75" hidden="false" customHeight="true" outlineLevel="0" collapsed="false">
      <c r="A731" s="3"/>
      <c r="B731" s="3"/>
      <c r="C731" s="3"/>
      <c r="D731" s="169"/>
      <c r="E731" s="3"/>
      <c r="F731" s="3"/>
      <c r="G731" s="3"/>
      <c r="H731" s="170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.75" hidden="false" customHeight="true" outlineLevel="0" collapsed="false">
      <c r="A732" s="3"/>
      <c r="B732" s="3"/>
      <c r="C732" s="3"/>
      <c r="D732" s="169"/>
      <c r="E732" s="3"/>
      <c r="F732" s="3"/>
      <c r="G732" s="3"/>
      <c r="H732" s="170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.75" hidden="false" customHeight="true" outlineLevel="0" collapsed="false">
      <c r="A733" s="3"/>
      <c r="B733" s="3"/>
      <c r="C733" s="3"/>
      <c r="D733" s="169"/>
      <c r="E733" s="3"/>
      <c r="F733" s="3"/>
      <c r="G733" s="3"/>
      <c r="H733" s="170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.75" hidden="false" customHeight="true" outlineLevel="0" collapsed="false">
      <c r="A734" s="3"/>
      <c r="B734" s="3"/>
      <c r="C734" s="3"/>
      <c r="D734" s="169"/>
      <c r="E734" s="3"/>
      <c r="F734" s="3"/>
      <c r="G734" s="3"/>
      <c r="H734" s="170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.75" hidden="false" customHeight="true" outlineLevel="0" collapsed="false">
      <c r="A735" s="3"/>
      <c r="B735" s="3"/>
      <c r="C735" s="3"/>
      <c r="D735" s="169"/>
      <c r="E735" s="3"/>
      <c r="F735" s="3"/>
      <c r="G735" s="3"/>
      <c r="H735" s="170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.75" hidden="false" customHeight="true" outlineLevel="0" collapsed="false">
      <c r="A736" s="3"/>
      <c r="B736" s="3"/>
      <c r="C736" s="3"/>
      <c r="D736" s="169"/>
      <c r="E736" s="3"/>
      <c r="F736" s="3"/>
      <c r="G736" s="3"/>
      <c r="H736" s="170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.75" hidden="false" customHeight="true" outlineLevel="0" collapsed="false">
      <c r="A737" s="3"/>
      <c r="B737" s="3"/>
      <c r="C737" s="3"/>
      <c r="D737" s="169"/>
      <c r="E737" s="3"/>
      <c r="F737" s="3"/>
      <c r="G737" s="3"/>
      <c r="H737" s="170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.75" hidden="false" customHeight="true" outlineLevel="0" collapsed="false">
      <c r="A738" s="3"/>
      <c r="B738" s="3"/>
      <c r="C738" s="3"/>
      <c r="D738" s="169"/>
      <c r="E738" s="3"/>
      <c r="F738" s="3"/>
      <c r="G738" s="3"/>
      <c r="H738" s="170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.75" hidden="false" customHeight="true" outlineLevel="0" collapsed="false">
      <c r="A739" s="3"/>
      <c r="B739" s="3"/>
      <c r="C739" s="3"/>
      <c r="D739" s="169"/>
      <c r="E739" s="3"/>
      <c r="F739" s="3"/>
      <c r="G739" s="3"/>
      <c r="H739" s="170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.75" hidden="false" customHeight="true" outlineLevel="0" collapsed="false">
      <c r="A740" s="3"/>
      <c r="B740" s="3"/>
      <c r="C740" s="3"/>
      <c r="D740" s="169"/>
      <c r="E740" s="3"/>
      <c r="F740" s="3"/>
      <c r="G740" s="3"/>
      <c r="H740" s="170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.75" hidden="false" customHeight="true" outlineLevel="0" collapsed="false">
      <c r="A741" s="3"/>
      <c r="B741" s="3"/>
      <c r="C741" s="3"/>
      <c r="D741" s="169"/>
      <c r="E741" s="3"/>
      <c r="F741" s="3"/>
      <c r="G741" s="3"/>
      <c r="H741" s="170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.75" hidden="false" customHeight="true" outlineLevel="0" collapsed="false">
      <c r="A742" s="3"/>
      <c r="B742" s="3"/>
      <c r="C742" s="3"/>
      <c r="D742" s="169"/>
      <c r="E742" s="3"/>
      <c r="F742" s="3"/>
      <c r="G742" s="3"/>
      <c r="H742" s="170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.75" hidden="false" customHeight="true" outlineLevel="0" collapsed="false">
      <c r="A743" s="3"/>
      <c r="B743" s="3"/>
      <c r="C743" s="3"/>
      <c r="D743" s="169"/>
      <c r="E743" s="3"/>
      <c r="F743" s="3"/>
      <c r="G743" s="3"/>
      <c r="H743" s="170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.75" hidden="false" customHeight="true" outlineLevel="0" collapsed="false">
      <c r="A744" s="3"/>
      <c r="B744" s="3"/>
      <c r="C744" s="3"/>
      <c r="D744" s="169"/>
      <c r="E744" s="3"/>
      <c r="F744" s="3"/>
      <c r="G744" s="3"/>
      <c r="H744" s="170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.75" hidden="false" customHeight="true" outlineLevel="0" collapsed="false">
      <c r="A745" s="3"/>
      <c r="B745" s="3"/>
      <c r="C745" s="3"/>
      <c r="D745" s="169"/>
      <c r="E745" s="3"/>
      <c r="F745" s="3"/>
      <c r="G745" s="3"/>
      <c r="H745" s="170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.75" hidden="false" customHeight="true" outlineLevel="0" collapsed="false">
      <c r="A746" s="3"/>
      <c r="B746" s="3"/>
      <c r="C746" s="3"/>
      <c r="D746" s="169"/>
      <c r="E746" s="3"/>
      <c r="F746" s="3"/>
      <c r="G746" s="3"/>
      <c r="H746" s="170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.75" hidden="false" customHeight="true" outlineLevel="0" collapsed="false">
      <c r="A747" s="3"/>
      <c r="B747" s="3"/>
      <c r="C747" s="3"/>
      <c r="D747" s="169"/>
      <c r="E747" s="3"/>
      <c r="F747" s="3"/>
      <c r="G747" s="3"/>
      <c r="H747" s="170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.75" hidden="false" customHeight="true" outlineLevel="0" collapsed="false">
      <c r="A748" s="3"/>
      <c r="B748" s="3"/>
      <c r="C748" s="3"/>
      <c r="D748" s="169"/>
      <c r="E748" s="3"/>
      <c r="F748" s="3"/>
      <c r="G748" s="3"/>
      <c r="H748" s="170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.75" hidden="false" customHeight="true" outlineLevel="0" collapsed="false">
      <c r="A749" s="3"/>
      <c r="B749" s="3"/>
      <c r="C749" s="3"/>
      <c r="D749" s="169"/>
      <c r="E749" s="3"/>
      <c r="F749" s="3"/>
      <c r="G749" s="3"/>
      <c r="H749" s="170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.75" hidden="false" customHeight="true" outlineLevel="0" collapsed="false">
      <c r="A750" s="3"/>
      <c r="B750" s="3"/>
      <c r="C750" s="3"/>
      <c r="D750" s="169"/>
      <c r="E750" s="3"/>
      <c r="F750" s="3"/>
      <c r="G750" s="3"/>
      <c r="H750" s="170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.75" hidden="false" customHeight="true" outlineLevel="0" collapsed="false">
      <c r="A751" s="3"/>
      <c r="B751" s="3"/>
      <c r="C751" s="3"/>
      <c r="D751" s="169"/>
      <c r="E751" s="3"/>
      <c r="F751" s="3"/>
      <c r="G751" s="3"/>
      <c r="H751" s="170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.75" hidden="false" customHeight="true" outlineLevel="0" collapsed="false">
      <c r="A752" s="3"/>
      <c r="B752" s="3"/>
      <c r="C752" s="3"/>
      <c r="D752" s="169"/>
      <c r="E752" s="3"/>
      <c r="F752" s="3"/>
      <c r="G752" s="3"/>
      <c r="H752" s="170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.75" hidden="false" customHeight="true" outlineLevel="0" collapsed="false">
      <c r="A753" s="3"/>
      <c r="B753" s="3"/>
      <c r="C753" s="3"/>
      <c r="D753" s="169"/>
      <c r="E753" s="3"/>
      <c r="F753" s="3"/>
      <c r="G753" s="3"/>
      <c r="H753" s="170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.75" hidden="false" customHeight="true" outlineLevel="0" collapsed="false">
      <c r="A754" s="3"/>
      <c r="B754" s="3"/>
      <c r="C754" s="3"/>
      <c r="D754" s="169"/>
      <c r="E754" s="3"/>
      <c r="F754" s="3"/>
      <c r="G754" s="3"/>
      <c r="H754" s="170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.75" hidden="false" customHeight="true" outlineLevel="0" collapsed="false">
      <c r="A755" s="3"/>
      <c r="B755" s="3"/>
      <c r="C755" s="3"/>
      <c r="D755" s="169"/>
      <c r="E755" s="3"/>
      <c r="F755" s="3"/>
      <c r="G755" s="3"/>
      <c r="H755" s="170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.75" hidden="false" customHeight="true" outlineLevel="0" collapsed="false">
      <c r="A756" s="3"/>
      <c r="B756" s="3"/>
      <c r="C756" s="3"/>
      <c r="D756" s="169"/>
      <c r="E756" s="3"/>
      <c r="F756" s="3"/>
      <c r="G756" s="3"/>
      <c r="H756" s="170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.75" hidden="false" customHeight="true" outlineLevel="0" collapsed="false">
      <c r="A757" s="3"/>
      <c r="B757" s="3"/>
      <c r="C757" s="3"/>
      <c r="D757" s="169"/>
      <c r="E757" s="3"/>
      <c r="F757" s="3"/>
      <c r="G757" s="3"/>
      <c r="H757" s="170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.75" hidden="false" customHeight="true" outlineLevel="0" collapsed="false">
      <c r="A758" s="3"/>
      <c r="B758" s="3"/>
      <c r="C758" s="3"/>
      <c r="D758" s="169"/>
      <c r="E758" s="3"/>
      <c r="F758" s="3"/>
      <c r="G758" s="3"/>
      <c r="H758" s="170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.75" hidden="false" customHeight="true" outlineLevel="0" collapsed="false">
      <c r="A759" s="3"/>
      <c r="B759" s="3"/>
      <c r="C759" s="3"/>
      <c r="D759" s="169"/>
      <c r="E759" s="3"/>
      <c r="F759" s="3"/>
      <c r="G759" s="3"/>
      <c r="H759" s="170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.75" hidden="false" customHeight="true" outlineLevel="0" collapsed="false">
      <c r="A760" s="3"/>
      <c r="B760" s="3"/>
      <c r="C760" s="3"/>
      <c r="D760" s="169"/>
      <c r="E760" s="3"/>
      <c r="F760" s="3"/>
      <c r="G760" s="3"/>
      <c r="H760" s="170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.75" hidden="false" customHeight="true" outlineLevel="0" collapsed="false">
      <c r="A761" s="3"/>
      <c r="B761" s="3"/>
      <c r="C761" s="3"/>
      <c r="D761" s="169"/>
      <c r="E761" s="3"/>
      <c r="F761" s="3"/>
      <c r="G761" s="3"/>
      <c r="H761" s="170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.75" hidden="false" customHeight="true" outlineLevel="0" collapsed="false">
      <c r="A762" s="3"/>
      <c r="B762" s="3"/>
      <c r="C762" s="3"/>
      <c r="D762" s="169"/>
      <c r="E762" s="3"/>
      <c r="F762" s="3"/>
      <c r="G762" s="3"/>
      <c r="H762" s="170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.75" hidden="false" customHeight="true" outlineLevel="0" collapsed="false">
      <c r="A763" s="3"/>
      <c r="B763" s="3"/>
      <c r="C763" s="3"/>
      <c r="D763" s="169"/>
      <c r="E763" s="3"/>
      <c r="F763" s="3"/>
      <c r="G763" s="3"/>
      <c r="H763" s="170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.75" hidden="false" customHeight="true" outlineLevel="0" collapsed="false">
      <c r="A764" s="3"/>
      <c r="B764" s="3"/>
      <c r="C764" s="3"/>
      <c r="D764" s="169"/>
      <c r="E764" s="3"/>
      <c r="F764" s="3"/>
      <c r="G764" s="3"/>
      <c r="H764" s="170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.75" hidden="false" customHeight="true" outlineLevel="0" collapsed="false">
      <c r="A765" s="3"/>
      <c r="B765" s="3"/>
      <c r="C765" s="3"/>
      <c r="D765" s="169"/>
      <c r="E765" s="3"/>
      <c r="F765" s="3"/>
      <c r="G765" s="3"/>
      <c r="H765" s="170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.75" hidden="false" customHeight="true" outlineLevel="0" collapsed="false">
      <c r="A766" s="3"/>
      <c r="B766" s="3"/>
      <c r="C766" s="3"/>
      <c r="D766" s="169"/>
      <c r="E766" s="3"/>
      <c r="F766" s="3"/>
      <c r="G766" s="3"/>
      <c r="H766" s="170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.75" hidden="false" customHeight="true" outlineLevel="0" collapsed="false">
      <c r="A767" s="3"/>
      <c r="B767" s="3"/>
      <c r="C767" s="3"/>
      <c r="D767" s="169"/>
      <c r="E767" s="3"/>
      <c r="F767" s="3"/>
      <c r="G767" s="3"/>
      <c r="H767" s="170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.75" hidden="false" customHeight="true" outlineLevel="0" collapsed="false">
      <c r="A768" s="3"/>
      <c r="B768" s="3"/>
      <c r="C768" s="3"/>
      <c r="D768" s="169"/>
      <c r="E768" s="3"/>
      <c r="F768" s="3"/>
      <c r="G768" s="3"/>
      <c r="H768" s="170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.75" hidden="false" customHeight="true" outlineLevel="0" collapsed="false">
      <c r="A769" s="3"/>
      <c r="B769" s="3"/>
      <c r="C769" s="3"/>
      <c r="D769" s="169"/>
      <c r="E769" s="3"/>
      <c r="F769" s="3"/>
      <c r="G769" s="3"/>
      <c r="H769" s="170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.75" hidden="false" customHeight="true" outlineLevel="0" collapsed="false">
      <c r="A770" s="3"/>
      <c r="B770" s="3"/>
      <c r="C770" s="3"/>
      <c r="D770" s="169"/>
      <c r="E770" s="3"/>
      <c r="F770" s="3"/>
      <c r="G770" s="3"/>
      <c r="H770" s="170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.75" hidden="false" customHeight="true" outlineLevel="0" collapsed="false">
      <c r="A771" s="3"/>
      <c r="B771" s="3"/>
      <c r="C771" s="3"/>
      <c r="D771" s="169"/>
      <c r="E771" s="3"/>
      <c r="F771" s="3"/>
      <c r="G771" s="3"/>
      <c r="H771" s="170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.75" hidden="false" customHeight="true" outlineLevel="0" collapsed="false">
      <c r="A772" s="3"/>
      <c r="B772" s="3"/>
      <c r="C772" s="3"/>
      <c r="D772" s="169"/>
      <c r="E772" s="3"/>
      <c r="F772" s="3"/>
      <c r="G772" s="3"/>
      <c r="H772" s="170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.75" hidden="false" customHeight="true" outlineLevel="0" collapsed="false">
      <c r="A773" s="3"/>
      <c r="B773" s="3"/>
      <c r="C773" s="3"/>
      <c r="D773" s="169"/>
      <c r="E773" s="3"/>
      <c r="F773" s="3"/>
      <c r="G773" s="3"/>
      <c r="H773" s="170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.75" hidden="false" customHeight="true" outlineLevel="0" collapsed="false">
      <c r="A774" s="3"/>
      <c r="B774" s="3"/>
      <c r="C774" s="3"/>
      <c r="D774" s="169"/>
      <c r="E774" s="3"/>
      <c r="F774" s="3"/>
      <c r="G774" s="3"/>
      <c r="H774" s="170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.75" hidden="false" customHeight="true" outlineLevel="0" collapsed="false">
      <c r="A775" s="3"/>
      <c r="B775" s="3"/>
      <c r="C775" s="3"/>
      <c r="D775" s="169"/>
      <c r="E775" s="3"/>
      <c r="F775" s="3"/>
      <c r="G775" s="3"/>
      <c r="H775" s="170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.75" hidden="false" customHeight="true" outlineLevel="0" collapsed="false">
      <c r="A776" s="3"/>
      <c r="B776" s="3"/>
      <c r="C776" s="3"/>
      <c r="D776" s="169"/>
      <c r="E776" s="3"/>
      <c r="F776" s="3"/>
      <c r="G776" s="3"/>
      <c r="H776" s="170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.75" hidden="false" customHeight="true" outlineLevel="0" collapsed="false">
      <c r="A777" s="3"/>
      <c r="B777" s="3"/>
      <c r="C777" s="3"/>
      <c r="D777" s="169"/>
      <c r="E777" s="3"/>
      <c r="F777" s="3"/>
      <c r="G777" s="3"/>
      <c r="H777" s="170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.75" hidden="false" customHeight="true" outlineLevel="0" collapsed="false">
      <c r="A778" s="3"/>
      <c r="B778" s="3"/>
      <c r="C778" s="3"/>
      <c r="D778" s="169"/>
      <c r="E778" s="3"/>
      <c r="F778" s="3"/>
      <c r="G778" s="3"/>
      <c r="H778" s="170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.75" hidden="false" customHeight="true" outlineLevel="0" collapsed="false">
      <c r="A779" s="3"/>
      <c r="B779" s="3"/>
      <c r="C779" s="3"/>
      <c r="D779" s="169"/>
      <c r="E779" s="3"/>
      <c r="F779" s="3"/>
      <c r="G779" s="3"/>
      <c r="H779" s="170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.75" hidden="false" customHeight="true" outlineLevel="0" collapsed="false">
      <c r="A780" s="3"/>
      <c r="B780" s="3"/>
      <c r="C780" s="3"/>
      <c r="D780" s="169"/>
      <c r="E780" s="3"/>
      <c r="F780" s="3"/>
      <c r="G780" s="3"/>
      <c r="H780" s="170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.75" hidden="false" customHeight="true" outlineLevel="0" collapsed="false">
      <c r="A781" s="3"/>
      <c r="B781" s="3"/>
      <c r="C781" s="3"/>
      <c r="D781" s="169"/>
      <c r="E781" s="3"/>
      <c r="F781" s="3"/>
      <c r="G781" s="3"/>
      <c r="H781" s="170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.75" hidden="false" customHeight="true" outlineLevel="0" collapsed="false">
      <c r="A782" s="3"/>
      <c r="B782" s="3"/>
      <c r="C782" s="3"/>
      <c r="D782" s="169"/>
      <c r="E782" s="3"/>
      <c r="F782" s="3"/>
      <c r="G782" s="3"/>
      <c r="H782" s="170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.75" hidden="false" customHeight="true" outlineLevel="0" collapsed="false">
      <c r="A783" s="3"/>
      <c r="B783" s="3"/>
      <c r="C783" s="3"/>
      <c r="D783" s="169"/>
      <c r="E783" s="3"/>
      <c r="F783" s="3"/>
      <c r="G783" s="3"/>
      <c r="H783" s="170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.75" hidden="false" customHeight="true" outlineLevel="0" collapsed="false">
      <c r="A784" s="3"/>
      <c r="B784" s="3"/>
      <c r="C784" s="3"/>
      <c r="D784" s="169"/>
      <c r="E784" s="3"/>
      <c r="F784" s="3"/>
      <c r="G784" s="3"/>
      <c r="H784" s="170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.75" hidden="false" customHeight="true" outlineLevel="0" collapsed="false">
      <c r="A785" s="3"/>
      <c r="B785" s="3"/>
      <c r="C785" s="3"/>
      <c r="D785" s="169"/>
      <c r="E785" s="3"/>
      <c r="F785" s="3"/>
      <c r="G785" s="3"/>
      <c r="H785" s="170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.75" hidden="false" customHeight="true" outlineLevel="0" collapsed="false">
      <c r="A786" s="3"/>
      <c r="B786" s="3"/>
      <c r="C786" s="3"/>
      <c r="D786" s="169"/>
      <c r="E786" s="3"/>
      <c r="F786" s="3"/>
      <c r="G786" s="3"/>
      <c r="H786" s="170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.75" hidden="false" customHeight="true" outlineLevel="0" collapsed="false">
      <c r="A787" s="3"/>
      <c r="B787" s="3"/>
      <c r="C787" s="3"/>
      <c r="D787" s="169"/>
      <c r="E787" s="3"/>
      <c r="F787" s="3"/>
      <c r="G787" s="3"/>
      <c r="H787" s="170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.75" hidden="false" customHeight="true" outlineLevel="0" collapsed="false">
      <c r="A788" s="3"/>
      <c r="B788" s="3"/>
      <c r="C788" s="3"/>
      <c r="D788" s="169"/>
      <c r="E788" s="3"/>
      <c r="F788" s="3"/>
      <c r="G788" s="3"/>
      <c r="H788" s="170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.75" hidden="false" customHeight="true" outlineLevel="0" collapsed="false">
      <c r="A789" s="3"/>
      <c r="B789" s="3"/>
      <c r="C789" s="3"/>
      <c r="D789" s="169"/>
      <c r="E789" s="3"/>
      <c r="F789" s="3"/>
      <c r="G789" s="3"/>
      <c r="H789" s="170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.75" hidden="false" customHeight="true" outlineLevel="0" collapsed="false">
      <c r="A790" s="3"/>
      <c r="B790" s="3"/>
      <c r="C790" s="3"/>
      <c r="D790" s="169"/>
      <c r="E790" s="3"/>
      <c r="F790" s="3"/>
      <c r="G790" s="3"/>
      <c r="H790" s="170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.75" hidden="false" customHeight="true" outlineLevel="0" collapsed="false">
      <c r="A791" s="3"/>
      <c r="B791" s="3"/>
      <c r="C791" s="3"/>
      <c r="D791" s="169"/>
      <c r="E791" s="3"/>
      <c r="F791" s="3"/>
      <c r="G791" s="3"/>
      <c r="H791" s="170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.75" hidden="false" customHeight="true" outlineLevel="0" collapsed="false">
      <c r="A792" s="3"/>
      <c r="B792" s="3"/>
      <c r="C792" s="3"/>
      <c r="D792" s="169"/>
      <c r="E792" s="3"/>
      <c r="F792" s="3"/>
      <c r="G792" s="3"/>
      <c r="H792" s="170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.75" hidden="false" customHeight="true" outlineLevel="0" collapsed="false">
      <c r="A793" s="3"/>
      <c r="B793" s="3"/>
      <c r="C793" s="3"/>
      <c r="D793" s="169"/>
      <c r="E793" s="3"/>
      <c r="F793" s="3"/>
      <c r="G793" s="3"/>
      <c r="H793" s="170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.75" hidden="false" customHeight="true" outlineLevel="0" collapsed="false">
      <c r="A794" s="3"/>
      <c r="B794" s="3"/>
      <c r="C794" s="3"/>
      <c r="D794" s="169"/>
      <c r="E794" s="3"/>
      <c r="F794" s="3"/>
      <c r="G794" s="3"/>
      <c r="H794" s="170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.75" hidden="false" customHeight="true" outlineLevel="0" collapsed="false">
      <c r="A795" s="3"/>
      <c r="B795" s="3"/>
      <c r="C795" s="3"/>
      <c r="D795" s="169"/>
      <c r="E795" s="3"/>
      <c r="F795" s="3"/>
      <c r="G795" s="3"/>
      <c r="H795" s="170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.75" hidden="false" customHeight="true" outlineLevel="0" collapsed="false">
      <c r="A796" s="3"/>
      <c r="B796" s="3"/>
      <c r="C796" s="3"/>
      <c r="D796" s="169"/>
      <c r="E796" s="3"/>
      <c r="F796" s="3"/>
      <c r="G796" s="3"/>
      <c r="H796" s="170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.75" hidden="false" customHeight="true" outlineLevel="0" collapsed="false">
      <c r="A797" s="3"/>
      <c r="B797" s="3"/>
      <c r="C797" s="3"/>
      <c r="D797" s="169"/>
      <c r="E797" s="3"/>
      <c r="F797" s="3"/>
      <c r="G797" s="3"/>
      <c r="H797" s="170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.75" hidden="false" customHeight="true" outlineLevel="0" collapsed="false">
      <c r="A798" s="3"/>
      <c r="B798" s="3"/>
      <c r="C798" s="3"/>
      <c r="D798" s="169"/>
      <c r="E798" s="3"/>
      <c r="F798" s="3"/>
      <c r="G798" s="3"/>
      <c r="H798" s="170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.75" hidden="false" customHeight="true" outlineLevel="0" collapsed="false">
      <c r="A799" s="3"/>
      <c r="B799" s="3"/>
      <c r="C799" s="3"/>
      <c r="D799" s="169"/>
      <c r="E799" s="3"/>
      <c r="F799" s="3"/>
      <c r="G799" s="3"/>
      <c r="H799" s="170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.75" hidden="false" customHeight="true" outlineLevel="0" collapsed="false">
      <c r="A800" s="3"/>
      <c r="B800" s="3"/>
      <c r="C800" s="3"/>
      <c r="D800" s="169"/>
      <c r="E800" s="3"/>
      <c r="F800" s="3"/>
      <c r="G800" s="3"/>
      <c r="H800" s="170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.75" hidden="false" customHeight="true" outlineLevel="0" collapsed="false">
      <c r="A801" s="3"/>
      <c r="B801" s="3"/>
      <c r="C801" s="3"/>
      <c r="D801" s="169"/>
      <c r="E801" s="3"/>
      <c r="F801" s="3"/>
      <c r="G801" s="3"/>
      <c r="H801" s="170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.75" hidden="false" customHeight="true" outlineLevel="0" collapsed="false">
      <c r="A802" s="3"/>
      <c r="B802" s="3"/>
      <c r="C802" s="3"/>
      <c r="D802" s="169"/>
      <c r="E802" s="3"/>
      <c r="F802" s="3"/>
      <c r="G802" s="3"/>
      <c r="H802" s="170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.75" hidden="false" customHeight="true" outlineLevel="0" collapsed="false">
      <c r="A803" s="3"/>
      <c r="B803" s="3"/>
      <c r="C803" s="3"/>
      <c r="D803" s="169"/>
      <c r="E803" s="3"/>
      <c r="F803" s="3"/>
      <c r="G803" s="3"/>
      <c r="H803" s="170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.75" hidden="false" customHeight="true" outlineLevel="0" collapsed="false">
      <c r="A804" s="3"/>
      <c r="B804" s="3"/>
      <c r="C804" s="3"/>
      <c r="D804" s="169"/>
      <c r="E804" s="3"/>
      <c r="F804" s="3"/>
      <c r="G804" s="3"/>
      <c r="H804" s="170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.75" hidden="false" customHeight="true" outlineLevel="0" collapsed="false">
      <c r="A805" s="3"/>
      <c r="B805" s="3"/>
      <c r="C805" s="3"/>
      <c r="D805" s="169"/>
      <c r="E805" s="3"/>
      <c r="F805" s="3"/>
      <c r="G805" s="3"/>
      <c r="H805" s="170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.75" hidden="false" customHeight="true" outlineLevel="0" collapsed="false">
      <c r="A806" s="3"/>
      <c r="B806" s="3"/>
      <c r="C806" s="3"/>
      <c r="D806" s="169"/>
      <c r="E806" s="3"/>
      <c r="F806" s="3"/>
      <c r="G806" s="3"/>
      <c r="H806" s="170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.75" hidden="false" customHeight="true" outlineLevel="0" collapsed="false">
      <c r="A807" s="3"/>
      <c r="B807" s="3"/>
      <c r="C807" s="3"/>
      <c r="D807" s="169"/>
      <c r="E807" s="3"/>
      <c r="F807" s="3"/>
      <c r="G807" s="3"/>
      <c r="H807" s="170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.75" hidden="false" customHeight="true" outlineLevel="0" collapsed="false">
      <c r="A808" s="3"/>
      <c r="B808" s="3"/>
      <c r="C808" s="3"/>
      <c r="D808" s="169"/>
      <c r="E808" s="3"/>
      <c r="F808" s="3"/>
      <c r="G808" s="3"/>
      <c r="H808" s="170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.75" hidden="false" customHeight="true" outlineLevel="0" collapsed="false">
      <c r="A809" s="3"/>
      <c r="B809" s="3"/>
      <c r="C809" s="3"/>
      <c r="D809" s="169"/>
      <c r="E809" s="3"/>
      <c r="F809" s="3"/>
      <c r="G809" s="3"/>
      <c r="H809" s="170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.75" hidden="false" customHeight="true" outlineLevel="0" collapsed="false">
      <c r="A810" s="3"/>
      <c r="B810" s="3"/>
      <c r="C810" s="3"/>
      <c r="D810" s="169"/>
      <c r="E810" s="3"/>
      <c r="F810" s="3"/>
      <c r="G810" s="3"/>
      <c r="H810" s="170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.75" hidden="false" customHeight="true" outlineLevel="0" collapsed="false">
      <c r="A811" s="3"/>
      <c r="B811" s="3"/>
      <c r="C811" s="3"/>
      <c r="D811" s="169"/>
      <c r="E811" s="3"/>
      <c r="F811" s="3"/>
      <c r="G811" s="3"/>
      <c r="H811" s="170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.75" hidden="false" customHeight="true" outlineLevel="0" collapsed="false">
      <c r="A812" s="3"/>
      <c r="B812" s="3"/>
      <c r="C812" s="3"/>
      <c r="D812" s="169"/>
      <c r="E812" s="3"/>
      <c r="F812" s="3"/>
      <c r="G812" s="3"/>
      <c r="H812" s="170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.75" hidden="false" customHeight="true" outlineLevel="0" collapsed="false">
      <c r="A813" s="3"/>
      <c r="B813" s="3"/>
      <c r="C813" s="3"/>
      <c r="D813" s="169"/>
      <c r="E813" s="3"/>
      <c r="F813" s="3"/>
      <c r="G813" s="3"/>
      <c r="H813" s="170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.75" hidden="false" customHeight="true" outlineLevel="0" collapsed="false">
      <c r="A814" s="3"/>
      <c r="B814" s="3"/>
      <c r="C814" s="3"/>
      <c r="D814" s="169"/>
      <c r="E814" s="3"/>
      <c r="F814" s="3"/>
      <c r="G814" s="3"/>
      <c r="H814" s="170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.75" hidden="false" customHeight="true" outlineLevel="0" collapsed="false">
      <c r="A815" s="3"/>
      <c r="B815" s="3"/>
      <c r="C815" s="3"/>
      <c r="D815" s="169"/>
      <c r="E815" s="3"/>
      <c r="F815" s="3"/>
      <c r="G815" s="3"/>
      <c r="H815" s="170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.75" hidden="false" customHeight="true" outlineLevel="0" collapsed="false">
      <c r="A816" s="3"/>
      <c r="B816" s="3"/>
      <c r="C816" s="3"/>
      <c r="D816" s="169"/>
      <c r="E816" s="3"/>
      <c r="F816" s="3"/>
      <c r="G816" s="3"/>
      <c r="H816" s="170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.75" hidden="false" customHeight="true" outlineLevel="0" collapsed="false">
      <c r="A817" s="3"/>
      <c r="B817" s="3"/>
      <c r="C817" s="3"/>
      <c r="D817" s="169"/>
      <c r="E817" s="3"/>
      <c r="F817" s="3"/>
      <c r="G817" s="3"/>
      <c r="H817" s="170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.75" hidden="false" customHeight="true" outlineLevel="0" collapsed="false">
      <c r="A818" s="3"/>
      <c r="B818" s="3"/>
      <c r="C818" s="3"/>
      <c r="D818" s="169"/>
      <c r="E818" s="3"/>
      <c r="F818" s="3"/>
      <c r="G818" s="3"/>
      <c r="H818" s="170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.75" hidden="false" customHeight="true" outlineLevel="0" collapsed="false">
      <c r="A819" s="3"/>
      <c r="B819" s="3"/>
      <c r="C819" s="3"/>
      <c r="D819" s="169"/>
      <c r="E819" s="3"/>
      <c r="F819" s="3"/>
      <c r="G819" s="3"/>
      <c r="H819" s="170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.75" hidden="false" customHeight="true" outlineLevel="0" collapsed="false">
      <c r="A820" s="3"/>
      <c r="B820" s="3"/>
      <c r="C820" s="3"/>
      <c r="D820" s="169"/>
      <c r="E820" s="3"/>
      <c r="F820" s="3"/>
      <c r="G820" s="3"/>
      <c r="H820" s="170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.75" hidden="false" customHeight="true" outlineLevel="0" collapsed="false">
      <c r="A821" s="3"/>
      <c r="B821" s="3"/>
      <c r="C821" s="3"/>
      <c r="D821" s="169"/>
      <c r="E821" s="3"/>
      <c r="F821" s="3"/>
      <c r="G821" s="3"/>
      <c r="H821" s="170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.75" hidden="false" customHeight="true" outlineLevel="0" collapsed="false">
      <c r="A822" s="3"/>
      <c r="B822" s="3"/>
      <c r="C822" s="3"/>
      <c r="D822" s="169"/>
      <c r="E822" s="3"/>
      <c r="F822" s="3"/>
      <c r="G822" s="3"/>
      <c r="H822" s="170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.75" hidden="false" customHeight="true" outlineLevel="0" collapsed="false">
      <c r="A823" s="3"/>
      <c r="B823" s="3"/>
      <c r="C823" s="3"/>
      <c r="D823" s="169"/>
      <c r="E823" s="3"/>
      <c r="F823" s="3"/>
      <c r="G823" s="3"/>
      <c r="H823" s="170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.75" hidden="false" customHeight="true" outlineLevel="0" collapsed="false">
      <c r="A824" s="3"/>
      <c r="B824" s="3"/>
      <c r="C824" s="3"/>
      <c r="D824" s="169"/>
      <c r="E824" s="3"/>
      <c r="F824" s="3"/>
      <c r="G824" s="3"/>
      <c r="H824" s="170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.75" hidden="false" customHeight="true" outlineLevel="0" collapsed="false">
      <c r="A825" s="3"/>
      <c r="B825" s="3"/>
      <c r="C825" s="3"/>
      <c r="D825" s="169"/>
      <c r="E825" s="3"/>
      <c r="F825" s="3"/>
      <c r="G825" s="3"/>
      <c r="H825" s="170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.75" hidden="false" customHeight="true" outlineLevel="0" collapsed="false">
      <c r="A826" s="3"/>
      <c r="B826" s="3"/>
      <c r="C826" s="3"/>
      <c r="D826" s="169"/>
      <c r="E826" s="3"/>
      <c r="F826" s="3"/>
      <c r="G826" s="3"/>
      <c r="H826" s="170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.75" hidden="false" customHeight="true" outlineLevel="0" collapsed="false">
      <c r="A827" s="3"/>
      <c r="B827" s="3"/>
      <c r="C827" s="3"/>
      <c r="D827" s="169"/>
      <c r="E827" s="3"/>
      <c r="F827" s="3"/>
      <c r="G827" s="3"/>
      <c r="H827" s="170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.75" hidden="false" customHeight="true" outlineLevel="0" collapsed="false">
      <c r="A828" s="3"/>
      <c r="B828" s="3"/>
      <c r="C828" s="3"/>
      <c r="D828" s="169"/>
      <c r="E828" s="3"/>
      <c r="F828" s="3"/>
      <c r="G828" s="3"/>
      <c r="H828" s="170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.75" hidden="false" customHeight="true" outlineLevel="0" collapsed="false">
      <c r="A829" s="3"/>
      <c r="B829" s="3"/>
      <c r="C829" s="3"/>
      <c r="D829" s="169"/>
      <c r="E829" s="3"/>
      <c r="F829" s="3"/>
      <c r="G829" s="3"/>
      <c r="H829" s="170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.75" hidden="false" customHeight="true" outlineLevel="0" collapsed="false">
      <c r="A830" s="3"/>
      <c r="B830" s="3"/>
      <c r="C830" s="3"/>
      <c r="D830" s="169"/>
      <c r="E830" s="3"/>
      <c r="F830" s="3"/>
      <c r="G830" s="3"/>
      <c r="H830" s="170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.75" hidden="false" customHeight="true" outlineLevel="0" collapsed="false">
      <c r="A831" s="3"/>
      <c r="B831" s="3"/>
      <c r="C831" s="3"/>
      <c r="D831" s="169"/>
      <c r="E831" s="3"/>
      <c r="F831" s="3"/>
      <c r="G831" s="3"/>
      <c r="H831" s="170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.75" hidden="false" customHeight="true" outlineLevel="0" collapsed="false">
      <c r="A832" s="3"/>
      <c r="B832" s="3"/>
      <c r="C832" s="3"/>
      <c r="D832" s="169"/>
      <c r="E832" s="3"/>
      <c r="F832" s="3"/>
      <c r="G832" s="3"/>
      <c r="H832" s="170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.75" hidden="false" customHeight="true" outlineLevel="0" collapsed="false">
      <c r="A833" s="3"/>
      <c r="B833" s="3"/>
      <c r="C833" s="3"/>
      <c r="D833" s="169"/>
      <c r="E833" s="3"/>
      <c r="F833" s="3"/>
      <c r="G833" s="3"/>
      <c r="H833" s="170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.75" hidden="false" customHeight="true" outlineLevel="0" collapsed="false">
      <c r="A834" s="3"/>
      <c r="B834" s="3"/>
      <c r="C834" s="3"/>
      <c r="D834" s="169"/>
      <c r="E834" s="3"/>
      <c r="F834" s="3"/>
      <c r="G834" s="3"/>
      <c r="H834" s="170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.75" hidden="false" customHeight="true" outlineLevel="0" collapsed="false">
      <c r="A835" s="3"/>
      <c r="B835" s="3"/>
      <c r="C835" s="3"/>
      <c r="D835" s="169"/>
      <c r="E835" s="3"/>
      <c r="F835" s="3"/>
      <c r="G835" s="3"/>
      <c r="H835" s="170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.75" hidden="false" customHeight="true" outlineLevel="0" collapsed="false">
      <c r="A836" s="3"/>
      <c r="B836" s="3"/>
      <c r="C836" s="3"/>
      <c r="D836" s="169"/>
      <c r="E836" s="3"/>
      <c r="F836" s="3"/>
      <c r="G836" s="3"/>
      <c r="H836" s="170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.75" hidden="false" customHeight="true" outlineLevel="0" collapsed="false">
      <c r="A837" s="3"/>
      <c r="B837" s="3"/>
      <c r="C837" s="3"/>
      <c r="D837" s="169"/>
      <c r="E837" s="3"/>
      <c r="F837" s="3"/>
      <c r="G837" s="3"/>
      <c r="H837" s="170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.75" hidden="false" customHeight="true" outlineLevel="0" collapsed="false">
      <c r="A838" s="3"/>
      <c r="B838" s="3"/>
      <c r="C838" s="3"/>
      <c r="D838" s="169"/>
      <c r="E838" s="3"/>
      <c r="F838" s="3"/>
      <c r="G838" s="3"/>
      <c r="H838" s="170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.75" hidden="false" customHeight="true" outlineLevel="0" collapsed="false">
      <c r="A839" s="3"/>
      <c r="B839" s="3"/>
      <c r="C839" s="3"/>
      <c r="D839" s="169"/>
      <c r="E839" s="3"/>
      <c r="F839" s="3"/>
      <c r="G839" s="3"/>
      <c r="H839" s="170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.75" hidden="false" customHeight="true" outlineLevel="0" collapsed="false">
      <c r="A840" s="3"/>
      <c r="B840" s="3"/>
      <c r="C840" s="3"/>
      <c r="D840" s="169"/>
      <c r="E840" s="3"/>
      <c r="F840" s="3"/>
      <c r="G840" s="3"/>
      <c r="H840" s="170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.75" hidden="false" customHeight="true" outlineLevel="0" collapsed="false">
      <c r="A841" s="3"/>
      <c r="B841" s="3"/>
      <c r="C841" s="3"/>
      <c r="D841" s="169"/>
      <c r="E841" s="3"/>
      <c r="F841" s="3"/>
      <c r="G841" s="3"/>
      <c r="H841" s="170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.75" hidden="false" customHeight="true" outlineLevel="0" collapsed="false">
      <c r="A842" s="3"/>
      <c r="B842" s="3"/>
      <c r="C842" s="3"/>
      <c r="D842" s="169"/>
      <c r="E842" s="3"/>
      <c r="F842" s="3"/>
      <c r="G842" s="3"/>
      <c r="H842" s="170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.75" hidden="false" customHeight="true" outlineLevel="0" collapsed="false">
      <c r="A843" s="3"/>
      <c r="B843" s="3"/>
      <c r="C843" s="3"/>
      <c r="D843" s="169"/>
      <c r="E843" s="3"/>
      <c r="F843" s="3"/>
      <c r="G843" s="3"/>
      <c r="H843" s="170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.75" hidden="false" customHeight="true" outlineLevel="0" collapsed="false">
      <c r="A844" s="3"/>
      <c r="B844" s="3"/>
      <c r="C844" s="3"/>
      <c r="D844" s="169"/>
      <c r="E844" s="3"/>
      <c r="F844" s="3"/>
      <c r="G844" s="3"/>
      <c r="H844" s="170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.75" hidden="false" customHeight="true" outlineLevel="0" collapsed="false">
      <c r="A845" s="3"/>
      <c r="B845" s="3"/>
      <c r="C845" s="3"/>
      <c r="D845" s="169"/>
      <c r="E845" s="3"/>
      <c r="F845" s="3"/>
      <c r="G845" s="3"/>
      <c r="H845" s="170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.75" hidden="false" customHeight="true" outlineLevel="0" collapsed="false">
      <c r="A846" s="3"/>
      <c r="B846" s="3"/>
      <c r="C846" s="3"/>
      <c r="D846" s="169"/>
      <c r="E846" s="3"/>
      <c r="F846" s="3"/>
      <c r="G846" s="3"/>
      <c r="H846" s="170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.75" hidden="false" customHeight="true" outlineLevel="0" collapsed="false">
      <c r="A847" s="3"/>
      <c r="B847" s="3"/>
      <c r="C847" s="3"/>
      <c r="D847" s="169"/>
      <c r="E847" s="3"/>
      <c r="F847" s="3"/>
      <c r="G847" s="3"/>
      <c r="H847" s="170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.75" hidden="false" customHeight="true" outlineLevel="0" collapsed="false">
      <c r="A848" s="3"/>
      <c r="B848" s="3"/>
      <c r="C848" s="3"/>
      <c r="D848" s="169"/>
      <c r="E848" s="3"/>
      <c r="F848" s="3"/>
      <c r="G848" s="3"/>
      <c r="H848" s="170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.75" hidden="false" customHeight="true" outlineLevel="0" collapsed="false">
      <c r="A849" s="3"/>
      <c r="B849" s="3"/>
      <c r="C849" s="3"/>
      <c r="D849" s="169"/>
      <c r="E849" s="3"/>
      <c r="F849" s="3"/>
      <c r="G849" s="3"/>
      <c r="H849" s="170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.75" hidden="false" customHeight="true" outlineLevel="0" collapsed="false">
      <c r="A850" s="3"/>
      <c r="B850" s="3"/>
      <c r="C850" s="3"/>
      <c r="D850" s="169"/>
      <c r="E850" s="3"/>
      <c r="F850" s="3"/>
      <c r="G850" s="3"/>
      <c r="H850" s="170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.75" hidden="false" customHeight="true" outlineLevel="0" collapsed="false">
      <c r="A851" s="3"/>
      <c r="B851" s="3"/>
      <c r="C851" s="3"/>
      <c r="D851" s="169"/>
      <c r="E851" s="3"/>
      <c r="F851" s="3"/>
      <c r="G851" s="3"/>
      <c r="H851" s="170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.75" hidden="false" customHeight="true" outlineLevel="0" collapsed="false">
      <c r="A852" s="3"/>
      <c r="B852" s="3"/>
      <c r="C852" s="3"/>
      <c r="D852" s="169"/>
      <c r="E852" s="3"/>
      <c r="F852" s="3"/>
      <c r="G852" s="3"/>
      <c r="H852" s="170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.75" hidden="false" customHeight="true" outlineLevel="0" collapsed="false">
      <c r="A853" s="3"/>
      <c r="B853" s="3"/>
      <c r="C853" s="3"/>
      <c r="D853" s="169"/>
      <c r="E853" s="3"/>
      <c r="F853" s="3"/>
      <c r="G853" s="3"/>
      <c r="H853" s="170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.75" hidden="false" customHeight="true" outlineLevel="0" collapsed="false">
      <c r="A854" s="3"/>
      <c r="B854" s="3"/>
      <c r="C854" s="3"/>
      <c r="D854" s="169"/>
      <c r="E854" s="3"/>
      <c r="F854" s="3"/>
      <c r="G854" s="3"/>
      <c r="H854" s="170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.75" hidden="false" customHeight="true" outlineLevel="0" collapsed="false">
      <c r="A855" s="3"/>
      <c r="B855" s="3"/>
      <c r="C855" s="3"/>
      <c r="D855" s="169"/>
      <c r="E855" s="3"/>
      <c r="F855" s="3"/>
      <c r="G855" s="3"/>
      <c r="H855" s="170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.75" hidden="false" customHeight="true" outlineLevel="0" collapsed="false">
      <c r="A856" s="3"/>
      <c r="B856" s="3"/>
      <c r="C856" s="3"/>
      <c r="D856" s="169"/>
      <c r="E856" s="3"/>
      <c r="F856" s="3"/>
      <c r="G856" s="3"/>
      <c r="H856" s="170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.75" hidden="false" customHeight="true" outlineLevel="0" collapsed="false">
      <c r="A857" s="3"/>
      <c r="B857" s="3"/>
      <c r="C857" s="3"/>
      <c r="D857" s="169"/>
      <c r="E857" s="3"/>
      <c r="F857" s="3"/>
      <c r="G857" s="3"/>
      <c r="H857" s="170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.75" hidden="false" customHeight="true" outlineLevel="0" collapsed="false">
      <c r="A858" s="3"/>
      <c r="B858" s="3"/>
      <c r="C858" s="3"/>
      <c r="D858" s="169"/>
      <c r="E858" s="3"/>
      <c r="F858" s="3"/>
      <c r="G858" s="3"/>
      <c r="H858" s="170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.75" hidden="false" customHeight="true" outlineLevel="0" collapsed="false">
      <c r="A859" s="3"/>
      <c r="B859" s="3"/>
      <c r="C859" s="3"/>
      <c r="D859" s="169"/>
      <c r="E859" s="3"/>
      <c r="F859" s="3"/>
      <c r="G859" s="3"/>
      <c r="H859" s="170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.75" hidden="false" customHeight="true" outlineLevel="0" collapsed="false">
      <c r="A860" s="3"/>
      <c r="B860" s="3"/>
      <c r="C860" s="3"/>
      <c r="D860" s="169"/>
      <c r="E860" s="3"/>
      <c r="F860" s="3"/>
      <c r="G860" s="3"/>
      <c r="H860" s="170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.75" hidden="false" customHeight="true" outlineLevel="0" collapsed="false">
      <c r="A861" s="3"/>
      <c r="B861" s="3"/>
      <c r="C861" s="3"/>
      <c r="D861" s="169"/>
      <c r="E861" s="3"/>
      <c r="F861" s="3"/>
      <c r="G861" s="3"/>
      <c r="H861" s="170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.75" hidden="false" customHeight="true" outlineLevel="0" collapsed="false">
      <c r="A862" s="3"/>
      <c r="B862" s="3"/>
      <c r="C862" s="3"/>
      <c r="D862" s="169"/>
      <c r="E862" s="3"/>
      <c r="F862" s="3"/>
      <c r="G862" s="3"/>
      <c r="H862" s="170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.75" hidden="false" customHeight="true" outlineLevel="0" collapsed="false">
      <c r="A863" s="3"/>
      <c r="B863" s="3"/>
      <c r="C863" s="3"/>
      <c r="D863" s="169"/>
      <c r="E863" s="3"/>
      <c r="F863" s="3"/>
      <c r="G863" s="3"/>
      <c r="H863" s="170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.75" hidden="false" customHeight="true" outlineLevel="0" collapsed="false">
      <c r="A864" s="3"/>
      <c r="B864" s="3"/>
      <c r="C864" s="3"/>
      <c r="D864" s="169"/>
      <c r="E864" s="3"/>
      <c r="F864" s="3"/>
      <c r="G864" s="3"/>
      <c r="H864" s="170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.75" hidden="false" customHeight="true" outlineLevel="0" collapsed="false">
      <c r="A865" s="3"/>
      <c r="B865" s="3"/>
      <c r="C865" s="3"/>
      <c r="D865" s="169"/>
      <c r="E865" s="3"/>
      <c r="F865" s="3"/>
      <c r="G865" s="3"/>
      <c r="H865" s="170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.75" hidden="false" customHeight="true" outlineLevel="0" collapsed="false">
      <c r="A866" s="3"/>
      <c r="B866" s="3"/>
      <c r="C866" s="3"/>
      <c r="D866" s="169"/>
      <c r="E866" s="3"/>
      <c r="F866" s="3"/>
      <c r="G866" s="3"/>
      <c r="H866" s="170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.75" hidden="false" customHeight="true" outlineLevel="0" collapsed="false">
      <c r="A867" s="3"/>
      <c r="B867" s="3"/>
      <c r="C867" s="3"/>
      <c r="D867" s="169"/>
      <c r="E867" s="3"/>
      <c r="F867" s="3"/>
      <c r="G867" s="3"/>
      <c r="H867" s="170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.75" hidden="false" customHeight="true" outlineLevel="0" collapsed="false">
      <c r="A868" s="3"/>
      <c r="B868" s="3"/>
      <c r="C868" s="3"/>
      <c r="D868" s="169"/>
      <c r="E868" s="3"/>
      <c r="F868" s="3"/>
      <c r="G868" s="3"/>
      <c r="H868" s="170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.75" hidden="false" customHeight="true" outlineLevel="0" collapsed="false">
      <c r="A869" s="3"/>
      <c r="B869" s="3"/>
      <c r="C869" s="3"/>
      <c r="D869" s="169"/>
      <c r="E869" s="3"/>
      <c r="F869" s="3"/>
      <c r="G869" s="3"/>
      <c r="H869" s="170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.75" hidden="false" customHeight="true" outlineLevel="0" collapsed="false">
      <c r="A870" s="3"/>
      <c r="B870" s="3"/>
      <c r="C870" s="3"/>
      <c r="D870" s="169"/>
      <c r="E870" s="3"/>
      <c r="F870" s="3"/>
      <c r="G870" s="3"/>
      <c r="H870" s="170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.75" hidden="false" customHeight="true" outlineLevel="0" collapsed="false">
      <c r="A871" s="3"/>
      <c r="B871" s="3"/>
      <c r="C871" s="3"/>
      <c r="D871" s="169"/>
      <c r="E871" s="3"/>
      <c r="F871" s="3"/>
      <c r="G871" s="3"/>
      <c r="H871" s="170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.75" hidden="false" customHeight="true" outlineLevel="0" collapsed="false">
      <c r="A872" s="3"/>
      <c r="B872" s="3"/>
      <c r="C872" s="3"/>
      <c r="D872" s="169"/>
      <c r="E872" s="3"/>
      <c r="F872" s="3"/>
      <c r="G872" s="3"/>
      <c r="H872" s="170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7:O672"/>
  <mergeCells count="13"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D17:F17"/>
    <mergeCell ref="P17:P19"/>
  </mergeCells>
  <hyperlinks>
    <hyperlink ref="L249" r:id="rId1" display="61.09-01091"/>
    <hyperlink ref="L250" r:id="rId2" display="61.09-01091"/>
    <hyperlink ref="L258" r:id="rId3" display="61.09-01110"/>
    <hyperlink ref="L261" r:id="rId4" display="61.09-01115"/>
    <hyperlink ref="L264" r:id="rId5" display="61.09-01088"/>
    <hyperlink ref="L279" r:id="rId6" display="61.09-01053"/>
    <hyperlink ref="L286" r:id="rId7" display="61.09-01081"/>
    <hyperlink ref="L287" r:id="rId8" display="61.09-01080"/>
    <hyperlink ref="L298" r:id="rId9" display="61.09-01083"/>
    <hyperlink ref="L299" r:id="rId10" display="61.09-01083"/>
    <hyperlink ref="L300" r:id="rId11" display="61.09-01083"/>
    <hyperlink ref="L321" r:id="rId12" display="61.09-01137"/>
    <hyperlink ref="L338" r:id="rId13" display="61.09-01034"/>
    <hyperlink ref="L340" r:id="rId14" display="61.09-01112"/>
    <hyperlink ref="L342" r:id="rId15" display="61.09-01048"/>
    <hyperlink ref="L343" r:id="rId16" display="61.09-01048"/>
    <hyperlink ref="L367" r:id="rId17" display="61.09-01006"/>
    <hyperlink ref="L368" r:id="rId18" display="61.09-01008"/>
    <hyperlink ref="L369" r:id="rId19" display="61.09-01007"/>
    <hyperlink ref="L370" r:id="rId20" display="61.09-01011"/>
    <hyperlink ref="L371" r:id="rId21" display="61.09-01035"/>
    <hyperlink ref="L372" r:id="rId22" display="61.09-01017"/>
    <hyperlink ref="L373" r:id="rId23" display="61.09-01017"/>
    <hyperlink ref="L374" r:id="rId24" display="61.09-01025"/>
    <hyperlink ref="L420" r:id="rId25" display="61.09-01054"/>
    <hyperlink ref="L425" r:id="rId26" display="61.09-01059"/>
    <hyperlink ref="L426" r:id="rId27" display="61.09-01026"/>
    <hyperlink ref="L427" r:id="rId28" display="61.09-01059"/>
    <hyperlink ref="L428" r:id="rId29" display="61.09-01027"/>
    <hyperlink ref="L431" r:id="rId30" display="61.09-01031"/>
    <hyperlink ref="L439" r:id="rId31" display="61.09-01057"/>
    <hyperlink ref="L448" r:id="rId32" display="61.09-01035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828125" defaultRowHeight="15" zeroHeight="false" outlineLevelRow="0" outlineLevelCol="0"/>
  <cols>
    <col collapsed="false" customWidth="true" hidden="false" outlineLevel="0" max="1" min="1" style="1" width="2.29"/>
    <col collapsed="false" customWidth="true" hidden="false" outlineLevel="0" max="2" min="2" style="1" width="5"/>
    <col collapsed="false" customWidth="true" hidden="false" outlineLevel="0" max="3" min="3" style="1" width="37.7"/>
    <col collapsed="false" customWidth="true" hidden="false" outlineLevel="0" max="4" min="4" style="1" width="15.85"/>
    <col collapsed="false" customWidth="true" hidden="false" outlineLevel="0" max="5" min="5" style="1" width="12.29"/>
    <col collapsed="false" customWidth="true" hidden="false" outlineLevel="0" max="6" min="6" style="1" width="11.29"/>
    <col collapsed="false" customWidth="true" hidden="false" outlineLevel="0" max="7" min="7" style="1" width="8.29"/>
    <col collapsed="false" customWidth="true" hidden="false" outlineLevel="0" max="11" min="11" style="1" width="5.43"/>
    <col collapsed="false" customWidth="false" hidden="true" outlineLevel="0" max="13" min="13" style="1" width="14.43"/>
    <col collapsed="false" customWidth="true" hidden="true" outlineLevel="0" max="14" min="14" style="1" width="13.43"/>
    <col collapsed="false" customWidth="true" hidden="true" outlineLevel="0" max="15" min="15" style="1" width="18.86"/>
    <col collapsed="false" customWidth="true" hidden="true" outlineLevel="0" max="16" min="16" style="1" width="13.43"/>
    <col collapsed="false" customWidth="true" hidden="false" outlineLevel="0" max="17" min="17" style="1" width="24.86"/>
  </cols>
  <sheetData>
    <row r="1" customFormat="false" ht="15" hidden="false" customHeight="false" outlineLevel="0" collapsed="false">
      <c r="A1" s="171"/>
      <c r="B1" s="171"/>
      <c r="C1" s="172" t="s">
        <v>0</v>
      </c>
      <c r="D1" s="172"/>
      <c r="E1" s="172"/>
      <c r="F1" s="172"/>
      <c r="G1" s="172"/>
      <c r="H1" s="173"/>
      <c r="I1" s="173"/>
      <c r="J1" s="174"/>
      <c r="K1" s="173"/>
      <c r="L1" s="173"/>
      <c r="M1" s="173"/>
      <c r="N1" s="173"/>
      <c r="O1" s="174"/>
      <c r="P1" s="173"/>
      <c r="Q1" s="6"/>
      <c r="R1" s="173"/>
      <c r="S1" s="173"/>
      <c r="T1" s="173"/>
      <c r="U1" s="173"/>
      <c r="V1" s="173"/>
      <c r="W1" s="173"/>
      <c r="X1" s="173"/>
      <c r="Y1" s="173"/>
      <c r="Z1" s="173"/>
    </row>
    <row r="2" customFormat="false" ht="15" hidden="false" customHeight="false" outlineLevel="0" collapsed="false">
      <c r="A2" s="171"/>
      <c r="B2" s="171"/>
      <c r="C2" s="175" t="s">
        <v>1</v>
      </c>
      <c r="D2" s="176" t="s">
        <v>2</v>
      </c>
      <c r="E2" s="176"/>
      <c r="F2" s="176"/>
      <c r="G2" s="173"/>
      <c r="H2" s="173"/>
      <c r="I2" s="173"/>
      <c r="J2" s="174"/>
      <c r="K2" s="173"/>
      <c r="L2" s="173"/>
      <c r="M2" s="173"/>
      <c r="N2" s="173"/>
      <c r="O2" s="174"/>
      <c r="P2" s="173"/>
      <c r="Q2" s="174"/>
      <c r="R2" s="173"/>
      <c r="S2" s="173"/>
      <c r="T2" s="173"/>
      <c r="U2" s="173"/>
      <c r="V2" s="173"/>
      <c r="W2" s="173"/>
      <c r="X2" s="173"/>
      <c r="Y2" s="173"/>
      <c r="Z2" s="173"/>
    </row>
    <row r="3" customFormat="false" ht="15" hidden="false" customHeight="false" outlineLevel="0" collapsed="false">
      <c r="A3" s="171"/>
      <c r="B3" s="171"/>
      <c r="C3" s="177" t="s">
        <v>3</v>
      </c>
      <c r="D3" s="176" t="s">
        <v>4</v>
      </c>
      <c r="E3" s="176"/>
      <c r="F3" s="176"/>
      <c r="G3" s="173"/>
      <c r="H3" s="173"/>
      <c r="I3" s="173"/>
      <c r="J3" s="174"/>
      <c r="K3" s="173"/>
      <c r="L3" s="173"/>
      <c r="M3" s="173"/>
      <c r="N3" s="173"/>
      <c r="O3" s="174"/>
      <c r="P3" s="173"/>
      <c r="Q3" s="174"/>
      <c r="R3" s="173"/>
      <c r="S3" s="173"/>
      <c r="T3" s="173"/>
      <c r="U3" s="173"/>
      <c r="V3" s="173"/>
      <c r="W3" s="173"/>
      <c r="X3" s="173"/>
      <c r="Y3" s="173"/>
      <c r="Z3" s="173"/>
    </row>
    <row r="4" customFormat="false" ht="15" hidden="false" customHeight="false" outlineLevel="0" collapsed="false">
      <c r="A4" s="171"/>
      <c r="B4" s="171"/>
      <c r="C4" s="177" t="s">
        <v>5</v>
      </c>
      <c r="D4" s="178"/>
      <c r="E4" s="178"/>
      <c r="F4" s="178"/>
      <c r="G4" s="173"/>
      <c r="H4" s="173"/>
      <c r="I4" s="173"/>
      <c r="J4" s="174"/>
      <c r="K4" s="173"/>
      <c r="L4" s="173"/>
      <c r="M4" s="173"/>
      <c r="N4" s="173"/>
      <c r="O4" s="174"/>
      <c r="P4" s="173"/>
      <c r="Q4" s="174"/>
      <c r="R4" s="173"/>
      <c r="S4" s="173"/>
      <c r="T4" s="173"/>
      <c r="U4" s="173"/>
      <c r="V4" s="173"/>
      <c r="W4" s="173"/>
      <c r="X4" s="173"/>
      <c r="Y4" s="173"/>
      <c r="Z4" s="173"/>
    </row>
    <row r="5" customFormat="false" ht="15" hidden="false" customHeight="false" outlineLevel="0" collapsed="false">
      <c r="A5" s="171"/>
      <c r="B5" s="171"/>
      <c r="C5" s="177" t="s">
        <v>6</v>
      </c>
      <c r="D5" s="178"/>
      <c r="E5" s="178"/>
      <c r="F5" s="178"/>
      <c r="G5" s="173"/>
      <c r="H5" s="173"/>
      <c r="I5" s="173"/>
      <c r="J5" s="174"/>
      <c r="K5" s="173"/>
      <c r="L5" s="173"/>
      <c r="M5" s="173"/>
      <c r="N5" s="173"/>
      <c r="O5" s="174"/>
      <c r="P5" s="173"/>
      <c r="Q5" s="174"/>
      <c r="R5" s="173"/>
      <c r="S5" s="173"/>
      <c r="T5" s="173"/>
      <c r="U5" s="173"/>
      <c r="V5" s="173"/>
      <c r="W5" s="173"/>
      <c r="X5" s="173"/>
      <c r="Y5" s="173"/>
      <c r="Z5" s="173"/>
    </row>
    <row r="6" customFormat="false" ht="15" hidden="false" customHeight="false" outlineLevel="0" collapsed="false">
      <c r="A6" s="171"/>
      <c r="B6" s="171"/>
      <c r="C6" s="177" t="s">
        <v>7</v>
      </c>
      <c r="D6" s="178" t="n">
        <v>221</v>
      </c>
      <c r="E6" s="178"/>
      <c r="F6" s="178"/>
      <c r="G6" s="173"/>
      <c r="H6" s="173"/>
      <c r="I6" s="173"/>
      <c r="J6" s="174"/>
      <c r="K6" s="173"/>
      <c r="L6" s="173"/>
      <c r="M6" s="173"/>
      <c r="N6" s="173"/>
      <c r="O6" s="174"/>
      <c r="P6" s="173"/>
      <c r="Q6" s="174"/>
      <c r="R6" s="173"/>
      <c r="S6" s="173"/>
      <c r="T6" s="173"/>
      <c r="U6" s="173"/>
      <c r="V6" s="173"/>
      <c r="W6" s="173"/>
      <c r="X6" s="173"/>
      <c r="Y6" s="173"/>
      <c r="Z6" s="173"/>
    </row>
    <row r="7" customFormat="false" ht="15" hidden="false" customHeight="false" outlineLevel="0" collapsed="false">
      <c r="A7" s="171"/>
      <c r="B7" s="171"/>
      <c r="C7" s="177" t="s">
        <v>8</v>
      </c>
      <c r="D7" s="178"/>
      <c r="E7" s="178"/>
      <c r="F7" s="178"/>
      <c r="G7" s="173"/>
      <c r="H7" s="173"/>
      <c r="I7" s="173"/>
      <c r="J7" s="174"/>
      <c r="K7" s="173"/>
      <c r="L7" s="173"/>
      <c r="M7" s="173"/>
      <c r="N7" s="173"/>
      <c r="O7" s="174"/>
      <c r="P7" s="173"/>
      <c r="Q7" s="174"/>
      <c r="R7" s="173"/>
      <c r="S7" s="173"/>
      <c r="T7" s="173"/>
      <c r="U7" s="173"/>
      <c r="V7" s="173"/>
      <c r="W7" s="173"/>
      <c r="X7" s="173"/>
      <c r="Y7" s="173"/>
      <c r="Z7" s="173"/>
    </row>
    <row r="8" customFormat="false" ht="15" hidden="false" customHeight="false" outlineLevel="0" collapsed="false">
      <c r="A8" s="171"/>
      <c r="B8" s="171"/>
      <c r="C8" s="177" t="s">
        <v>9</v>
      </c>
      <c r="D8" s="179" t="n">
        <f aca="false">D314</f>
        <v>318.9</v>
      </c>
      <c r="E8" s="179"/>
      <c r="F8" s="179"/>
      <c r="G8" s="173"/>
      <c r="H8" s="173"/>
      <c r="I8" s="173"/>
      <c r="J8" s="174"/>
      <c r="K8" s="173"/>
      <c r="L8" s="173"/>
      <c r="M8" s="173"/>
      <c r="N8" s="173"/>
      <c r="O8" s="174"/>
      <c r="P8" s="173"/>
      <c r="Q8" s="174"/>
      <c r="R8" s="173"/>
      <c r="S8" s="173"/>
      <c r="T8" s="173"/>
      <c r="U8" s="173"/>
      <c r="V8" s="173"/>
      <c r="W8" s="173"/>
      <c r="X8" s="173"/>
      <c r="Y8" s="173"/>
      <c r="Z8" s="173"/>
    </row>
    <row r="9" customFormat="false" ht="15" hidden="false" customHeight="false" outlineLevel="0" collapsed="false">
      <c r="A9" s="171"/>
      <c r="B9" s="171"/>
      <c r="C9" s="177" t="s">
        <v>11</v>
      </c>
      <c r="D9" s="178"/>
      <c r="E9" s="178"/>
      <c r="F9" s="178"/>
      <c r="G9" s="173"/>
      <c r="H9" s="173"/>
      <c r="I9" s="173"/>
      <c r="J9" s="174"/>
      <c r="K9" s="173"/>
      <c r="L9" s="173"/>
      <c r="M9" s="173"/>
      <c r="N9" s="173"/>
      <c r="O9" s="174"/>
      <c r="P9" s="173"/>
      <c r="Q9" s="174"/>
      <c r="R9" s="173"/>
      <c r="S9" s="173"/>
      <c r="T9" s="173"/>
      <c r="U9" s="173"/>
      <c r="V9" s="173"/>
      <c r="W9" s="173"/>
      <c r="X9" s="173"/>
      <c r="Y9" s="173"/>
      <c r="Z9" s="173"/>
    </row>
    <row r="10" customFormat="false" ht="15" hidden="false" customHeight="false" outlineLevel="0" collapsed="false">
      <c r="A10" s="171"/>
      <c r="B10" s="171"/>
      <c r="C10" s="177" t="s">
        <v>13</v>
      </c>
      <c r="D10" s="178" t="s">
        <v>14</v>
      </c>
      <c r="E10" s="178"/>
      <c r="F10" s="178"/>
      <c r="G10" s="173"/>
      <c r="H10" s="173"/>
      <c r="I10" s="173"/>
      <c r="J10" s="174"/>
      <c r="K10" s="173"/>
      <c r="L10" s="173"/>
      <c r="M10" s="173"/>
      <c r="N10" s="173"/>
      <c r="O10" s="174"/>
      <c r="P10" s="173"/>
      <c r="Q10" s="174"/>
      <c r="R10" s="173"/>
      <c r="S10" s="173"/>
      <c r="T10" s="173"/>
      <c r="U10" s="173"/>
      <c r="V10" s="173"/>
      <c r="W10" s="173"/>
      <c r="X10" s="173"/>
      <c r="Y10" s="173"/>
      <c r="Z10" s="173"/>
    </row>
    <row r="11" customFormat="false" ht="15" hidden="false" customHeight="false" outlineLevel="0" collapsed="false">
      <c r="A11" s="171"/>
      <c r="B11" s="171"/>
      <c r="C11" s="177" t="s">
        <v>15</v>
      </c>
      <c r="D11" s="178" t="s">
        <v>16</v>
      </c>
      <c r="E11" s="178"/>
      <c r="F11" s="178"/>
      <c r="G11" s="173"/>
      <c r="H11" s="173"/>
      <c r="I11" s="173"/>
      <c r="J11" s="174"/>
      <c r="K11" s="173"/>
      <c r="L11" s="173"/>
      <c r="M11" s="173"/>
      <c r="N11" s="173"/>
      <c r="O11" s="174"/>
      <c r="P11" s="173"/>
      <c r="Q11" s="174"/>
      <c r="R11" s="173"/>
      <c r="S11" s="173"/>
      <c r="T11" s="173"/>
      <c r="U11" s="173"/>
      <c r="V11" s="173"/>
      <c r="W11" s="173"/>
      <c r="X11" s="173"/>
      <c r="Y11" s="173"/>
      <c r="Z11" s="173"/>
    </row>
    <row r="12" customFormat="false" ht="15" hidden="false" customHeight="false" outlineLevel="0" collapsed="false">
      <c r="A12" s="171"/>
      <c r="B12" s="171"/>
      <c r="C12" s="177" t="s">
        <v>17</v>
      </c>
      <c r="D12" s="180" t="s">
        <v>18</v>
      </c>
      <c r="E12" s="181"/>
      <c r="F12" s="182"/>
      <c r="G12" s="173"/>
      <c r="H12" s="173"/>
      <c r="I12" s="173"/>
      <c r="J12" s="174"/>
      <c r="K12" s="173"/>
      <c r="L12" s="173"/>
      <c r="M12" s="173"/>
      <c r="N12" s="173"/>
      <c r="O12" s="174"/>
      <c r="P12" s="173"/>
      <c r="Q12" s="174"/>
      <c r="R12" s="173"/>
      <c r="S12" s="173"/>
      <c r="T12" s="173"/>
      <c r="U12" s="173"/>
      <c r="V12" s="173"/>
      <c r="W12" s="173"/>
      <c r="X12" s="173"/>
      <c r="Y12" s="173"/>
      <c r="Z12" s="173"/>
    </row>
    <row r="13" customFormat="false" ht="15" hidden="false" customHeight="false" outlineLevel="0" collapsed="false">
      <c r="A13" s="171"/>
      <c r="B13" s="171"/>
      <c r="C13" s="174"/>
      <c r="D13" s="173"/>
      <c r="E13" s="173"/>
      <c r="F13" s="174"/>
      <c r="G13" s="173"/>
      <c r="H13" s="173"/>
      <c r="I13" s="173"/>
      <c r="J13" s="174"/>
      <c r="K13" s="173"/>
      <c r="L13" s="173"/>
      <c r="M13" s="173"/>
      <c r="N13" s="173"/>
      <c r="O13" s="174"/>
      <c r="P13" s="173"/>
      <c r="Q13" s="174"/>
      <c r="R13" s="173"/>
      <c r="S13" s="173"/>
      <c r="T13" s="173"/>
      <c r="U13" s="173"/>
      <c r="V13" s="173"/>
      <c r="W13" s="173"/>
      <c r="X13" s="173"/>
      <c r="Y13" s="173"/>
      <c r="Z13" s="173"/>
    </row>
    <row r="14" customFormat="false" ht="24" hidden="false" customHeight="true" outlineLevel="0" collapsed="false">
      <c r="A14" s="183"/>
      <c r="B14" s="184" t="s">
        <v>19</v>
      </c>
      <c r="C14" s="184" t="s">
        <v>20</v>
      </c>
      <c r="D14" s="185" t="s">
        <v>21</v>
      </c>
      <c r="E14" s="184" t="s">
        <v>22</v>
      </c>
      <c r="F14" s="184"/>
      <c r="G14" s="184"/>
      <c r="H14" s="184" t="s">
        <v>23</v>
      </c>
      <c r="I14" s="185" t="s">
        <v>24</v>
      </c>
      <c r="J14" s="185" t="s">
        <v>25</v>
      </c>
      <c r="K14" s="184"/>
      <c r="L14" s="185" t="s">
        <v>26</v>
      </c>
      <c r="M14" s="184" t="s">
        <v>27</v>
      </c>
      <c r="N14" s="184" t="s">
        <v>28</v>
      </c>
      <c r="O14" s="186" t="s">
        <v>29</v>
      </c>
      <c r="P14" s="184" t="s">
        <v>30</v>
      </c>
      <c r="Q14" s="184" t="s">
        <v>31</v>
      </c>
      <c r="R14" s="173"/>
      <c r="S14" s="173"/>
      <c r="T14" s="173"/>
      <c r="U14" s="173"/>
      <c r="V14" s="173"/>
      <c r="W14" s="173"/>
      <c r="X14" s="173"/>
      <c r="Y14" s="173"/>
      <c r="Z14" s="173"/>
    </row>
    <row r="15" customFormat="false" ht="24" hidden="false" customHeight="true" outlineLevel="0" collapsed="false">
      <c r="A15" s="183"/>
      <c r="B15" s="184"/>
      <c r="C15" s="184"/>
      <c r="D15" s="184"/>
      <c r="E15" s="187" t="s">
        <v>32</v>
      </c>
      <c r="F15" s="187" t="s">
        <v>33</v>
      </c>
      <c r="G15" s="187" t="s">
        <v>34</v>
      </c>
      <c r="H15" s="187"/>
      <c r="I15" s="185"/>
      <c r="J15" s="185"/>
      <c r="K15" s="184"/>
      <c r="L15" s="185"/>
      <c r="M15" s="185"/>
      <c r="N15" s="185"/>
      <c r="O15" s="185"/>
      <c r="P15" s="185"/>
      <c r="Q15" s="185"/>
      <c r="R15" s="173"/>
      <c r="S15" s="173"/>
      <c r="T15" s="173"/>
      <c r="U15" s="173"/>
      <c r="V15" s="173"/>
      <c r="W15" s="173"/>
      <c r="X15" s="173"/>
      <c r="Y15" s="173"/>
      <c r="Z15" s="173"/>
    </row>
    <row r="16" customFormat="false" ht="15" hidden="false" customHeight="false" outlineLevel="0" collapsed="false">
      <c r="A16" s="173"/>
      <c r="B16" s="188" t="n">
        <v>1</v>
      </c>
      <c r="C16" s="176" t="s">
        <v>599</v>
      </c>
      <c r="D16" s="189" t="n">
        <v>1.12</v>
      </c>
      <c r="E16" s="188"/>
      <c r="F16" s="178" t="s">
        <v>50</v>
      </c>
      <c r="G16" s="188"/>
      <c r="H16" s="188"/>
      <c r="I16" s="188" t="s">
        <v>600</v>
      </c>
      <c r="J16" s="178" t="s">
        <v>68</v>
      </c>
      <c r="K16" s="190" t="n">
        <v>2013</v>
      </c>
      <c r="L16" s="190" t="n">
        <v>2013</v>
      </c>
      <c r="M16" s="188"/>
      <c r="N16" s="188" t="s">
        <v>45</v>
      </c>
      <c r="O16" s="178" t="s">
        <v>50</v>
      </c>
      <c r="P16" s="188"/>
      <c r="Q16" s="178" t="s">
        <v>41</v>
      </c>
      <c r="R16" s="173"/>
      <c r="S16" s="173"/>
      <c r="T16" s="173"/>
      <c r="U16" s="173"/>
      <c r="V16" s="173"/>
      <c r="W16" s="173"/>
      <c r="X16" s="173"/>
      <c r="Y16" s="173"/>
      <c r="Z16" s="173"/>
    </row>
    <row r="17" customFormat="false" ht="15" hidden="false" customHeight="false" outlineLevel="0" collapsed="false">
      <c r="A17" s="173"/>
      <c r="B17" s="188" t="n">
        <v>2</v>
      </c>
      <c r="C17" s="176" t="s">
        <v>601</v>
      </c>
      <c r="D17" s="191" t="n">
        <v>0.66</v>
      </c>
      <c r="E17" s="188"/>
      <c r="F17" s="178" t="s">
        <v>50</v>
      </c>
      <c r="G17" s="188"/>
      <c r="H17" s="188"/>
      <c r="I17" s="188" t="s">
        <v>600</v>
      </c>
      <c r="J17" s="178" t="s">
        <v>44</v>
      </c>
      <c r="K17" s="190" t="n">
        <v>2014</v>
      </c>
      <c r="L17" s="190" t="n">
        <v>2014</v>
      </c>
      <c r="M17" s="188"/>
      <c r="N17" s="188" t="s">
        <v>45</v>
      </c>
      <c r="O17" s="178" t="s">
        <v>50</v>
      </c>
      <c r="P17" s="188"/>
      <c r="Q17" s="178" t="s">
        <v>41</v>
      </c>
      <c r="R17" s="173"/>
      <c r="S17" s="173"/>
      <c r="T17" s="173"/>
      <c r="U17" s="173"/>
      <c r="V17" s="173"/>
      <c r="W17" s="173"/>
      <c r="X17" s="173"/>
      <c r="Y17" s="173"/>
      <c r="Z17" s="173"/>
    </row>
    <row r="18" customFormat="false" ht="15" hidden="false" customHeight="false" outlineLevel="0" collapsed="false">
      <c r="A18" s="173"/>
      <c r="B18" s="188" t="n">
        <v>3</v>
      </c>
      <c r="C18" s="176" t="s">
        <v>83</v>
      </c>
      <c r="D18" s="191" t="n">
        <v>0.79</v>
      </c>
      <c r="E18" s="188"/>
      <c r="F18" s="178" t="s">
        <v>50</v>
      </c>
      <c r="G18" s="188"/>
      <c r="H18" s="188"/>
      <c r="I18" s="188" t="s">
        <v>600</v>
      </c>
      <c r="J18" s="178" t="s">
        <v>38</v>
      </c>
      <c r="K18" s="190" t="n">
        <v>2013</v>
      </c>
      <c r="L18" s="190" t="n">
        <v>2013</v>
      </c>
      <c r="M18" s="188"/>
      <c r="N18" s="188" t="s">
        <v>45</v>
      </c>
      <c r="O18" s="178" t="s">
        <v>50</v>
      </c>
      <c r="P18" s="188"/>
      <c r="Q18" s="178" t="s">
        <v>41</v>
      </c>
      <c r="R18" s="173"/>
      <c r="S18" s="173"/>
      <c r="T18" s="173"/>
      <c r="U18" s="173"/>
      <c r="V18" s="173"/>
      <c r="W18" s="173"/>
      <c r="X18" s="173"/>
      <c r="Y18" s="173"/>
      <c r="Z18" s="173"/>
    </row>
    <row r="19" customFormat="false" ht="15" hidden="false" customHeight="false" outlineLevel="0" collapsed="false">
      <c r="A19" s="173"/>
      <c r="B19" s="188" t="n">
        <v>4</v>
      </c>
      <c r="C19" s="176" t="s">
        <v>602</v>
      </c>
      <c r="D19" s="189" t="n">
        <v>0.73</v>
      </c>
      <c r="E19" s="190"/>
      <c r="F19" s="176" t="s">
        <v>40</v>
      </c>
      <c r="G19" s="190"/>
      <c r="H19" s="190"/>
      <c r="I19" s="190" t="s">
        <v>600</v>
      </c>
      <c r="J19" s="176" t="s">
        <v>68</v>
      </c>
      <c r="K19" s="190" t="n">
        <v>2013</v>
      </c>
      <c r="L19" s="190" t="n">
        <v>2013</v>
      </c>
      <c r="M19" s="188"/>
      <c r="N19" s="188" t="s">
        <v>45</v>
      </c>
      <c r="O19" s="176" t="s">
        <v>40</v>
      </c>
      <c r="P19" s="190"/>
      <c r="Q19" s="176" t="s">
        <v>41</v>
      </c>
      <c r="R19" s="192"/>
      <c r="S19" s="192"/>
      <c r="T19" s="192"/>
      <c r="U19" s="192"/>
      <c r="V19" s="192"/>
      <c r="W19" s="192"/>
      <c r="X19" s="192"/>
      <c r="Y19" s="192"/>
      <c r="Z19" s="192"/>
    </row>
    <row r="20" customFormat="false" ht="15" hidden="false" customHeight="false" outlineLevel="0" collapsed="false">
      <c r="A20" s="193"/>
      <c r="B20" s="188" t="n">
        <v>5</v>
      </c>
      <c r="C20" s="194" t="s">
        <v>147</v>
      </c>
      <c r="D20" s="189" t="n">
        <v>0.51</v>
      </c>
      <c r="E20" s="195"/>
      <c r="F20" s="196" t="s">
        <v>50</v>
      </c>
      <c r="G20" s="195"/>
      <c r="H20" s="195"/>
      <c r="I20" s="195" t="s">
        <v>600</v>
      </c>
      <c r="J20" s="196" t="s">
        <v>68</v>
      </c>
      <c r="K20" s="195" t="n">
        <v>2021</v>
      </c>
      <c r="L20" s="195" t="n">
        <v>2021</v>
      </c>
      <c r="M20" s="196" t="s">
        <v>135</v>
      </c>
      <c r="N20" s="188"/>
      <c r="O20" s="176"/>
      <c r="P20" s="190"/>
      <c r="Q20" s="176" t="s">
        <v>135</v>
      </c>
      <c r="R20" s="192"/>
      <c r="S20" s="192"/>
      <c r="T20" s="192"/>
      <c r="U20" s="192"/>
      <c r="V20" s="192"/>
      <c r="W20" s="192"/>
      <c r="X20" s="192"/>
      <c r="Y20" s="192"/>
      <c r="Z20" s="192"/>
    </row>
    <row r="21" customFormat="false" ht="15.75" hidden="false" customHeight="true" outlineLevel="0" collapsed="false">
      <c r="A21" s="193"/>
      <c r="B21" s="188" t="n">
        <v>6</v>
      </c>
      <c r="C21" s="194"/>
      <c r="D21" s="191" t="n">
        <v>0.32</v>
      </c>
      <c r="E21" s="197"/>
      <c r="F21" s="198" t="s">
        <v>50</v>
      </c>
      <c r="G21" s="197"/>
      <c r="H21" s="197"/>
      <c r="I21" s="197" t="s">
        <v>600</v>
      </c>
      <c r="J21" s="198" t="s">
        <v>132</v>
      </c>
      <c r="K21" s="197" t="n">
        <v>2021</v>
      </c>
      <c r="L21" s="197" t="n">
        <v>2021</v>
      </c>
      <c r="M21" s="198" t="s">
        <v>135</v>
      </c>
      <c r="N21" s="188" t="s">
        <v>45</v>
      </c>
      <c r="O21" s="176" t="s">
        <v>50</v>
      </c>
      <c r="P21" s="190"/>
      <c r="Q21" s="176" t="s">
        <v>135</v>
      </c>
      <c r="R21" s="192"/>
      <c r="S21" s="192"/>
      <c r="T21" s="192"/>
      <c r="U21" s="192"/>
      <c r="V21" s="192"/>
      <c r="W21" s="192"/>
      <c r="X21" s="192"/>
      <c r="Y21" s="192"/>
      <c r="Z21" s="192"/>
    </row>
    <row r="22" customFormat="false" ht="15.75" hidden="false" customHeight="true" outlineLevel="0" collapsed="false">
      <c r="A22" s="193"/>
      <c r="B22" s="188" t="n">
        <v>7</v>
      </c>
      <c r="C22" s="199" t="s">
        <v>603</v>
      </c>
      <c r="D22" s="189" t="n">
        <v>0.61</v>
      </c>
      <c r="E22" s="190"/>
      <c r="F22" s="176" t="s">
        <v>50</v>
      </c>
      <c r="G22" s="190"/>
      <c r="H22" s="190"/>
      <c r="I22" s="188" t="s">
        <v>600</v>
      </c>
      <c r="J22" s="176" t="s">
        <v>90</v>
      </c>
      <c r="K22" s="190" t="n">
        <v>2017</v>
      </c>
      <c r="L22" s="190" t="n">
        <v>2017</v>
      </c>
      <c r="M22" s="188"/>
      <c r="N22" s="188" t="s">
        <v>45</v>
      </c>
      <c r="O22" s="176" t="s">
        <v>50</v>
      </c>
      <c r="P22" s="190"/>
      <c r="Q22" s="200" t="s">
        <v>135</v>
      </c>
      <c r="R22" s="192"/>
      <c r="S22" s="192"/>
      <c r="T22" s="192"/>
      <c r="U22" s="192"/>
      <c r="V22" s="192"/>
      <c r="W22" s="192"/>
      <c r="X22" s="192"/>
      <c r="Y22" s="192"/>
      <c r="Z22" s="192"/>
    </row>
    <row r="23" customFormat="false" ht="15.75" hidden="false" customHeight="true" outlineLevel="0" collapsed="false">
      <c r="A23" s="193"/>
      <c r="B23" s="188" t="n">
        <v>8</v>
      </c>
      <c r="C23" s="199"/>
      <c r="D23" s="191" t="n">
        <v>0.5</v>
      </c>
      <c r="E23" s="190"/>
      <c r="F23" s="176" t="s">
        <v>50</v>
      </c>
      <c r="G23" s="190"/>
      <c r="H23" s="190"/>
      <c r="I23" s="188" t="s">
        <v>600</v>
      </c>
      <c r="J23" s="176" t="s">
        <v>44</v>
      </c>
      <c r="K23" s="190" t="n">
        <v>2018</v>
      </c>
      <c r="L23" s="190" t="n">
        <v>2018</v>
      </c>
      <c r="M23" s="188"/>
      <c r="N23" s="188" t="s">
        <v>45</v>
      </c>
      <c r="O23" s="176" t="s">
        <v>50</v>
      </c>
      <c r="P23" s="190"/>
      <c r="Q23" s="200" t="s">
        <v>135</v>
      </c>
      <c r="R23" s="192"/>
      <c r="S23" s="192"/>
      <c r="T23" s="192"/>
      <c r="U23" s="192"/>
      <c r="V23" s="192"/>
      <c r="W23" s="192"/>
      <c r="X23" s="192"/>
      <c r="Y23" s="192"/>
      <c r="Z23" s="192"/>
    </row>
    <row r="24" customFormat="false" ht="15.75" hidden="false" customHeight="true" outlineLevel="0" collapsed="false">
      <c r="A24" s="173"/>
      <c r="B24" s="188" t="n">
        <v>9</v>
      </c>
      <c r="C24" s="200" t="s">
        <v>604</v>
      </c>
      <c r="D24" s="189" t="n">
        <v>0.76</v>
      </c>
      <c r="E24" s="190"/>
      <c r="F24" s="176" t="s">
        <v>40</v>
      </c>
      <c r="G24" s="190"/>
      <c r="H24" s="190"/>
      <c r="I24" s="188" t="s">
        <v>600</v>
      </c>
      <c r="J24" s="176" t="s">
        <v>44</v>
      </c>
      <c r="K24" s="190" t="n">
        <v>2011</v>
      </c>
      <c r="L24" s="190" t="n">
        <v>2011</v>
      </c>
      <c r="M24" s="188"/>
      <c r="N24" s="188" t="s">
        <v>45</v>
      </c>
      <c r="O24" s="176" t="s">
        <v>40</v>
      </c>
      <c r="P24" s="190"/>
      <c r="Q24" s="200" t="s">
        <v>135</v>
      </c>
      <c r="R24" s="192"/>
      <c r="S24" s="192"/>
      <c r="T24" s="192"/>
      <c r="U24" s="192"/>
      <c r="V24" s="192"/>
      <c r="W24" s="192"/>
      <c r="X24" s="192"/>
      <c r="Y24" s="192"/>
      <c r="Z24" s="192"/>
    </row>
    <row r="25" customFormat="false" ht="15.75" hidden="false" customHeight="true" outlineLevel="0" collapsed="false">
      <c r="A25" s="173"/>
      <c r="B25" s="188" t="n">
        <v>10</v>
      </c>
      <c r="C25" s="201" t="s">
        <v>605</v>
      </c>
      <c r="D25" s="189" t="n">
        <v>1.46</v>
      </c>
      <c r="E25" s="195"/>
      <c r="F25" s="196" t="s">
        <v>40</v>
      </c>
      <c r="G25" s="195"/>
      <c r="H25" s="195"/>
      <c r="I25" s="202" t="s">
        <v>600</v>
      </c>
      <c r="J25" s="196" t="s">
        <v>44</v>
      </c>
      <c r="K25" s="195" t="n">
        <v>2014</v>
      </c>
      <c r="L25" s="195" t="n">
        <v>2014</v>
      </c>
      <c r="M25" s="203" t="s">
        <v>135</v>
      </c>
      <c r="N25" s="188"/>
      <c r="O25" s="176"/>
      <c r="P25" s="190"/>
      <c r="Q25" s="200" t="s">
        <v>135</v>
      </c>
      <c r="R25" s="192"/>
      <c r="S25" s="192"/>
      <c r="T25" s="192"/>
      <c r="U25" s="192"/>
      <c r="V25" s="192"/>
      <c r="W25" s="192"/>
      <c r="X25" s="192"/>
      <c r="Y25" s="192"/>
      <c r="Z25" s="192"/>
    </row>
    <row r="26" customFormat="false" ht="15.75" hidden="false" customHeight="true" outlineLevel="0" collapsed="false">
      <c r="A26" s="173"/>
      <c r="B26" s="188" t="n">
        <v>11</v>
      </c>
      <c r="C26" s="201"/>
      <c r="D26" s="191" t="n">
        <v>0.28</v>
      </c>
      <c r="E26" s="197"/>
      <c r="F26" s="198" t="s">
        <v>40</v>
      </c>
      <c r="G26" s="197"/>
      <c r="H26" s="197"/>
      <c r="I26" s="204" t="s">
        <v>600</v>
      </c>
      <c r="J26" s="198" t="s">
        <v>44</v>
      </c>
      <c r="K26" s="197" t="n">
        <v>2021</v>
      </c>
      <c r="L26" s="197" t="n">
        <v>2021</v>
      </c>
      <c r="M26" s="205" t="s">
        <v>135</v>
      </c>
      <c r="N26" s="188"/>
      <c r="O26" s="176"/>
      <c r="P26" s="190"/>
      <c r="Q26" s="200" t="s">
        <v>135</v>
      </c>
      <c r="R26" s="192"/>
      <c r="S26" s="192"/>
      <c r="T26" s="192"/>
      <c r="U26" s="192"/>
      <c r="V26" s="192"/>
      <c r="W26" s="192"/>
      <c r="X26" s="192"/>
      <c r="Y26" s="192"/>
      <c r="Z26" s="192"/>
    </row>
    <row r="27" customFormat="false" ht="15.75" hidden="false" customHeight="true" outlineLevel="0" collapsed="false">
      <c r="A27" s="173"/>
      <c r="B27" s="188" t="n">
        <v>12</v>
      </c>
      <c r="C27" s="200" t="s">
        <v>606</v>
      </c>
      <c r="D27" s="189" t="n">
        <v>1.72</v>
      </c>
      <c r="E27" s="190"/>
      <c r="F27" s="176" t="s">
        <v>50</v>
      </c>
      <c r="G27" s="190"/>
      <c r="H27" s="190"/>
      <c r="I27" s="188" t="s">
        <v>600</v>
      </c>
      <c r="J27" s="176" t="s">
        <v>68</v>
      </c>
      <c r="K27" s="190" t="n">
        <v>2018</v>
      </c>
      <c r="L27" s="190" t="n">
        <v>2018</v>
      </c>
      <c r="M27" s="188"/>
      <c r="N27" s="188" t="s">
        <v>45</v>
      </c>
      <c r="O27" s="176" t="s">
        <v>50</v>
      </c>
      <c r="P27" s="190"/>
      <c r="Q27" s="200" t="s">
        <v>135</v>
      </c>
      <c r="R27" s="192"/>
      <c r="S27" s="192"/>
      <c r="T27" s="192"/>
      <c r="U27" s="192"/>
      <c r="V27" s="192"/>
      <c r="W27" s="192"/>
      <c r="X27" s="192"/>
      <c r="Y27" s="192"/>
      <c r="Z27" s="192"/>
    </row>
    <row r="28" customFormat="false" ht="15.75" hidden="false" customHeight="true" outlineLevel="0" collapsed="false">
      <c r="A28" s="173"/>
      <c r="B28" s="188" t="n">
        <v>13</v>
      </c>
      <c r="C28" s="200" t="s">
        <v>607</v>
      </c>
      <c r="D28" s="206" t="n">
        <v>0.5</v>
      </c>
      <c r="E28" s="190"/>
      <c r="F28" s="176" t="s">
        <v>40</v>
      </c>
      <c r="G28" s="190"/>
      <c r="H28" s="190"/>
      <c r="I28" s="188" t="s">
        <v>600</v>
      </c>
      <c r="J28" s="176" t="s">
        <v>53</v>
      </c>
      <c r="K28" s="190" t="n">
        <v>2017</v>
      </c>
      <c r="L28" s="190" t="n">
        <v>2017</v>
      </c>
      <c r="M28" s="188"/>
      <c r="N28" s="188" t="s">
        <v>45</v>
      </c>
      <c r="O28" s="176" t="s">
        <v>40</v>
      </c>
      <c r="P28" s="190"/>
      <c r="Q28" s="200" t="s">
        <v>203</v>
      </c>
      <c r="R28" s="192"/>
      <c r="S28" s="192"/>
      <c r="T28" s="192"/>
      <c r="U28" s="192"/>
      <c r="V28" s="192"/>
      <c r="W28" s="192"/>
      <c r="X28" s="192"/>
      <c r="Y28" s="192"/>
      <c r="Z28" s="192"/>
    </row>
    <row r="29" customFormat="false" ht="15.75" hidden="false" customHeight="true" outlineLevel="0" collapsed="false">
      <c r="A29" s="173"/>
      <c r="B29" s="188" t="n">
        <v>14</v>
      </c>
      <c r="C29" s="200" t="s">
        <v>608</v>
      </c>
      <c r="D29" s="206" t="n">
        <v>0.42</v>
      </c>
      <c r="E29" s="190"/>
      <c r="F29" s="176" t="s">
        <v>50</v>
      </c>
      <c r="G29" s="190"/>
      <c r="H29" s="190"/>
      <c r="I29" s="188" t="s">
        <v>600</v>
      </c>
      <c r="J29" s="176" t="s">
        <v>49</v>
      </c>
      <c r="K29" s="190" t="n">
        <v>2015</v>
      </c>
      <c r="L29" s="190" t="n">
        <v>2015</v>
      </c>
      <c r="M29" s="188"/>
      <c r="N29" s="188" t="s">
        <v>45</v>
      </c>
      <c r="O29" s="176" t="s">
        <v>50</v>
      </c>
      <c r="P29" s="190"/>
      <c r="Q29" s="200" t="s">
        <v>203</v>
      </c>
      <c r="R29" s="192"/>
      <c r="S29" s="192"/>
      <c r="T29" s="192"/>
      <c r="U29" s="192"/>
      <c r="V29" s="192"/>
      <c r="W29" s="192"/>
      <c r="X29" s="192"/>
      <c r="Y29" s="192"/>
      <c r="Z29" s="192"/>
    </row>
    <row r="30" customFormat="false" ht="15.75" hidden="false" customHeight="true" outlineLevel="0" collapsed="false">
      <c r="A30" s="173"/>
      <c r="B30" s="188" t="n">
        <v>15</v>
      </c>
      <c r="C30" s="200" t="s">
        <v>609</v>
      </c>
      <c r="D30" s="206" t="n">
        <v>0.42</v>
      </c>
      <c r="E30" s="190"/>
      <c r="F30" s="176" t="s">
        <v>50</v>
      </c>
      <c r="G30" s="190"/>
      <c r="H30" s="190"/>
      <c r="I30" s="188" t="s">
        <v>600</v>
      </c>
      <c r="J30" s="176" t="s">
        <v>38</v>
      </c>
      <c r="K30" s="190" t="n">
        <v>2017</v>
      </c>
      <c r="L30" s="190" t="n">
        <v>2017</v>
      </c>
      <c r="M30" s="188"/>
      <c r="N30" s="188" t="s">
        <v>45</v>
      </c>
      <c r="O30" s="176" t="s">
        <v>50</v>
      </c>
      <c r="P30" s="190"/>
      <c r="Q30" s="200" t="s">
        <v>203</v>
      </c>
      <c r="R30" s="192"/>
      <c r="S30" s="192"/>
      <c r="T30" s="192"/>
      <c r="U30" s="192"/>
      <c r="V30" s="192"/>
      <c r="W30" s="192"/>
      <c r="X30" s="192"/>
      <c r="Y30" s="192"/>
      <c r="Z30" s="192"/>
    </row>
    <row r="31" customFormat="false" ht="15.75" hidden="false" customHeight="true" outlineLevel="0" collapsed="false">
      <c r="A31" s="173"/>
      <c r="B31" s="188" t="n">
        <v>16</v>
      </c>
      <c r="C31" s="176" t="s">
        <v>296</v>
      </c>
      <c r="D31" s="207" t="n">
        <v>0.69</v>
      </c>
      <c r="E31" s="188"/>
      <c r="F31" s="178" t="s">
        <v>50</v>
      </c>
      <c r="G31" s="188"/>
      <c r="H31" s="188"/>
      <c r="I31" s="188" t="s">
        <v>600</v>
      </c>
      <c r="J31" s="178" t="s">
        <v>66</v>
      </c>
      <c r="K31" s="190" t="n">
        <v>2018</v>
      </c>
      <c r="L31" s="190" t="n">
        <v>2018</v>
      </c>
      <c r="M31" s="188"/>
      <c r="N31" s="188" t="s">
        <v>45</v>
      </c>
      <c r="O31" s="178" t="s">
        <v>50</v>
      </c>
      <c r="P31" s="188"/>
      <c r="Q31" s="178" t="s">
        <v>291</v>
      </c>
      <c r="R31" s="173"/>
      <c r="S31" s="173"/>
      <c r="T31" s="173"/>
      <c r="U31" s="173"/>
      <c r="V31" s="173"/>
      <c r="W31" s="173"/>
      <c r="X31" s="173"/>
      <c r="Y31" s="173"/>
      <c r="Z31" s="173"/>
    </row>
    <row r="32" customFormat="false" ht="15.75" hidden="false" customHeight="true" outlineLevel="0" collapsed="false">
      <c r="A32" s="173"/>
      <c r="B32" s="188" t="n">
        <v>17</v>
      </c>
      <c r="C32" s="176" t="s">
        <v>300</v>
      </c>
      <c r="D32" s="207" t="n">
        <v>0.48</v>
      </c>
      <c r="E32" s="188"/>
      <c r="F32" s="178" t="s">
        <v>40</v>
      </c>
      <c r="G32" s="188"/>
      <c r="H32" s="188"/>
      <c r="I32" s="188" t="s">
        <v>600</v>
      </c>
      <c r="J32" s="178" t="s">
        <v>46</v>
      </c>
      <c r="K32" s="190" t="n">
        <v>2016</v>
      </c>
      <c r="L32" s="190" t="n">
        <v>2016</v>
      </c>
      <c r="M32" s="188"/>
      <c r="N32" s="188" t="s">
        <v>45</v>
      </c>
      <c r="O32" s="178" t="s">
        <v>40</v>
      </c>
      <c r="P32" s="188"/>
      <c r="Q32" s="178" t="s">
        <v>291</v>
      </c>
      <c r="R32" s="173"/>
      <c r="S32" s="173"/>
      <c r="T32" s="173"/>
      <c r="U32" s="173"/>
      <c r="V32" s="173"/>
      <c r="W32" s="173"/>
      <c r="X32" s="173"/>
      <c r="Y32" s="173"/>
      <c r="Z32" s="173"/>
    </row>
    <row r="33" customFormat="false" ht="15.75" hidden="false" customHeight="true" outlineLevel="0" collapsed="false">
      <c r="A33" s="173"/>
      <c r="B33" s="188" t="n">
        <v>18</v>
      </c>
      <c r="C33" s="176" t="s">
        <v>610</v>
      </c>
      <c r="D33" s="207" t="n">
        <v>0.35</v>
      </c>
      <c r="E33" s="188"/>
      <c r="F33" s="178" t="s">
        <v>40</v>
      </c>
      <c r="G33" s="188"/>
      <c r="H33" s="188"/>
      <c r="I33" s="188" t="s">
        <v>600</v>
      </c>
      <c r="J33" s="178" t="s">
        <v>68</v>
      </c>
      <c r="K33" s="188" t="n">
        <v>2017</v>
      </c>
      <c r="L33" s="188" t="n">
        <v>2017</v>
      </c>
      <c r="M33" s="188"/>
      <c r="N33" s="188" t="s">
        <v>45</v>
      </c>
      <c r="O33" s="178" t="s">
        <v>40</v>
      </c>
      <c r="P33" s="188"/>
      <c r="Q33" s="176" t="s">
        <v>611</v>
      </c>
      <c r="R33" s="173"/>
      <c r="S33" s="173"/>
      <c r="T33" s="173"/>
      <c r="U33" s="173"/>
      <c r="V33" s="173"/>
      <c r="W33" s="173"/>
      <c r="X33" s="173"/>
      <c r="Y33" s="173"/>
      <c r="Z33" s="173"/>
    </row>
    <row r="34" customFormat="false" ht="15.75" hidden="false" customHeight="true" outlineLevel="0" collapsed="false">
      <c r="A34" s="193"/>
      <c r="B34" s="188" t="n">
        <v>19</v>
      </c>
      <c r="C34" s="194" t="s">
        <v>315</v>
      </c>
      <c r="D34" s="207" t="n">
        <v>1.33</v>
      </c>
      <c r="E34" s="188"/>
      <c r="F34" s="178" t="s">
        <v>89</v>
      </c>
      <c r="G34" s="188"/>
      <c r="H34" s="188"/>
      <c r="I34" s="188" t="s">
        <v>600</v>
      </c>
      <c r="J34" s="178" t="s">
        <v>132</v>
      </c>
      <c r="K34" s="188" t="n">
        <v>2022</v>
      </c>
      <c r="L34" s="188" t="n">
        <v>2022</v>
      </c>
      <c r="M34" s="188"/>
      <c r="N34" s="188" t="s">
        <v>45</v>
      </c>
      <c r="O34" s="178" t="s">
        <v>89</v>
      </c>
      <c r="P34" s="188"/>
      <c r="Q34" s="176" t="s">
        <v>612</v>
      </c>
      <c r="R34" s="173"/>
      <c r="S34" s="173"/>
      <c r="T34" s="173"/>
      <c r="U34" s="173"/>
      <c r="V34" s="173"/>
      <c r="W34" s="173"/>
      <c r="X34" s="173"/>
      <c r="Y34" s="173"/>
      <c r="Z34" s="173"/>
    </row>
    <row r="35" customFormat="false" ht="15.75" hidden="false" customHeight="true" outlineLevel="0" collapsed="false">
      <c r="A35" s="193"/>
      <c r="B35" s="188" t="n">
        <v>20</v>
      </c>
      <c r="C35" s="194"/>
      <c r="D35" s="208" t="n">
        <v>0.71</v>
      </c>
      <c r="E35" s="188"/>
      <c r="F35" s="178" t="s">
        <v>89</v>
      </c>
      <c r="G35" s="188"/>
      <c r="H35" s="188"/>
      <c r="I35" s="188" t="s">
        <v>600</v>
      </c>
      <c r="J35" s="178" t="s">
        <v>132</v>
      </c>
      <c r="K35" s="188" t="n">
        <v>2022</v>
      </c>
      <c r="L35" s="188" t="n">
        <v>2022</v>
      </c>
      <c r="M35" s="188"/>
      <c r="N35" s="188" t="s">
        <v>45</v>
      </c>
      <c r="O35" s="178" t="s">
        <v>89</v>
      </c>
      <c r="P35" s="188"/>
      <c r="Q35" s="176" t="s">
        <v>612</v>
      </c>
      <c r="R35" s="173"/>
      <c r="S35" s="173"/>
      <c r="T35" s="173"/>
      <c r="U35" s="173"/>
      <c r="V35" s="173"/>
      <c r="W35" s="173"/>
      <c r="X35" s="173"/>
      <c r="Y35" s="173"/>
      <c r="Z35" s="173"/>
    </row>
    <row r="36" customFormat="false" ht="15.75" hidden="false" customHeight="true" outlineLevel="0" collapsed="false">
      <c r="A36" s="193"/>
      <c r="B36" s="188" t="n">
        <v>21</v>
      </c>
      <c r="C36" s="194"/>
      <c r="D36" s="208" t="n">
        <v>1.51</v>
      </c>
      <c r="E36" s="188"/>
      <c r="F36" s="178" t="s">
        <v>50</v>
      </c>
      <c r="G36" s="188"/>
      <c r="H36" s="188"/>
      <c r="I36" s="188" t="s">
        <v>600</v>
      </c>
      <c r="J36" s="178" t="s">
        <v>90</v>
      </c>
      <c r="K36" s="188" t="n">
        <v>2015</v>
      </c>
      <c r="L36" s="188" t="n">
        <v>2015</v>
      </c>
      <c r="M36" s="188"/>
      <c r="N36" s="188" t="s">
        <v>45</v>
      </c>
      <c r="O36" s="178" t="s">
        <v>50</v>
      </c>
      <c r="P36" s="188"/>
      <c r="Q36" s="176" t="s">
        <v>612</v>
      </c>
      <c r="R36" s="173"/>
      <c r="S36" s="173"/>
      <c r="T36" s="173"/>
      <c r="U36" s="173"/>
      <c r="V36" s="173"/>
      <c r="W36" s="173"/>
      <c r="X36" s="173"/>
      <c r="Y36" s="173"/>
      <c r="Z36" s="173"/>
    </row>
    <row r="37" customFormat="false" ht="15.75" hidden="false" customHeight="true" outlineLevel="0" collapsed="false">
      <c r="A37" s="173"/>
      <c r="B37" s="188" t="n">
        <v>22</v>
      </c>
      <c r="C37" s="176" t="s">
        <v>331</v>
      </c>
      <c r="D37" s="207" t="n">
        <v>0.77</v>
      </c>
      <c r="E37" s="188"/>
      <c r="F37" s="178" t="s">
        <v>50</v>
      </c>
      <c r="G37" s="188"/>
      <c r="H37" s="188"/>
      <c r="I37" s="188" t="s">
        <v>600</v>
      </c>
      <c r="J37" s="178" t="s">
        <v>90</v>
      </c>
      <c r="K37" s="188" t="n">
        <v>2016</v>
      </c>
      <c r="L37" s="188" t="n">
        <v>2016</v>
      </c>
      <c r="M37" s="188"/>
      <c r="N37" s="188" t="s">
        <v>45</v>
      </c>
      <c r="O37" s="178" t="s">
        <v>50</v>
      </c>
      <c r="P37" s="188"/>
      <c r="Q37" s="176" t="s">
        <v>612</v>
      </c>
      <c r="R37" s="173"/>
      <c r="S37" s="173"/>
      <c r="T37" s="173"/>
      <c r="U37" s="173"/>
      <c r="V37" s="173"/>
      <c r="W37" s="173"/>
      <c r="X37" s="173"/>
      <c r="Y37" s="173"/>
      <c r="Z37" s="173"/>
    </row>
    <row r="38" customFormat="false" ht="15.75" hidden="false" customHeight="true" outlineLevel="0" collapsed="false">
      <c r="A38" s="173"/>
      <c r="B38" s="188" t="n">
        <v>23</v>
      </c>
      <c r="C38" s="176" t="s">
        <v>613</v>
      </c>
      <c r="D38" s="209" t="n">
        <v>2.32</v>
      </c>
      <c r="E38" s="188"/>
      <c r="F38" s="178" t="s">
        <v>50</v>
      </c>
      <c r="G38" s="188"/>
      <c r="H38" s="188"/>
      <c r="I38" s="188" t="s">
        <v>600</v>
      </c>
      <c r="J38" s="178" t="s">
        <v>90</v>
      </c>
      <c r="K38" s="190" t="n">
        <v>2016</v>
      </c>
      <c r="L38" s="190" t="n">
        <v>2016</v>
      </c>
      <c r="M38" s="188"/>
      <c r="N38" s="188" t="s">
        <v>45</v>
      </c>
      <c r="O38" s="178" t="s">
        <v>50</v>
      </c>
      <c r="P38" s="188"/>
      <c r="Q38" s="176" t="s">
        <v>612</v>
      </c>
      <c r="R38" s="173"/>
      <c r="S38" s="173"/>
      <c r="T38" s="173"/>
      <c r="U38" s="173"/>
      <c r="V38" s="173"/>
      <c r="W38" s="173"/>
      <c r="X38" s="173"/>
      <c r="Y38" s="173"/>
      <c r="Z38" s="173"/>
    </row>
    <row r="39" customFormat="false" ht="15.75" hidden="false" customHeight="true" outlineLevel="0" collapsed="false">
      <c r="A39" s="193"/>
      <c r="B39" s="188" t="n">
        <v>24</v>
      </c>
      <c r="C39" s="194" t="s">
        <v>614</v>
      </c>
      <c r="D39" s="208" t="n">
        <v>0.82</v>
      </c>
      <c r="E39" s="188"/>
      <c r="F39" s="178" t="s">
        <v>40</v>
      </c>
      <c r="G39" s="188"/>
      <c r="H39" s="188"/>
      <c r="I39" s="188" t="s">
        <v>600</v>
      </c>
      <c r="J39" s="178" t="s">
        <v>68</v>
      </c>
      <c r="K39" s="190" t="n">
        <v>2018</v>
      </c>
      <c r="L39" s="190" t="n">
        <v>2018</v>
      </c>
      <c r="M39" s="188"/>
      <c r="N39" s="188" t="s">
        <v>45</v>
      </c>
      <c r="O39" s="178" t="s">
        <v>40</v>
      </c>
      <c r="P39" s="188"/>
      <c r="Q39" s="176" t="s">
        <v>612</v>
      </c>
      <c r="R39" s="173"/>
      <c r="S39" s="173"/>
      <c r="T39" s="173"/>
      <c r="U39" s="173"/>
      <c r="V39" s="173"/>
      <c r="W39" s="173"/>
      <c r="X39" s="173"/>
      <c r="Y39" s="173"/>
      <c r="Z39" s="173"/>
    </row>
    <row r="40" customFormat="false" ht="15.75" hidden="false" customHeight="true" outlineLevel="0" collapsed="false">
      <c r="A40" s="193"/>
      <c r="B40" s="188" t="n">
        <v>25</v>
      </c>
      <c r="C40" s="194"/>
      <c r="D40" s="208" t="n">
        <v>0.97</v>
      </c>
      <c r="E40" s="188"/>
      <c r="F40" s="178" t="s">
        <v>50</v>
      </c>
      <c r="G40" s="188"/>
      <c r="H40" s="188"/>
      <c r="I40" s="188" t="s">
        <v>600</v>
      </c>
      <c r="J40" s="178" t="s">
        <v>53</v>
      </c>
      <c r="K40" s="190" t="n">
        <v>2016</v>
      </c>
      <c r="L40" s="190" t="n">
        <v>2016</v>
      </c>
      <c r="M40" s="188"/>
      <c r="N40" s="188" t="s">
        <v>45</v>
      </c>
      <c r="O40" s="178" t="s">
        <v>50</v>
      </c>
      <c r="P40" s="188"/>
      <c r="Q40" s="176" t="s">
        <v>612</v>
      </c>
      <c r="R40" s="173"/>
      <c r="S40" s="173"/>
      <c r="T40" s="173"/>
      <c r="U40" s="173"/>
      <c r="V40" s="173"/>
      <c r="W40" s="173"/>
      <c r="X40" s="173"/>
      <c r="Y40" s="173"/>
      <c r="Z40" s="173"/>
    </row>
    <row r="41" customFormat="false" ht="15.75" hidden="false" customHeight="true" outlineLevel="0" collapsed="false">
      <c r="A41" s="173"/>
      <c r="B41" s="188" t="n">
        <v>26</v>
      </c>
      <c r="C41" s="176" t="s">
        <v>615</v>
      </c>
      <c r="D41" s="208" t="n">
        <v>0.5</v>
      </c>
      <c r="E41" s="188"/>
      <c r="F41" s="178" t="s">
        <v>89</v>
      </c>
      <c r="G41" s="188"/>
      <c r="H41" s="188"/>
      <c r="I41" s="188" t="s">
        <v>600</v>
      </c>
      <c r="J41" s="178" t="s">
        <v>66</v>
      </c>
      <c r="K41" s="190" t="n">
        <v>2021</v>
      </c>
      <c r="L41" s="190" t="n">
        <v>2021</v>
      </c>
      <c r="M41" s="188"/>
      <c r="N41" s="188" t="s">
        <v>45</v>
      </c>
      <c r="O41" s="178" t="s">
        <v>89</v>
      </c>
      <c r="P41" s="188"/>
      <c r="Q41" s="176" t="s">
        <v>612</v>
      </c>
      <c r="R41" s="173"/>
      <c r="S41" s="173"/>
      <c r="T41" s="173"/>
      <c r="U41" s="173"/>
      <c r="V41" s="173"/>
      <c r="W41" s="173"/>
      <c r="X41" s="173"/>
      <c r="Y41" s="173"/>
      <c r="Z41" s="173"/>
    </row>
    <row r="42" customFormat="false" ht="15.75" hidden="false" customHeight="true" outlineLevel="0" collapsed="false">
      <c r="A42" s="173"/>
      <c r="B42" s="188" t="n">
        <v>27</v>
      </c>
      <c r="C42" s="176" t="s">
        <v>616</v>
      </c>
      <c r="D42" s="208" t="n">
        <v>0.64</v>
      </c>
      <c r="E42" s="188"/>
      <c r="F42" s="178" t="s">
        <v>40</v>
      </c>
      <c r="G42" s="188"/>
      <c r="H42" s="188"/>
      <c r="I42" s="188" t="s">
        <v>600</v>
      </c>
      <c r="J42" s="178" t="s">
        <v>38</v>
      </c>
      <c r="K42" s="190" t="n">
        <v>2017</v>
      </c>
      <c r="L42" s="190" t="n">
        <v>2017</v>
      </c>
      <c r="M42" s="188"/>
      <c r="N42" s="188" t="s">
        <v>45</v>
      </c>
      <c r="O42" s="178" t="s">
        <v>40</v>
      </c>
      <c r="P42" s="188"/>
      <c r="Q42" s="176" t="s">
        <v>612</v>
      </c>
      <c r="R42" s="173"/>
      <c r="S42" s="173"/>
      <c r="T42" s="173"/>
      <c r="U42" s="173"/>
      <c r="V42" s="173"/>
      <c r="W42" s="173"/>
      <c r="X42" s="173"/>
      <c r="Y42" s="173"/>
      <c r="Z42" s="173"/>
    </row>
    <row r="43" customFormat="false" ht="15.75" hidden="false" customHeight="true" outlineLevel="0" collapsed="false">
      <c r="A43" s="193"/>
      <c r="B43" s="188" t="n">
        <v>28</v>
      </c>
      <c r="C43" s="194" t="s">
        <v>617</v>
      </c>
      <c r="D43" s="206" t="n">
        <v>0.44</v>
      </c>
      <c r="E43" s="188"/>
      <c r="F43" s="178" t="s">
        <v>50</v>
      </c>
      <c r="G43" s="188"/>
      <c r="H43" s="188"/>
      <c r="I43" s="188" t="s">
        <v>600</v>
      </c>
      <c r="J43" s="178" t="s">
        <v>53</v>
      </c>
      <c r="K43" s="190" t="n">
        <v>2016</v>
      </c>
      <c r="L43" s="190" t="n">
        <v>2016</v>
      </c>
      <c r="M43" s="188"/>
      <c r="N43" s="188" t="s">
        <v>45</v>
      </c>
      <c r="O43" s="178" t="s">
        <v>50</v>
      </c>
      <c r="P43" s="188"/>
      <c r="Q43" s="176" t="s">
        <v>612</v>
      </c>
      <c r="R43" s="173"/>
      <c r="S43" s="173"/>
      <c r="T43" s="173"/>
      <c r="U43" s="173"/>
      <c r="V43" s="173"/>
      <c r="W43" s="173"/>
      <c r="X43" s="173"/>
      <c r="Y43" s="173"/>
      <c r="Z43" s="173"/>
    </row>
    <row r="44" customFormat="false" ht="15.75" hidden="false" customHeight="true" outlineLevel="0" collapsed="false">
      <c r="A44" s="193"/>
      <c r="B44" s="188" t="n">
        <v>29</v>
      </c>
      <c r="C44" s="194"/>
      <c r="D44" s="206" t="n">
        <v>0.67</v>
      </c>
      <c r="E44" s="188"/>
      <c r="F44" s="178" t="s">
        <v>50</v>
      </c>
      <c r="G44" s="188"/>
      <c r="H44" s="188"/>
      <c r="I44" s="188" t="s">
        <v>600</v>
      </c>
      <c r="J44" s="178" t="s">
        <v>58</v>
      </c>
      <c r="K44" s="190" t="n">
        <v>2016</v>
      </c>
      <c r="L44" s="190" t="n">
        <v>2016</v>
      </c>
      <c r="M44" s="188"/>
      <c r="N44" s="188" t="s">
        <v>45</v>
      </c>
      <c r="O44" s="178" t="s">
        <v>50</v>
      </c>
      <c r="P44" s="188"/>
      <c r="Q44" s="176" t="s">
        <v>612</v>
      </c>
      <c r="R44" s="173"/>
      <c r="S44" s="173"/>
      <c r="T44" s="173"/>
      <c r="U44" s="173"/>
      <c r="V44" s="173"/>
      <c r="W44" s="173"/>
      <c r="X44" s="173"/>
      <c r="Y44" s="173"/>
      <c r="Z44" s="173"/>
    </row>
    <row r="45" customFormat="false" ht="15.75" hidden="false" customHeight="true" outlineLevel="0" collapsed="false">
      <c r="A45" s="193"/>
      <c r="B45" s="188" t="n">
        <v>30</v>
      </c>
      <c r="C45" s="194"/>
      <c r="D45" s="206" t="n">
        <v>0.31</v>
      </c>
      <c r="E45" s="188"/>
      <c r="F45" s="178" t="s">
        <v>50</v>
      </c>
      <c r="G45" s="188"/>
      <c r="H45" s="188"/>
      <c r="I45" s="188" t="s">
        <v>600</v>
      </c>
      <c r="J45" s="178" t="s">
        <v>58</v>
      </c>
      <c r="K45" s="190" t="n">
        <v>2021</v>
      </c>
      <c r="L45" s="190" t="n">
        <v>2021</v>
      </c>
      <c r="M45" s="188"/>
      <c r="N45" s="188" t="s">
        <v>45</v>
      </c>
      <c r="O45" s="178" t="s">
        <v>50</v>
      </c>
      <c r="P45" s="188"/>
      <c r="Q45" s="176" t="s">
        <v>612</v>
      </c>
      <c r="R45" s="173"/>
      <c r="S45" s="173"/>
      <c r="T45" s="173"/>
      <c r="U45" s="173"/>
      <c r="V45" s="173"/>
      <c r="W45" s="173"/>
      <c r="X45" s="173"/>
      <c r="Y45" s="173"/>
      <c r="Z45" s="173"/>
    </row>
    <row r="46" customFormat="false" ht="15.75" hidden="false" customHeight="true" outlineLevel="0" collapsed="false">
      <c r="A46" s="173"/>
      <c r="B46" s="188" t="n">
        <v>31</v>
      </c>
      <c r="C46" s="176" t="s">
        <v>618</v>
      </c>
      <c r="D46" s="206" t="n">
        <v>1.22</v>
      </c>
      <c r="E46" s="188"/>
      <c r="F46" s="178" t="s">
        <v>50</v>
      </c>
      <c r="G46" s="188"/>
      <c r="H46" s="188"/>
      <c r="I46" s="188" t="s">
        <v>600</v>
      </c>
      <c r="J46" s="178" t="s">
        <v>46</v>
      </c>
      <c r="K46" s="190" t="n">
        <v>2011</v>
      </c>
      <c r="L46" s="190" t="n">
        <v>2011</v>
      </c>
      <c r="M46" s="188"/>
      <c r="N46" s="188" t="s">
        <v>45</v>
      </c>
      <c r="O46" s="178" t="s">
        <v>50</v>
      </c>
      <c r="P46" s="188"/>
      <c r="Q46" s="176" t="s">
        <v>612</v>
      </c>
      <c r="R46" s="173"/>
      <c r="S46" s="173"/>
      <c r="T46" s="173"/>
      <c r="U46" s="173"/>
      <c r="V46" s="173"/>
      <c r="W46" s="173"/>
      <c r="X46" s="173"/>
      <c r="Y46" s="173"/>
      <c r="Z46" s="173"/>
    </row>
    <row r="47" customFormat="false" ht="15.75" hidden="false" customHeight="true" outlineLevel="0" collapsed="false">
      <c r="A47" s="193"/>
      <c r="B47" s="188" t="n">
        <v>32</v>
      </c>
      <c r="C47" s="194" t="s">
        <v>619</v>
      </c>
      <c r="D47" s="206" t="n">
        <v>0.89</v>
      </c>
      <c r="E47" s="188"/>
      <c r="F47" s="178" t="s">
        <v>40</v>
      </c>
      <c r="G47" s="188"/>
      <c r="H47" s="188"/>
      <c r="I47" s="188" t="s">
        <v>600</v>
      </c>
      <c r="J47" s="178" t="s">
        <v>44</v>
      </c>
      <c r="K47" s="190" t="n">
        <v>2015</v>
      </c>
      <c r="L47" s="190" t="n">
        <v>2015</v>
      </c>
      <c r="M47" s="188"/>
      <c r="N47" s="188" t="s">
        <v>45</v>
      </c>
      <c r="O47" s="178" t="s">
        <v>40</v>
      </c>
      <c r="P47" s="188"/>
      <c r="Q47" s="176" t="s">
        <v>612</v>
      </c>
      <c r="R47" s="173"/>
      <c r="S47" s="173"/>
      <c r="T47" s="173"/>
      <c r="U47" s="173"/>
      <c r="V47" s="173"/>
      <c r="W47" s="173"/>
      <c r="X47" s="173"/>
      <c r="Y47" s="173"/>
      <c r="Z47" s="173"/>
    </row>
    <row r="48" customFormat="false" ht="15.75" hidden="false" customHeight="true" outlineLevel="0" collapsed="false">
      <c r="A48" s="193"/>
      <c r="B48" s="188" t="n">
        <v>33</v>
      </c>
      <c r="C48" s="194"/>
      <c r="D48" s="206" t="n">
        <v>0.84</v>
      </c>
      <c r="E48" s="188"/>
      <c r="F48" s="178" t="s">
        <v>40</v>
      </c>
      <c r="G48" s="188"/>
      <c r="H48" s="188"/>
      <c r="I48" s="188" t="s">
        <v>600</v>
      </c>
      <c r="J48" s="178" t="s">
        <v>38</v>
      </c>
      <c r="K48" s="190" t="n">
        <v>2018</v>
      </c>
      <c r="L48" s="190" t="n">
        <v>2018</v>
      </c>
      <c r="M48" s="188"/>
      <c r="N48" s="188" t="s">
        <v>45</v>
      </c>
      <c r="O48" s="178" t="s">
        <v>40</v>
      </c>
      <c r="P48" s="188"/>
      <c r="Q48" s="176" t="s">
        <v>612</v>
      </c>
      <c r="R48" s="173"/>
      <c r="S48" s="173"/>
      <c r="T48" s="173"/>
      <c r="U48" s="173"/>
      <c r="V48" s="173"/>
      <c r="W48" s="173"/>
      <c r="X48" s="173"/>
      <c r="Y48" s="173"/>
      <c r="Z48" s="173"/>
    </row>
    <row r="49" customFormat="false" ht="15.75" hidden="false" customHeight="true" outlineLevel="0" collapsed="false">
      <c r="A49" s="193"/>
      <c r="B49" s="188" t="n">
        <v>34</v>
      </c>
      <c r="C49" s="194" t="s">
        <v>620</v>
      </c>
      <c r="D49" s="206" t="n">
        <v>0.5</v>
      </c>
      <c r="E49" s="188"/>
      <c r="F49" s="178" t="s">
        <v>50</v>
      </c>
      <c r="G49" s="188"/>
      <c r="H49" s="188"/>
      <c r="I49" s="188" t="s">
        <v>600</v>
      </c>
      <c r="J49" s="178" t="s">
        <v>202</v>
      </c>
      <c r="K49" s="190" t="n">
        <v>2014</v>
      </c>
      <c r="L49" s="190" t="n">
        <v>2014</v>
      </c>
      <c r="M49" s="188"/>
      <c r="N49" s="188" t="s">
        <v>45</v>
      </c>
      <c r="O49" s="178" t="s">
        <v>50</v>
      </c>
      <c r="P49" s="188"/>
      <c r="Q49" s="176" t="s">
        <v>612</v>
      </c>
      <c r="R49" s="173"/>
      <c r="S49" s="173"/>
      <c r="T49" s="173"/>
      <c r="U49" s="173"/>
      <c r="V49" s="173"/>
      <c r="W49" s="173"/>
      <c r="X49" s="173"/>
      <c r="Y49" s="173"/>
      <c r="Z49" s="173"/>
    </row>
    <row r="50" customFormat="false" ht="15.75" hidden="false" customHeight="true" outlineLevel="0" collapsed="false">
      <c r="A50" s="193"/>
      <c r="B50" s="188" t="n">
        <v>35</v>
      </c>
      <c r="C50" s="194"/>
      <c r="D50" s="206" t="n">
        <v>0.41</v>
      </c>
      <c r="E50" s="188"/>
      <c r="F50" s="178" t="s">
        <v>50</v>
      </c>
      <c r="G50" s="188"/>
      <c r="H50" s="188"/>
      <c r="I50" s="188" t="s">
        <v>600</v>
      </c>
      <c r="J50" s="178" t="s">
        <v>58</v>
      </c>
      <c r="K50" s="190" t="n">
        <v>2020</v>
      </c>
      <c r="L50" s="190" t="n">
        <v>2020</v>
      </c>
      <c r="M50" s="188"/>
      <c r="N50" s="188" t="s">
        <v>45</v>
      </c>
      <c r="O50" s="178" t="s">
        <v>50</v>
      </c>
      <c r="P50" s="188"/>
      <c r="Q50" s="176" t="s">
        <v>612</v>
      </c>
      <c r="R50" s="173"/>
      <c r="S50" s="173"/>
      <c r="T50" s="173"/>
      <c r="U50" s="173"/>
      <c r="V50" s="173"/>
      <c r="W50" s="173"/>
      <c r="X50" s="173"/>
      <c r="Y50" s="173"/>
      <c r="Z50" s="173"/>
    </row>
    <row r="51" customFormat="false" ht="15.75" hidden="false" customHeight="true" outlineLevel="0" collapsed="false">
      <c r="A51" s="193"/>
      <c r="B51" s="188" t="n">
        <v>36</v>
      </c>
      <c r="C51" s="194" t="s">
        <v>621</v>
      </c>
      <c r="D51" s="206" t="n">
        <v>1.49</v>
      </c>
      <c r="E51" s="188"/>
      <c r="F51" s="178" t="s">
        <v>40</v>
      </c>
      <c r="G51" s="188"/>
      <c r="H51" s="188"/>
      <c r="I51" s="188" t="s">
        <v>600</v>
      </c>
      <c r="J51" s="178" t="s">
        <v>58</v>
      </c>
      <c r="K51" s="190" t="n">
        <v>2015</v>
      </c>
      <c r="L51" s="190" t="n">
        <v>2015</v>
      </c>
      <c r="M51" s="188"/>
      <c r="N51" s="188" t="s">
        <v>45</v>
      </c>
      <c r="O51" s="178" t="s">
        <v>40</v>
      </c>
      <c r="P51" s="188"/>
      <c r="Q51" s="176" t="s">
        <v>612</v>
      </c>
      <c r="R51" s="173"/>
      <c r="S51" s="173"/>
      <c r="T51" s="173"/>
      <c r="U51" s="173"/>
      <c r="V51" s="173"/>
      <c r="W51" s="173"/>
      <c r="X51" s="173"/>
      <c r="Y51" s="173"/>
      <c r="Z51" s="173"/>
    </row>
    <row r="52" customFormat="false" ht="15.75" hidden="false" customHeight="true" outlineLevel="0" collapsed="false">
      <c r="A52" s="193"/>
      <c r="B52" s="188" t="n">
        <v>37</v>
      </c>
      <c r="C52" s="194"/>
      <c r="D52" s="206" t="n">
        <v>0.6</v>
      </c>
      <c r="E52" s="188"/>
      <c r="F52" s="178" t="s">
        <v>89</v>
      </c>
      <c r="G52" s="188"/>
      <c r="H52" s="188"/>
      <c r="I52" s="188" t="s">
        <v>600</v>
      </c>
      <c r="J52" s="178" t="s">
        <v>78</v>
      </c>
      <c r="K52" s="190" t="n">
        <v>2022</v>
      </c>
      <c r="L52" s="190" t="n">
        <v>2022</v>
      </c>
      <c r="M52" s="188"/>
      <c r="N52" s="188" t="s">
        <v>45</v>
      </c>
      <c r="O52" s="178" t="s">
        <v>89</v>
      </c>
      <c r="P52" s="188"/>
      <c r="Q52" s="176" t="s">
        <v>612</v>
      </c>
      <c r="R52" s="173"/>
      <c r="S52" s="173"/>
      <c r="T52" s="173"/>
      <c r="U52" s="173"/>
      <c r="V52" s="173"/>
      <c r="W52" s="173"/>
      <c r="X52" s="173"/>
      <c r="Y52" s="173"/>
      <c r="Z52" s="173"/>
    </row>
    <row r="53" customFormat="false" ht="15.75" hidden="false" customHeight="true" outlineLevel="0" collapsed="false">
      <c r="A53" s="173"/>
      <c r="B53" s="188" t="n">
        <v>38</v>
      </c>
      <c r="C53" s="176" t="s">
        <v>622</v>
      </c>
      <c r="D53" s="206" t="n">
        <v>0.74</v>
      </c>
      <c r="E53" s="188"/>
      <c r="F53" s="178" t="s">
        <v>50</v>
      </c>
      <c r="G53" s="188"/>
      <c r="H53" s="188"/>
      <c r="I53" s="188" t="s">
        <v>600</v>
      </c>
      <c r="J53" s="178" t="s">
        <v>202</v>
      </c>
      <c r="K53" s="190" t="n">
        <v>2018</v>
      </c>
      <c r="L53" s="190" t="n">
        <v>2018</v>
      </c>
      <c r="M53" s="188"/>
      <c r="N53" s="188" t="s">
        <v>45</v>
      </c>
      <c r="O53" s="178" t="s">
        <v>50</v>
      </c>
      <c r="P53" s="188"/>
      <c r="Q53" s="176" t="s">
        <v>362</v>
      </c>
      <c r="R53" s="173"/>
      <c r="S53" s="173"/>
      <c r="T53" s="173"/>
      <c r="U53" s="173"/>
      <c r="V53" s="173"/>
      <c r="W53" s="173"/>
      <c r="X53" s="173"/>
      <c r="Y53" s="173"/>
      <c r="Z53" s="173"/>
    </row>
    <row r="54" customFormat="false" ht="15.75" hidden="false" customHeight="true" outlineLevel="0" collapsed="false">
      <c r="A54" s="173"/>
      <c r="B54" s="188" t="n">
        <v>39</v>
      </c>
      <c r="C54" s="176" t="s">
        <v>623</v>
      </c>
      <c r="D54" s="206" t="n">
        <v>3.8</v>
      </c>
      <c r="E54" s="188"/>
      <c r="F54" s="178" t="s">
        <v>50</v>
      </c>
      <c r="G54" s="188"/>
      <c r="H54" s="188"/>
      <c r="I54" s="188" t="s">
        <v>600</v>
      </c>
      <c r="J54" s="178" t="s">
        <v>68</v>
      </c>
      <c r="K54" s="190" t="n">
        <v>2016</v>
      </c>
      <c r="L54" s="190" t="n">
        <v>2016</v>
      </c>
      <c r="M54" s="188"/>
      <c r="N54" s="188" t="s">
        <v>45</v>
      </c>
      <c r="O54" s="178" t="s">
        <v>50</v>
      </c>
      <c r="P54" s="188"/>
      <c r="Q54" s="176" t="s">
        <v>362</v>
      </c>
      <c r="R54" s="173"/>
      <c r="S54" s="173"/>
      <c r="T54" s="173"/>
      <c r="U54" s="173"/>
      <c r="V54" s="173"/>
      <c r="W54" s="173"/>
      <c r="X54" s="173"/>
      <c r="Y54" s="173"/>
      <c r="Z54" s="173"/>
    </row>
    <row r="55" customFormat="false" ht="15.75" hidden="false" customHeight="true" outlineLevel="0" collapsed="false">
      <c r="A55" s="173"/>
      <c r="B55" s="188" t="n">
        <v>40</v>
      </c>
      <c r="C55" s="176" t="s">
        <v>624</v>
      </c>
      <c r="D55" s="206" t="n">
        <v>0.58</v>
      </c>
      <c r="E55" s="188"/>
      <c r="F55" s="178" t="s">
        <v>50</v>
      </c>
      <c r="G55" s="188"/>
      <c r="H55" s="188"/>
      <c r="I55" s="188" t="s">
        <v>600</v>
      </c>
      <c r="J55" s="178" t="s">
        <v>68</v>
      </c>
      <c r="K55" s="190" t="n">
        <v>2021</v>
      </c>
      <c r="L55" s="190" t="n">
        <v>2021</v>
      </c>
      <c r="M55" s="188"/>
      <c r="N55" s="188" t="s">
        <v>45</v>
      </c>
      <c r="O55" s="178" t="s">
        <v>50</v>
      </c>
      <c r="P55" s="188"/>
      <c r="Q55" s="176" t="s">
        <v>362</v>
      </c>
      <c r="R55" s="173"/>
      <c r="S55" s="173"/>
      <c r="T55" s="173"/>
      <c r="U55" s="173"/>
      <c r="V55" s="173"/>
      <c r="W55" s="173"/>
      <c r="X55" s="173"/>
      <c r="Y55" s="173"/>
      <c r="Z55" s="173"/>
    </row>
    <row r="56" customFormat="false" ht="15.75" hidden="false" customHeight="true" outlineLevel="0" collapsed="false">
      <c r="A56" s="193"/>
      <c r="B56" s="188" t="n">
        <v>41</v>
      </c>
      <c r="C56" s="194" t="s">
        <v>625</v>
      </c>
      <c r="D56" s="206" t="n">
        <v>1.61</v>
      </c>
      <c r="E56" s="188"/>
      <c r="F56" s="178" t="s">
        <v>50</v>
      </c>
      <c r="G56" s="188"/>
      <c r="H56" s="188"/>
      <c r="I56" s="188" t="s">
        <v>600</v>
      </c>
      <c r="J56" s="178" t="s">
        <v>44</v>
      </c>
      <c r="K56" s="190" t="n">
        <v>2018</v>
      </c>
      <c r="L56" s="190" t="n">
        <v>2018</v>
      </c>
      <c r="M56" s="188"/>
      <c r="N56" s="188" t="s">
        <v>45</v>
      </c>
      <c r="O56" s="178" t="s">
        <v>50</v>
      </c>
      <c r="P56" s="188"/>
      <c r="Q56" s="176" t="s">
        <v>362</v>
      </c>
      <c r="R56" s="173"/>
      <c r="S56" s="173"/>
      <c r="T56" s="173"/>
      <c r="U56" s="173"/>
      <c r="V56" s="173"/>
      <c r="W56" s="173"/>
      <c r="X56" s="173"/>
      <c r="Y56" s="173"/>
      <c r="Z56" s="173"/>
    </row>
    <row r="57" customFormat="false" ht="15.75" hidden="false" customHeight="true" outlineLevel="0" collapsed="false">
      <c r="A57" s="193"/>
      <c r="B57" s="188" t="n">
        <v>42</v>
      </c>
      <c r="C57" s="194"/>
      <c r="D57" s="206" t="n">
        <v>0.42</v>
      </c>
      <c r="E57" s="188"/>
      <c r="F57" s="178" t="s">
        <v>40</v>
      </c>
      <c r="G57" s="188"/>
      <c r="H57" s="188"/>
      <c r="I57" s="188" t="s">
        <v>600</v>
      </c>
      <c r="J57" s="178" t="s">
        <v>44</v>
      </c>
      <c r="K57" s="190" t="n">
        <v>2021</v>
      </c>
      <c r="L57" s="190" t="n">
        <v>2021</v>
      </c>
      <c r="M57" s="188"/>
      <c r="N57" s="188" t="s">
        <v>45</v>
      </c>
      <c r="O57" s="178" t="s">
        <v>40</v>
      </c>
      <c r="P57" s="188"/>
      <c r="Q57" s="176" t="s">
        <v>362</v>
      </c>
      <c r="R57" s="173"/>
      <c r="S57" s="173"/>
      <c r="T57" s="173"/>
      <c r="U57" s="173"/>
      <c r="V57" s="173"/>
      <c r="W57" s="173"/>
      <c r="X57" s="173"/>
      <c r="Y57" s="173"/>
      <c r="Z57" s="173"/>
    </row>
    <row r="58" customFormat="false" ht="15.75" hidden="false" customHeight="true" outlineLevel="0" collapsed="false">
      <c r="A58" s="173"/>
      <c r="B58" s="188" t="n">
        <v>43</v>
      </c>
      <c r="C58" s="176" t="s">
        <v>626</v>
      </c>
      <c r="D58" s="206" t="n">
        <v>1</v>
      </c>
      <c r="E58" s="188"/>
      <c r="F58" s="178" t="s">
        <v>40</v>
      </c>
      <c r="G58" s="188"/>
      <c r="H58" s="188"/>
      <c r="I58" s="188" t="s">
        <v>600</v>
      </c>
      <c r="J58" s="178" t="s">
        <v>44</v>
      </c>
      <c r="K58" s="190" t="n">
        <v>2016</v>
      </c>
      <c r="L58" s="190" t="n">
        <v>2016</v>
      </c>
      <c r="M58" s="188"/>
      <c r="N58" s="188" t="s">
        <v>45</v>
      </c>
      <c r="O58" s="178" t="s">
        <v>40</v>
      </c>
      <c r="P58" s="188"/>
      <c r="Q58" s="176" t="s">
        <v>389</v>
      </c>
      <c r="R58" s="173"/>
      <c r="S58" s="173"/>
      <c r="T58" s="173"/>
      <c r="U58" s="173"/>
      <c r="V58" s="173"/>
      <c r="W58" s="173"/>
      <c r="X58" s="173"/>
      <c r="Y58" s="173"/>
      <c r="Z58" s="173"/>
    </row>
    <row r="59" customFormat="false" ht="15.75" hidden="false" customHeight="true" outlineLevel="0" collapsed="false">
      <c r="A59" s="173"/>
      <c r="B59" s="188" t="n">
        <v>44</v>
      </c>
      <c r="C59" s="176" t="s">
        <v>627</v>
      </c>
      <c r="D59" s="206" t="n">
        <v>1.79</v>
      </c>
      <c r="E59" s="188"/>
      <c r="F59" s="178" t="s">
        <v>40</v>
      </c>
      <c r="G59" s="188"/>
      <c r="H59" s="188"/>
      <c r="I59" s="188" t="s">
        <v>600</v>
      </c>
      <c r="J59" s="178" t="s">
        <v>68</v>
      </c>
      <c r="K59" s="190" t="n">
        <v>2016</v>
      </c>
      <c r="L59" s="190" t="n">
        <v>2016</v>
      </c>
      <c r="M59" s="188"/>
      <c r="N59" s="188" t="s">
        <v>45</v>
      </c>
      <c r="O59" s="178" t="s">
        <v>40</v>
      </c>
      <c r="P59" s="188"/>
      <c r="Q59" s="176" t="s">
        <v>389</v>
      </c>
      <c r="R59" s="173"/>
      <c r="S59" s="173"/>
      <c r="T59" s="173"/>
      <c r="U59" s="173"/>
      <c r="V59" s="173"/>
      <c r="W59" s="173"/>
      <c r="X59" s="173"/>
      <c r="Y59" s="173"/>
      <c r="Z59" s="173"/>
    </row>
    <row r="60" customFormat="false" ht="15.75" hidden="false" customHeight="true" outlineLevel="0" collapsed="false">
      <c r="A60" s="173"/>
      <c r="B60" s="188" t="n">
        <v>45</v>
      </c>
      <c r="C60" s="178" t="s">
        <v>461</v>
      </c>
      <c r="D60" s="189" t="n">
        <v>0.65</v>
      </c>
      <c r="E60" s="188"/>
      <c r="F60" s="178" t="s">
        <v>40</v>
      </c>
      <c r="G60" s="188"/>
      <c r="H60" s="188"/>
      <c r="I60" s="188" t="s">
        <v>600</v>
      </c>
      <c r="J60" s="178" t="s">
        <v>68</v>
      </c>
      <c r="K60" s="188" t="n">
        <v>2022</v>
      </c>
      <c r="L60" s="188" t="n">
        <v>2022</v>
      </c>
      <c r="M60" s="188"/>
      <c r="N60" s="188" t="s">
        <v>45</v>
      </c>
      <c r="O60" s="178" t="s">
        <v>40</v>
      </c>
      <c r="P60" s="188"/>
      <c r="Q60" s="178" t="s">
        <v>628</v>
      </c>
      <c r="R60" s="173"/>
      <c r="S60" s="173"/>
      <c r="T60" s="173"/>
      <c r="U60" s="173"/>
      <c r="V60" s="173"/>
      <c r="W60" s="173"/>
      <c r="X60" s="173"/>
      <c r="Y60" s="173"/>
      <c r="Z60" s="173"/>
    </row>
    <row r="61" customFormat="false" ht="15.75" hidden="false" customHeight="true" outlineLevel="0" collapsed="false">
      <c r="A61" s="193"/>
      <c r="B61" s="188" t="n">
        <v>46</v>
      </c>
      <c r="C61" s="210" t="s">
        <v>464</v>
      </c>
      <c r="D61" s="189" t="n">
        <v>0.57</v>
      </c>
      <c r="E61" s="188"/>
      <c r="F61" s="178" t="s">
        <v>629</v>
      </c>
      <c r="G61" s="188"/>
      <c r="H61" s="188"/>
      <c r="I61" s="188" t="s">
        <v>600</v>
      </c>
      <c r="J61" s="178" t="s">
        <v>46</v>
      </c>
      <c r="K61" s="188" t="n">
        <v>2017</v>
      </c>
      <c r="L61" s="188" t="n">
        <v>2017</v>
      </c>
      <c r="M61" s="188"/>
      <c r="N61" s="188" t="s">
        <v>45</v>
      </c>
      <c r="O61" s="178" t="s">
        <v>629</v>
      </c>
      <c r="P61" s="188"/>
      <c r="Q61" s="178" t="s">
        <v>628</v>
      </c>
      <c r="R61" s="173"/>
      <c r="S61" s="173"/>
      <c r="T61" s="173"/>
      <c r="U61" s="173"/>
      <c r="V61" s="173"/>
      <c r="W61" s="173"/>
      <c r="X61" s="173"/>
      <c r="Y61" s="173"/>
      <c r="Z61" s="173"/>
    </row>
    <row r="62" customFormat="false" ht="15.75" hidden="false" customHeight="true" outlineLevel="0" collapsed="false">
      <c r="A62" s="193"/>
      <c r="B62" s="188" t="n">
        <v>47</v>
      </c>
      <c r="C62" s="210"/>
      <c r="D62" s="189" t="n">
        <v>0.91</v>
      </c>
      <c r="E62" s="188"/>
      <c r="F62" s="178" t="s">
        <v>50</v>
      </c>
      <c r="G62" s="188"/>
      <c r="H62" s="188"/>
      <c r="I62" s="188" t="s">
        <v>600</v>
      </c>
      <c r="J62" s="178" t="s">
        <v>46</v>
      </c>
      <c r="K62" s="188" t="n">
        <v>2020</v>
      </c>
      <c r="L62" s="188" t="n">
        <v>2020</v>
      </c>
      <c r="M62" s="188"/>
      <c r="N62" s="188" t="s">
        <v>45</v>
      </c>
      <c r="O62" s="178" t="s">
        <v>50</v>
      </c>
      <c r="P62" s="188"/>
      <c r="Q62" s="178" t="s">
        <v>628</v>
      </c>
      <c r="R62" s="173"/>
      <c r="S62" s="173"/>
      <c r="T62" s="173"/>
      <c r="U62" s="173"/>
      <c r="V62" s="173"/>
      <c r="W62" s="173"/>
      <c r="X62" s="173"/>
      <c r="Y62" s="173"/>
      <c r="Z62" s="173"/>
    </row>
    <row r="63" customFormat="false" ht="15.75" hidden="false" customHeight="true" outlineLevel="0" collapsed="false">
      <c r="A63" s="193"/>
      <c r="B63" s="188" t="n">
        <v>48</v>
      </c>
      <c r="C63" s="194" t="s">
        <v>630</v>
      </c>
      <c r="D63" s="206" t="n">
        <v>2.28</v>
      </c>
      <c r="E63" s="188"/>
      <c r="F63" s="178" t="s">
        <v>50</v>
      </c>
      <c r="G63" s="188"/>
      <c r="H63" s="188"/>
      <c r="I63" s="188" t="s">
        <v>600</v>
      </c>
      <c r="J63" s="178" t="s">
        <v>66</v>
      </c>
      <c r="K63" s="190" t="n">
        <v>2018</v>
      </c>
      <c r="L63" s="190" t="n">
        <v>2018</v>
      </c>
      <c r="M63" s="188"/>
      <c r="N63" s="188" t="s">
        <v>45</v>
      </c>
      <c r="O63" s="178" t="s">
        <v>50</v>
      </c>
      <c r="P63" s="188"/>
      <c r="Q63" s="176" t="s">
        <v>628</v>
      </c>
      <c r="R63" s="173"/>
      <c r="S63" s="173"/>
      <c r="T63" s="173"/>
      <c r="U63" s="173"/>
      <c r="V63" s="173"/>
      <c r="W63" s="173"/>
      <c r="X63" s="173"/>
      <c r="Y63" s="173"/>
      <c r="Z63" s="173"/>
    </row>
    <row r="64" customFormat="false" ht="15.75" hidden="false" customHeight="true" outlineLevel="0" collapsed="false">
      <c r="A64" s="193"/>
      <c r="B64" s="188" t="n">
        <v>49</v>
      </c>
      <c r="C64" s="194"/>
      <c r="D64" s="206" t="n">
        <v>0.59</v>
      </c>
      <c r="E64" s="188"/>
      <c r="F64" s="178" t="s">
        <v>40</v>
      </c>
      <c r="G64" s="188"/>
      <c r="H64" s="188"/>
      <c r="I64" s="188" t="s">
        <v>600</v>
      </c>
      <c r="J64" s="178" t="s">
        <v>66</v>
      </c>
      <c r="K64" s="190" t="n">
        <v>2018</v>
      </c>
      <c r="L64" s="190" t="n">
        <v>2018</v>
      </c>
      <c r="M64" s="188"/>
      <c r="N64" s="188" t="s">
        <v>45</v>
      </c>
      <c r="O64" s="178" t="s">
        <v>40</v>
      </c>
      <c r="P64" s="188"/>
      <c r="Q64" s="176" t="s">
        <v>628</v>
      </c>
      <c r="R64" s="173"/>
      <c r="S64" s="173"/>
      <c r="T64" s="173"/>
      <c r="U64" s="173"/>
      <c r="V64" s="173"/>
      <c r="W64" s="173"/>
      <c r="X64" s="173"/>
      <c r="Y64" s="173"/>
      <c r="Z64" s="173"/>
    </row>
    <row r="65" customFormat="false" ht="15.75" hidden="false" customHeight="true" outlineLevel="0" collapsed="false">
      <c r="A65" s="193"/>
      <c r="B65" s="188" t="n">
        <v>50</v>
      </c>
      <c r="C65" s="194" t="s">
        <v>631</v>
      </c>
      <c r="D65" s="206" t="n">
        <v>0.63</v>
      </c>
      <c r="E65" s="188"/>
      <c r="F65" s="178" t="s">
        <v>40</v>
      </c>
      <c r="G65" s="188"/>
      <c r="H65" s="188"/>
      <c r="I65" s="188" t="s">
        <v>600</v>
      </c>
      <c r="J65" s="178" t="s">
        <v>53</v>
      </c>
      <c r="K65" s="190" t="n">
        <v>2016</v>
      </c>
      <c r="L65" s="190" t="n">
        <v>2016</v>
      </c>
      <c r="M65" s="188"/>
      <c r="N65" s="188" t="s">
        <v>45</v>
      </c>
      <c r="O65" s="178" t="s">
        <v>40</v>
      </c>
      <c r="P65" s="188"/>
      <c r="Q65" s="176" t="s">
        <v>628</v>
      </c>
      <c r="R65" s="173"/>
      <c r="S65" s="173"/>
      <c r="T65" s="173"/>
      <c r="U65" s="173"/>
      <c r="V65" s="173"/>
      <c r="W65" s="173"/>
      <c r="X65" s="173"/>
      <c r="Y65" s="173"/>
      <c r="Z65" s="173"/>
    </row>
    <row r="66" customFormat="false" ht="15.75" hidden="false" customHeight="true" outlineLevel="0" collapsed="false">
      <c r="A66" s="193"/>
      <c r="B66" s="188" t="n">
        <v>51</v>
      </c>
      <c r="C66" s="194"/>
      <c r="D66" s="206" t="n">
        <v>1.47</v>
      </c>
      <c r="E66" s="188"/>
      <c r="F66" s="178" t="s">
        <v>40</v>
      </c>
      <c r="G66" s="188"/>
      <c r="H66" s="188"/>
      <c r="I66" s="188" t="s">
        <v>600</v>
      </c>
      <c r="J66" s="178" t="s">
        <v>53</v>
      </c>
      <c r="K66" s="190" t="n">
        <v>2012</v>
      </c>
      <c r="L66" s="190" t="n">
        <v>2012</v>
      </c>
      <c r="M66" s="188"/>
      <c r="N66" s="188" t="s">
        <v>45</v>
      </c>
      <c r="O66" s="178" t="s">
        <v>40</v>
      </c>
      <c r="P66" s="188"/>
      <c r="Q66" s="176" t="s">
        <v>628</v>
      </c>
      <c r="R66" s="173"/>
      <c r="S66" s="173"/>
      <c r="T66" s="173"/>
      <c r="U66" s="173"/>
      <c r="V66" s="173"/>
      <c r="W66" s="173"/>
      <c r="X66" s="173"/>
      <c r="Y66" s="173"/>
      <c r="Z66" s="173"/>
    </row>
    <row r="67" customFormat="false" ht="15.75" hidden="false" customHeight="true" outlineLevel="0" collapsed="false">
      <c r="A67" s="173"/>
      <c r="B67" s="188" t="n">
        <v>52</v>
      </c>
      <c r="C67" s="176" t="s">
        <v>632</v>
      </c>
      <c r="D67" s="206" t="n">
        <v>0.66</v>
      </c>
      <c r="E67" s="188"/>
      <c r="F67" s="178" t="s">
        <v>50</v>
      </c>
      <c r="G67" s="188"/>
      <c r="H67" s="188"/>
      <c r="I67" s="188" t="s">
        <v>600</v>
      </c>
      <c r="J67" s="178" t="s">
        <v>53</v>
      </c>
      <c r="K67" s="190" t="n">
        <v>2021</v>
      </c>
      <c r="L67" s="190" t="n">
        <v>2021</v>
      </c>
      <c r="M67" s="188"/>
      <c r="N67" s="188" t="s">
        <v>45</v>
      </c>
      <c r="O67" s="178" t="s">
        <v>50</v>
      </c>
      <c r="P67" s="188"/>
      <c r="Q67" s="176" t="s">
        <v>628</v>
      </c>
      <c r="R67" s="173"/>
      <c r="S67" s="173"/>
      <c r="T67" s="173"/>
      <c r="U67" s="173"/>
      <c r="V67" s="173"/>
      <c r="W67" s="173"/>
      <c r="X67" s="173"/>
      <c r="Y67" s="173"/>
      <c r="Z67" s="173"/>
    </row>
    <row r="68" customFormat="false" ht="15.75" hidden="false" customHeight="true" outlineLevel="0" collapsed="false">
      <c r="A68" s="173"/>
      <c r="B68" s="188" t="n">
        <v>53</v>
      </c>
      <c r="C68" s="176" t="s">
        <v>633</v>
      </c>
      <c r="D68" s="206" t="n">
        <v>1.3</v>
      </c>
      <c r="E68" s="188"/>
      <c r="F68" s="178" t="s">
        <v>50</v>
      </c>
      <c r="G68" s="188"/>
      <c r="H68" s="188"/>
      <c r="I68" s="188" t="s">
        <v>600</v>
      </c>
      <c r="J68" s="178" t="s">
        <v>132</v>
      </c>
      <c r="K68" s="190" t="n">
        <v>2021</v>
      </c>
      <c r="L68" s="190" t="n">
        <v>2021</v>
      </c>
      <c r="M68" s="188"/>
      <c r="N68" s="188" t="s">
        <v>45</v>
      </c>
      <c r="O68" s="178" t="s">
        <v>50</v>
      </c>
      <c r="P68" s="188"/>
      <c r="Q68" s="176" t="s">
        <v>628</v>
      </c>
      <c r="R68" s="173"/>
      <c r="S68" s="173"/>
      <c r="T68" s="173"/>
      <c r="U68" s="173"/>
      <c r="V68" s="173"/>
      <c r="W68" s="173"/>
      <c r="X68" s="173"/>
      <c r="Y68" s="173"/>
      <c r="Z68" s="173"/>
    </row>
    <row r="69" customFormat="false" ht="15.75" hidden="false" customHeight="true" outlineLevel="0" collapsed="false">
      <c r="A69" s="173"/>
      <c r="B69" s="188" t="n">
        <v>54</v>
      </c>
      <c r="C69" s="176" t="s">
        <v>634</v>
      </c>
      <c r="D69" s="206" t="n">
        <v>0.84</v>
      </c>
      <c r="E69" s="188"/>
      <c r="F69" s="178" t="s">
        <v>50</v>
      </c>
      <c r="G69" s="188"/>
      <c r="H69" s="188"/>
      <c r="I69" s="188" t="s">
        <v>600</v>
      </c>
      <c r="J69" s="178" t="s">
        <v>68</v>
      </c>
      <c r="K69" s="190" t="n">
        <v>2022</v>
      </c>
      <c r="L69" s="190" t="n">
        <v>2022</v>
      </c>
      <c r="M69" s="188"/>
      <c r="N69" s="188" t="s">
        <v>45</v>
      </c>
      <c r="O69" s="178" t="s">
        <v>50</v>
      </c>
      <c r="P69" s="188"/>
      <c r="Q69" s="176" t="s">
        <v>628</v>
      </c>
      <c r="R69" s="173"/>
      <c r="S69" s="173"/>
      <c r="T69" s="173"/>
      <c r="U69" s="173"/>
      <c r="V69" s="173"/>
      <c r="W69" s="173"/>
      <c r="X69" s="173"/>
      <c r="Y69" s="173"/>
      <c r="Z69" s="173"/>
    </row>
    <row r="70" customFormat="false" ht="15.75" hidden="false" customHeight="true" outlineLevel="0" collapsed="false">
      <c r="A70" s="173"/>
      <c r="B70" s="188" t="n">
        <v>55</v>
      </c>
      <c r="C70" s="176" t="s">
        <v>635</v>
      </c>
      <c r="D70" s="206" t="n">
        <v>2</v>
      </c>
      <c r="E70" s="188"/>
      <c r="F70" s="178" t="s">
        <v>50</v>
      </c>
      <c r="G70" s="188"/>
      <c r="H70" s="188"/>
      <c r="I70" s="188" t="s">
        <v>600</v>
      </c>
      <c r="J70" s="178" t="s">
        <v>68</v>
      </c>
      <c r="K70" s="190" t="n">
        <v>2010</v>
      </c>
      <c r="L70" s="190" t="n">
        <v>2010</v>
      </c>
      <c r="M70" s="188"/>
      <c r="N70" s="188" t="s">
        <v>45</v>
      </c>
      <c r="O70" s="178" t="s">
        <v>50</v>
      </c>
      <c r="P70" s="188"/>
      <c r="Q70" s="176" t="s">
        <v>628</v>
      </c>
      <c r="R70" s="173"/>
      <c r="S70" s="173"/>
      <c r="T70" s="173"/>
      <c r="U70" s="173"/>
      <c r="V70" s="173"/>
      <c r="W70" s="173"/>
      <c r="X70" s="173"/>
      <c r="Y70" s="173"/>
      <c r="Z70" s="173"/>
    </row>
    <row r="71" customFormat="false" ht="15.75" hidden="false" customHeight="true" outlineLevel="0" collapsed="false">
      <c r="A71" s="173"/>
      <c r="B71" s="188" t="n">
        <v>56</v>
      </c>
      <c r="C71" s="176" t="s">
        <v>636</v>
      </c>
      <c r="D71" s="206" t="n">
        <v>0.56</v>
      </c>
      <c r="E71" s="188"/>
      <c r="F71" s="178" t="s">
        <v>40</v>
      </c>
      <c r="G71" s="188"/>
      <c r="H71" s="188"/>
      <c r="I71" s="188" t="s">
        <v>600</v>
      </c>
      <c r="J71" s="178" t="s">
        <v>46</v>
      </c>
      <c r="K71" s="190" t="n">
        <v>2016</v>
      </c>
      <c r="L71" s="190" t="n">
        <v>2016</v>
      </c>
      <c r="M71" s="188"/>
      <c r="N71" s="188" t="s">
        <v>45</v>
      </c>
      <c r="O71" s="178" t="s">
        <v>40</v>
      </c>
      <c r="P71" s="188"/>
      <c r="Q71" s="176" t="s">
        <v>539</v>
      </c>
      <c r="R71" s="173"/>
      <c r="S71" s="173"/>
      <c r="T71" s="173"/>
      <c r="U71" s="173"/>
      <c r="V71" s="173"/>
      <c r="W71" s="173"/>
      <c r="X71" s="173"/>
      <c r="Y71" s="173"/>
      <c r="Z71" s="173"/>
    </row>
    <row r="72" customFormat="false" ht="15.75" hidden="false" customHeight="true" outlineLevel="0" collapsed="false">
      <c r="A72" s="173"/>
      <c r="B72" s="188" t="n">
        <v>57</v>
      </c>
      <c r="C72" s="176" t="s">
        <v>637</v>
      </c>
      <c r="D72" s="206" t="n">
        <v>0.9</v>
      </c>
      <c r="E72" s="188"/>
      <c r="F72" s="178" t="s">
        <v>40</v>
      </c>
      <c r="G72" s="188"/>
      <c r="H72" s="188"/>
      <c r="I72" s="188" t="s">
        <v>600</v>
      </c>
      <c r="J72" s="178" t="s">
        <v>38</v>
      </c>
      <c r="K72" s="190" t="n">
        <v>2018</v>
      </c>
      <c r="L72" s="190" t="n">
        <v>2018</v>
      </c>
      <c r="M72" s="188"/>
      <c r="N72" s="188" t="s">
        <v>45</v>
      </c>
      <c r="O72" s="178" t="s">
        <v>40</v>
      </c>
      <c r="P72" s="188"/>
      <c r="Q72" s="176" t="s">
        <v>539</v>
      </c>
      <c r="R72" s="173"/>
      <c r="S72" s="173"/>
      <c r="T72" s="173"/>
      <c r="U72" s="173"/>
      <c r="V72" s="173"/>
      <c r="W72" s="173"/>
      <c r="X72" s="173"/>
      <c r="Y72" s="173"/>
      <c r="Z72" s="173"/>
    </row>
    <row r="73" customFormat="false" ht="15.75" hidden="false" customHeight="true" outlineLevel="0" collapsed="false">
      <c r="A73" s="173"/>
      <c r="B73" s="188" t="n">
        <v>58</v>
      </c>
      <c r="C73" s="176" t="s">
        <v>638</v>
      </c>
      <c r="D73" s="211" t="n">
        <v>1.26</v>
      </c>
      <c r="E73" s="188"/>
      <c r="F73" s="178" t="s">
        <v>40</v>
      </c>
      <c r="G73" s="188"/>
      <c r="H73" s="188"/>
      <c r="I73" s="188" t="s">
        <v>600</v>
      </c>
      <c r="J73" s="178" t="s">
        <v>132</v>
      </c>
      <c r="K73" s="188" t="n">
        <v>2017</v>
      </c>
      <c r="L73" s="188" t="n">
        <v>2017</v>
      </c>
      <c r="M73" s="188" t="n">
        <f aca="false">K73-L73</f>
        <v>0</v>
      </c>
      <c r="N73" s="188" t="s">
        <v>45</v>
      </c>
      <c r="O73" s="178" t="s">
        <v>40</v>
      </c>
      <c r="P73" s="188"/>
      <c r="Q73" s="178" t="s">
        <v>639</v>
      </c>
      <c r="R73" s="173"/>
      <c r="S73" s="173"/>
      <c r="T73" s="173"/>
      <c r="U73" s="173"/>
      <c r="V73" s="173"/>
      <c r="W73" s="173"/>
      <c r="X73" s="173"/>
      <c r="Y73" s="173"/>
      <c r="Z73" s="173"/>
    </row>
    <row r="74" customFormat="false" ht="15.75" hidden="false" customHeight="true" outlineLevel="0" collapsed="false">
      <c r="A74" s="193"/>
      <c r="B74" s="188" t="n">
        <v>59</v>
      </c>
      <c r="C74" s="194" t="s">
        <v>640</v>
      </c>
      <c r="D74" s="211" t="n">
        <v>0.14</v>
      </c>
      <c r="E74" s="188"/>
      <c r="F74" s="178" t="s">
        <v>40</v>
      </c>
      <c r="G74" s="188"/>
      <c r="H74" s="188"/>
      <c r="I74" s="188" t="s">
        <v>600</v>
      </c>
      <c r="J74" s="178" t="s">
        <v>46</v>
      </c>
      <c r="K74" s="188" t="n">
        <v>2011</v>
      </c>
      <c r="L74" s="188" t="n">
        <v>2011</v>
      </c>
      <c r="M74" s="188" t="n">
        <f aca="false">K74-L74</f>
        <v>0</v>
      </c>
      <c r="N74" s="188" t="s">
        <v>45</v>
      </c>
      <c r="O74" s="178" t="s">
        <v>40</v>
      </c>
      <c r="P74" s="188"/>
      <c r="Q74" s="178" t="s">
        <v>639</v>
      </c>
      <c r="R74" s="173"/>
      <c r="S74" s="173"/>
      <c r="T74" s="173"/>
      <c r="U74" s="173"/>
      <c r="V74" s="173"/>
      <c r="W74" s="173"/>
      <c r="X74" s="173"/>
      <c r="Y74" s="173"/>
      <c r="Z74" s="173"/>
    </row>
    <row r="75" customFormat="false" ht="15.75" hidden="false" customHeight="true" outlineLevel="0" collapsed="false">
      <c r="A75" s="193"/>
      <c r="B75" s="188" t="n">
        <v>60</v>
      </c>
      <c r="C75" s="194"/>
      <c r="D75" s="211" t="n">
        <v>0.13</v>
      </c>
      <c r="E75" s="188"/>
      <c r="F75" s="178" t="s">
        <v>40</v>
      </c>
      <c r="G75" s="188"/>
      <c r="H75" s="188"/>
      <c r="I75" s="188" t="s">
        <v>600</v>
      </c>
      <c r="J75" s="178" t="s">
        <v>46</v>
      </c>
      <c r="K75" s="188" t="n">
        <v>2011</v>
      </c>
      <c r="L75" s="188" t="n">
        <v>2011</v>
      </c>
      <c r="M75" s="188" t="n">
        <f aca="false">K75-L75</f>
        <v>0</v>
      </c>
      <c r="N75" s="188" t="s">
        <v>39</v>
      </c>
      <c r="O75" s="178" t="s">
        <v>40</v>
      </c>
      <c r="P75" s="188"/>
      <c r="Q75" s="178" t="s">
        <v>639</v>
      </c>
      <c r="R75" s="173"/>
      <c r="S75" s="173"/>
      <c r="T75" s="173"/>
      <c r="U75" s="173"/>
      <c r="V75" s="173"/>
      <c r="W75" s="173"/>
      <c r="X75" s="173"/>
      <c r="Y75" s="173"/>
      <c r="Z75" s="173"/>
    </row>
    <row r="76" customFormat="false" ht="15.75" hidden="false" customHeight="true" outlineLevel="0" collapsed="false">
      <c r="A76" s="193"/>
      <c r="B76" s="188" t="n">
        <v>61</v>
      </c>
      <c r="C76" s="194"/>
      <c r="D76" s="211" t="n">
        <v>0.57</v>
      </c>
      <c r="E76" s="188"/>
      <c r="F76" s="178" t="s">
        <v>50</v>
      </c>
      <c r="G76" s="188"/>
      <c r="H76" s="188"/>
      <c r="I76" s="188" t="s">
        <v>600</v>
      </c>
      <c r="J76" s="178" t="s">
        <v>90</v>
      </c>
      <c r="K76" s="188" t="n">
        <v>2016</v>
      </c>
      <c r="L76" s="188" t="n">
        <v>2016</v>
      </c>
      <c r="M76" s="188" t="n">
        <f aca="false">K76-L76</f>
        <v>0</v>
      </c>
      <c r="N76" s="188" t="s">
        <v>39</v>
      </c>
      <c r="O76" s="178" t="s">
        <v>50</v>
      </c>
      <c r="P76" s="188"/>
      <c r="Q76" s="178" t="s">
        <v>639</v>
      </c>
      <c r="R76" s="173"/>
      <c r="S76" s="173"/>
      <c r="T76" s="173"/>
      <c r="U76" s="173"/>
      <c r="V76" s="173"/>
      <c r="W76" s="173"/>
      <c r="X76" s="173"/>
      <c r="Y76" s="173"/>
      <c r="Z76" s="173"/>
    </row>
    <row r="77" customFormat="false" ht="15.75" hidden="false" customHeight="true" outlineLevel="0" collapsed="false">
      <c r="A77" s="173"/>
      <c r="B77" s="188" t="n">
        <v>62</v>
      </c>
      <c r="C77" s="176" t="s">
        <v>14</v>
      </c>
      <c r="D77" s="211" t="n">
        <v>0.84</v>
      </c>
      <c r="E77" s="188"/>
      <c r="F77" s="178" t="s">
        <v>40</v>
      </c>
      <c r="G77" s="188"/>
      <c r="H77" s="188"/>
      <c r="I77" s="188" t="s">
        <v>600</v>
      </c>
      <c r="J77" s="178" t="s">
        <v>44</v>
      </c>
      <c r="K77" s="188" t="n">
        <v>2019</v>
      </c>
      <c r="L77" s="188" t="n">
        <v>2019</v>
      </c>
      <c r="M77" s="188" t="n">
        <f aca="false">K77-L77</f>
        <v>0</v>
      </c>
      <c r="N77" s="188" t="s">
        <v>39</v>
      </c>
      <c r="O77" s="178" t="s">
        <v>40</v>
      </c>
      <c r="P77" s="188"/>
      <c r="Q77" s="178" t="s">
        <v>639</v>
      </c>
      <c r="R77" s="173"/>
      <c r="S77" s="173"/>
      <c r="T77" s="173"/>
      <c r="U77" s="173"/>
      <c r="V77" s="173"/>
      <c r="W77" s="173"/>
      <c r="X77" s="173"/>
      <c r="Y77" s="173"/>
      <c r="Z77" s="173"/>
    </row>
    <row r="78" customFormat="false" ht="15.75" hidden="false" customHeight="true" outlineLevel="0" collapsed="false">
      <c r="A78" s="193"/>
      <c r="B78" s="188" t="n">
        <v>63</v>
      </c>
      <c r="C78" s="194" t="s">
        <v>641</v>
      </c>
      <c r="D78" s="211" t="n">
        <v>0.47</v>
      </c>
      <c r="E78" s="188"/>
      <c r="F78" s="178" t="s">
        <v>40</v>
      </c>
      <c r="G78" s="188"/>
      <c r="H78" s="188"/>
      <c r="I78" s="188" t="s">
        <v>600</v>
      </c>
      <c r="J78" s="178" t="s">
        <v>66</v>
      </c>
      <c r="K78" s="188" t="n">
        <v>2018</v>
      </c>
      <c r="L78" s="188" t="n">
        <v>2018</v>
      </c>
      <c r="M78" s="188" t="n">
        <f aca="false">K78-L78</f>
        <v>0</v>
      </c>
      <c r="N78" s="188" t="s">
        <v>39</v>
      </c>
      <c r="O78" s="178" t="s">
        <v>40</v>
      </c>
      <c r="P78" s="188"/>
      <c r="Q78" s="178" t="s">
        <v>639</v>
      </c>
      <c r="R78" s="173"/>
      <c r="S78" s="173"/>
      <c r="T78" s="173"/>
      <c r="U78" s="173"/>
      <c r="V78" s="173"/>
      <c r="W78" s="173"/>
      <c r="X78" s="173"/>
      <c r="Y78" s="173"/>
      <c r="Z78" s="173"/>
    </row>
    <row r="79" customFormat="false" ht="15.75" hidden="false" customHeight="true" outlineLevel="0" collapsed="false">
      <c r="A79" s="193"/>
      <c r="B79" s="188" t="n">
        <v>64</v>
      </c>
      <c r="C79" s="194"/>
      <c r="D79" s="211" t="n">
        <v>3.21</v>
      </c>
      <c r="E79" s="188"/>
      <c r="F79" s="178" t="s">
        <v>50</v>
      </c>
      <c r="G79" s="188"/>
      <c r="H79" s="188"/>
      <c r="I79" s="188" t="s">
        <v>600</v>
      </c>
      <c r="J79" s="178" t="s">
        <v>66</v>
      </c>
      <c r="K79" s="188" t="n">
        <v>2016</v>
      </c>
      <c r="L79" s="188" t="n">
        <v>2016</v>
      </c>
      <c r="M79" s="188" t="n">
        <f aca="false">K79-L79</f>
        <v>0</v>
      </c>
      <c r="N79" s="188" t="s">
        <v>39</v>
      </c>
      <c r="O79" s="178" t="s">
        <v>50</v>
      </c>
      <c r="P79" s="188"/>
      <c r="Q79" s="178" t="s">
        <v>639</v>
      </c>
      <c r="R79" s="173"/>
      <c r="S79" s="173"/>
      <c r="T79" s="173"/>
      <c r="U79" s="173"/>
      <c r="V79" s="173"/>
      <c r="W79" s="173"/>
      <c r="X79" s="173"/>
      <c r="Y79" s="173"/>
      <c r="Z79" s="173"/>
    </row>
    <row r="80" customFormat="false" ht="15.75" hidden="false" customHeight="true" outlineLevel="0" collapsed="false">
      <c r="A80" s="173"/>
      <c r="B80" s="188" t="n">
        <v>65</v>
      </c>
      <c r="C80" s="176" t="s">
        <v>642</v>
      </c>
      <c r="D80" s="211" t="n">
        <v>0.59</v>
      </c>
      <c r="E80" s="188"/>
      <c r="F80" s="178" t="s">
        <v>40</v>
      </c>
      <c r="G80" s="188"/>
      <c r="H80" s="188"/>
      <c r="I80" s="188" t="s">
        <v>600</v>
      </c>
      <c r="J80" s="178" t="s">
        <v>53</v>
      </c>
      <c r="K80" s="188" t="n">
        <v>2017</v>
      </c>
      <c r="L80" s="188" t="n">
        <v>2017</v>
      </c>
      <c r="M80" s="188" t="n">
        <f aca="false">K80-L80</f>
        <v>0</v>
      </c>
      <c r="N80" s="188" t="s">
        <v>45</v>
      </c>
      <c r="O80" s="178" t="s">
        <v>40</v>
      </c>
      <c r="P80" s="188"/>
      <c r="Q80" s="178" t="s">
        <v>639</v>
      </c>
      <c r="R80" s="173"/>
      <c r="S80" s="173"/>
      <c r="T80" s="173"/>
      <c r="U80" s="173"/>
      <c r="V80" s="173"/>
      <c r="W80" s="173"/>
      <c r="X80" s="173"/>
      <c r="Y80" s="173"/>
      <c r="Z80" s="173"/>
    </row>
    <row r="81" customFormat="false" ht="15.75" hidden="false" customHeight="true" outlineLevel="0" collapsed="false">
      <c r="A81" s="173"/>
      <c r="B81" s="188" t="n">
        <v>66</v>
      </c>
      <c r="C81" s="176" t="s">
        <v>643</v>
      </c>
      <c r="D81" s="211" t="n">
        <v>0.72</v>
      </c>
      <c r="E81" s="188"/>
      <c r="F81" s="178" t="s">
        <v>50</v>
      </c>
      <c r="G81" s="188"/>
      <c r="H81" s="188"/>
      <c r="I81" s="188" t="s">
        <v>600</v>
      </c>
      <c r="J81" s="178" t="s">
        <v>46</v>
      </c>
      <c r="K81" s="188" t="n">
        <v>2018</v>
      </c>
      <c r="L81" s="188" t="n">
        <v>2018</v>
      </c>
      <c r="M81" s="188" t="n">
        <f aca="false">K81-L81</f>
        <v>0</v>
      </c>
      <c r="N81" s="188" t="s">
        <v>39</v>
      </c>
      <c r="O81" s="178" t="s">
        <v>50</v>
      </c>
      <c r="P81" s="188"/>
      <c r="Q81" s="178" t="s">
        <v>639</v>
      </c>
      <c r="R81" s="173"/>
      <c r="S81" s="173"/>
      <c r="T81" s="173"/>
      <c r="U81" s="173"/>
      <c r="V81" s="173"/>
      <c r="W81" s="173"/>
      <c r="X81" s="173"/>
      <c r="Y81" s="173"/>
      <c r="Z81" s="173"/>
    </row>
    <row r="82" customFormat="false" ht="15.75" hidden="false" customHeight="true" outlineLevel="0" collapsed="false">
      <c r="A82" s="173"/>
      <c r="B82" s="188" t="n">
        <v>67</v>
      </c>
      <c r="C82" s="176" t="s">
        <v>644</v>
      </c>
      <c r="D82" s="211" t="n">
        <v>0.48</v>
      </c>
      <c r="E82" s="188"/>
      <c r="F82" s="178" t="s">
        <v>40</v>
      </c>
      <c r="G82" s="188"/>
      <c r="H82" s="188"/>
      <c r="I82" s="188" t="s">
        <v>600</v>
      </c>
      <c r="J82" s="178" t="s">
        <v>58</v>
      </c>
      <c r="K82" s="188" t="n">
        <v>2019</v>
      </c>
      <c r="L82" s="188" t="n">
        <v>2019</v>
      </c>
      <c r="M82" s="188" t="n">
        <f aca="false">K82-L82</f>
        <v>0</v>
      </c>
      <c r="N82" s="188" t="s">
        <v>39</v>
      </c>
      <c r="O82" s="178" t="s">
        <v>40</v>
      </c>
      <c r="P82" s="188"/>
      <c r="Q82" s="178" t="s">
        <v>639</v>
      </c>
      <c r="R82" s="173"/>
      <c r="S82" s="173"/>
      <c r="T82" s="173"/>
      <c r="U82" s="173"/>
      <c r="V82" s="173"/>
      <c r="W82" s="173"/>
      <c r="X82" s="173"/>
      <c r="Y82" s="173"/>
      <c r="Z82" s="173"/>
    </row>
    <row r="83" customFormat="false" ht="15.75" hidden="false" customHeight="true" outlineLevel="0" collapsed="false">
      <c r="A83" s="173"/>
      <c r="B83" s="188" t="n">
        <v>68</v>
      </c>
      <c r="C83" s="176" t="s">
        <v>645</v>
      </c>
      <c r="D83" s="211" t="n">
        <v>0.87</v>
      </c>
      <c r="E83" s="188"/>
      <c r="F83" s="178" t="s">
        <v>40</v>
      </c>
      <c r="G83" s="188"/>
      <c r="H83" s="188"/>
      <c r="I83" s="188" t="s">
        <v>600</v>
      </c>
      <c r="J83" s="178" t="s">
        <v>49</v>
      </c>
      <c r="K83" s="188" t="n">
        <v>2019</v>
      </c>
      <c r="L83" s="188" t="n">
        <v>2019</v>
      </c>
      <c r="M83" s="188" t="n">
        <f aca="false">K83-L83</f>
        <v>0</v>
      </c>
      <c r="N83" s="188" t="s">
        <v>45</v>
      </c>
      <c r="O83" s="178" t="s">
        <v>40</v>
      </c>
      <c r="P83" s="188"/>
      <c r="Q83" s="178" t="s">
        <v>639</v>
      </c>
      <c r="R83" s="173"/>
      <c r="S83" s="173"/>
      <c r="T83" s="173"/>
      <c r="U83" s="173"/>
      <c r="V83" s="173"/>
      <c r="W83" s="173"/>
      <c r="X83" s="173"/>
      <c r="Y83" s="173"/>
      <c r="Z83" s="173"/>
    </row>
    <row r="84" customFormat="false" ht="15.75" hidden="false" customHeight="true" outlineLevel="0" collapsed="false">
      <c r="A84" s="193"/>
      <c r="B84" s="188" t="n">
        <v>69</v>
      </c>
      <c r="C84" s="194" t="s">
        <v>646</v>
      </c>
      <c r="D84" s="211" t="n">
        <v>0.93</v>
      </c>
      <c r="E84" s="188"/>
      <c r="F84" s="178" t="s">
        <v>40</v>
      </c>
      <c r="G84" s="188"/>
      <c r="H84" s="188"/>
      <c r="I84" s="188" t="s">
        <v>600</v>
      </c>
      <c r="J84" s="178" t="s">
        <v>44</v>
      </c>
      <c r="K84" s="188" t="n">
        <v>2014</v>
      </c>
      <c r="L84" s="188" t="n">
        <v>2014</v>
      </c>
      <c r="M84" s="188" t="n">
        <f aca="false">K84-L84</f>
        <v>0</v>
      </c>
      <c r="N84" s="188" t="s">
        <v>39</v>
      </c>
      <c r="O84" s="178" t="s">
        <v>40</v>
      </c>
      <c r="P84" s="188"/>
      <c r="Q84" s="178" t="s">
        <v>639</v>
      </c>
      <c r="R84" s="173"/>
      <c r="S84" s="173"/>
      <c r="T84" s="173"/>
      <c r="U84" s="173"/>
      <c r="V84" s="173"/>
      <c r="W84" s="173"/>
      <c r="X84" s="173"/>
      <c r="Y84" s="173"/>
      <c r="Z84" s="173"/>
    </row>
    <row r="85" customFormat="false" ht="15.75" hidden="false" customHeight="true" outlineLevel="0" collapsed="false">
      <c r="A85" s="193"/>
      <c r="B85" s="188" t="n">
        <v>70</v>
      </c>
      <c r="C85" s="194"/>
      <c r="D85" s="211" t="n">
        <v>0.78</v>
      </c>
      <c r="E85" s="188"/>
      <c r="F85" s="178" t="s">
        <v>40</v>
      </c>
      <c r="G85" s="188"/>
      <c r="H85" s="188"/>
      <c r="I85" s="188" t="s">
        <v>600</v>
      </c>
      <c r="J85" s="178" t="s">
        <v>68</v>
      </c>
      <c r="K85" s="188" t="n">
        <v>2015</v>
      </c>
      <c r="L85" s="188" t="n">
        <v>2015</v>
      </c>
      <c r="M85" s="188" t="n">
        <f aca="false">K85-L85</f>
        <v>0</v>
      </c>
      <c r="N85" s="188" t="s">
        <v>39</v>
      </c>
      <c r="O85" s="178" t="s">
        <v>40</v>
      </c>
      <c r="P85" s="188"/>
      <c r="Q85" s="178" t="s">
        <v>639</v>
      </c>
      <c r="R85" s="173"/>
      <c r="S85" s="173"/>
      <c r="T85" s="173"/>
      <c r="U85" s="173"/>
      <c r="V85" s="173"/>
      <c r="W85" s="173"/>
      <c r="X85" s="173"/>
      <c r="Y85" s="173"/>
      <c r="Z85" s="173"/>
    </row>
    <row r="86" customFormat="false" ht="15.75" hidden="false" customHeight="true" outlineLevel="0" collapsed="false">
      <c r="A86" s="193"/>
      <c r="B86" s="188" t="n">
        <v>71</v>
      </c>
      <c r="C86" s="194"/>
      <c r="D86" s="211" t="n">
        <v>0.35</v>
      </c>
      <c r="E86" s="188"/>
      <c r="F86" s="178" t="s">
        <v>40</v>
      </c>
      <c r="G86" s="188"/>
      <c r="H86" s="188"/>
      <c r="I86" s="188" t="s">
        <v>600</v>
      </c>
      <c r="J86" s="178" t="s">
        <v>68</v>
      </c>
      <c r="K86" s="188" t="n">
        <v>2016</v>
      </c>
      <c r="L86" s="188" t="n">
        <v>2016</v>
      </c>
      <c r="M86" s="188" t="n">
        <f aca="false">K86-L86</f>
        <v>0</v>
      </c>
      <c r="N86" s="188" t="s">
        <v>39</v>
      </c>
      <c r="O86" s="178" t="s">
        <v>40</v>
      </c>
      <c r="P86" s="188"/>
      <c r="Q86" s="178" t="s">
        <v>639</v>
      </c>
      <c r="R86" s="173"/>
      <c r="S86" s="173"/>
      <c r="T86" s="173"/>
      <c r="U86" s="173"/>
      <c r="V86" s="173"/>
      <c r="W86" s="173"/>
      <c r="X86" s="173"/>
      <c r="Y86" s="173"/>
      <c r="Z86" s="173"/>
    </row>
    <row r="87" customFormat="false" ht="15.75" hidden="false" customHeight="true" outlineLevel="0" collapsed="false">
      <c r="A87" s="193"/>
      <c r="B87" s="188" t="n">
        <v>72</v>
      </c>
      <c r="C87" s="194" t="s">
        <v>647</v>
      </c>
      <c r="D87" s="211" t="n">
        <v>0.71</v>
      </c>
      <c r="E87" s="188"/>
      <c r="F87" s="178" t="s">
        <v>50</v>
      </c>
      <c r="G87" s="188"/>
      <c r="H87" s="188"/>
      <c r="I87" s="188" t="s">
        <v>600</v>
      </c>
      <c r="J87" s="178" t="s">
        <v>38</v>
      </c>
      <c r="K87" s="188" t="n">
        <v>2018</v>
      </c>
      <c r="L87" s="188" t="n">
        <v>2018</v>
      </c>
      <c r="M87" s="188" t="n">
        <f aca="false">K87-L87</f>
        <v>0</v>
      </c>
      <c r="N87" s="188" t="s">
        <v>45</v>
      </c>
      <c r="O87" s="178" t="s">
        <v>50</v>
      </c>
      <c r="P87" s="188"/>
      <c r="Q87" s="178" t="s">
        <v>639</v>
      </c>
      <c r="R87" s="173"/>
      <c r="S87" s="173"/>
      <c r="T87" s="173"/>
      <c r="U87" s="173"/>
      <c r="V87" s="173"/>
      <c r="W87" s="173"/>
      <c r="X87" s="173"/>
      <c r="Y87" s="173"/>
      <c r="Z87" s="173"/>
    </row>
    <row r="88" customFormat="false" ht="15.75" hidden="false" customHeight="true" outlineLevel="0" collapsed="false">
      <c r="A88" s="193"/>
      <c r="B88" s="188" t="n">
        <v>73</v>
      </c>
      <c r="C88" s="194"/>
      <c r="D88" s="206" t="n">
        <v>1.19</v>
      </c>
      <c r="E88" s="188"/>
      <c r="F88" s="178" t="s">
        <v>40</v>
      </c>
      <c r="G88" s="188"/>
      <c r="H88" s="188"/>
      <c r="I88" s="188" t="s">
        <v>600</v>
      </c>
      <c r="J88" s="178" t="s">
        <v>49</v>
      </c>
      <c r="K88" s="190" t="n">
        <v>2020</v>
      </c>
      <c r="L88" s="190" t="n">
        <v>2020</v>
      </c>
      <c r="M88" s="188" t="n">
        <f aca="false">K88-L88</f>
        <v>0</v>
      </c>
      <c r="N88" s="188" t="s">
        <v>39</v>
      </c>
      <c r="O88" s="178" t="s">
        <v>40</v>
      </c>
      <c r="P88" s="188"/>
      <c r="Q88" s="178" t="s">
        <v>639</v>
      </c>
      <c r="R88" s="173"/>
      <c r="S88" s="173"/>
      <c r="T88" s="173"/>
      <c r="U88" s="173"/>
      <c r="V88" s="173"/>
      <c r="W88" s="173"/>
      <c r="X88" s="173"/>
      <c r="Y88" s="173"/>
      <c r="Z88" s="173"/>
    </row>
    <row r="89" customFormat="false" ht="15.75" hidden="false" customHeight="true" outlineLevel="0" collapsed="false">
      <c r="A89" s="173"/>
      <c r="B89" s="188" t="n">
        <v>74</v>
      </c>
      <c r="C89" s="176" t="s">
        <v>648</v>
      </c>
      <c r="D89" s="211" t="n">
        <v>0.74</v>
      </c>
      <c r="E89" s="188"/>
      <c r="F89" s="178" t="s">
        <v>40</v>
      </c>
      <c r="G89" s="188"/>
      <c r="H89" s="188"/>
      <c r="I89" s="188" t="s">
        <v>600</v>
      </c>
      <c r="J89" s="178" t="s">
        <v>68</v>
      </c>
      <c r="K89" s="188" t="n">
        <v>2016</v>
      </c>
      <c r="L89" s="188" t="n">
        <v>2016</v>
      </c>
      <c r="M89" s="188" t="n">
        <f aca="false">K89-L89</f>
        <v>0</v>
      </c>
      <c r="N89" s="188" t="s">
        <v>39</v>
      </c>
      <c r="O89" s="178" t="s">
        <v>40</v>
      </c>
      <c r="P89" s="188"/>
      <c r="Q89" s="178" t="s">
        <v>639</v>
      </c>
      <c r="R89" s="173"/>
      <c r="S89" s="173"/>
      <c r="T89" s="173"/>
      <c r="U89" s="173"/>
      <c r="V89" s="173"/>
      <c r="W89" s="173"/>
      <c r="X89" s="173"/>
      <c r="Y89" s="173"/>
      <c r="Z89" s="173"/>
    </row>
    <row r="90" customFormat="false" ht="15.75" hidden="false" customHeight="true" outlineLevel="0" collapsed="false">
      <c r="A90" s="193"/>
      <c r="B90" s="188" t="n">
        <v>75</v>
      </c>
      <c r="C90" s="194" t="s">
        <v>340</v>
      </c>
      <c r="D90" s="211" t="n">
        <v>5.42</v>
      </c>
      <c r="E90" s="188"/>
      <c r="F90" s="178" t="s">
        <v>40</v>
      </c>
      <c r="G90" s="188"/>
      <c r="H90" s="188"/>
      <c r="I90" s="188" t="s">
        <v>600</v>
      </c>
      <c r="J90" s="178" t="s">
        <v>58</v>
      </c>
      <c r="K90" s="188" t="n">
        <v>2010</v>
      </c>
      <c r="L90" s="188" t="n">
        <v>2010</v>
      </c>
      <c r="M90" s="188" t="n">
        <f aca="false">K90-L90</f>
        <v>0</v>
      </c>
      <c r="N90" s="188" t="s">
        <v>45</v>
      </c>
      <c r="O90" s="178" t="s">
        <v>40</v>
      </c>
      <c r="P90" s="188"/>
      <c r="Q90" s="178" t="s">
        <v>639</v>
      </c>
      <c r="R90" s="173"/>
      <c r="S90" s="173"/>
      <c r="T90" s="173"/>
      <c r="U90" s="173"/>
      <c r="V90" s="173"/>
      <c r="W90" s="173"/>
      <c r="X90" s="173"/>
      <c r="Y90" s="173"/>
      <c r="Z90" s="173"/>
    </row>
    <row r="91" customFormat="false" ht="15.75" hidden="false" customHeight="true" outlineLevel="0" collapsed="false">
      <c r="A91" s="193"/>
      <c r="B91" s="188" t="n">
        <v>76</v>
      </c>
      <c r="C91" s="194"/>
      <c r="D91" s="189" t="n">
        <v>0.75</v>
      </c>
      <c r="E91" s="188"/>
      <c r="F91" s="178" t="s">
        <v>40</v>
      </c>
      <c r="G91" s="188"/>
      <c r="H91" s="188"/>
      <c r="I91" s="188" t="s">
        <v>600</v>
      </c>
      <c r="J91" s="178" t="s">
        <v>46</v>
      </c>
      <c r="K91" s="188" t="n">
        <v>2018</v>
      </c>
      <c r="L91" s="188" t="n">
        <v>2018</v>
      </c>
      <c r="M91" s="188" t="n">
        <f aca="false">K91-L91</f>
        <v>0</v>
      </c>
      <c r="N91" s="188" t="s">
        <v>45</v>
      </c>
      <c r="O91" s="178" t="s">
        <v>40</v>
      </c>
      <c r="P91" s="188"/>
      <c r="Q91" s="178" t="s">
        <v>639</v>
      </c>
      <c r="R91" s="173"/>
      <c r="S91" s="173"/>
      <c r="T91" s="173"/>
      <c r="U91" s="173"/>
      <c r="V91" s="173"/>
      <c r="W91" s="173"/>
      <c r="X91" s="173"/>
      <c r="Y91" s="173"/>
      <c r="Z91" s="173"/>
    </row>
    <row r="92" customFormat="false" ht="15.75" hidden="false" customHeight="true" outlineLevel="0" collapsed="false">
      <c r="A92" s="193"/>
      <c r="B92" s="188" t="n">
        <v>77</v>
      </c>
      <c r="C92" s="194"/>
      <c r="D92" s="189" t="n">
        <v>1.18</v>
      </c>
      <c r="E92" s="188"/>
      <c r="F92" s="178" t="s">
        <v>40</v>
      </c>
      <c r="G92" s="188"/>
      <c r="H92" s="188"/>
      <c r="I92" s="188" t="s">
        <v>600</v>
      </c>
      <c r="J92" s="178" t="s">
        <v>53</v>
      </c>
      <c r="K92" s="188" t="n">
        <v>2016</v>
      </c>
      <c r="L92" s="188" t="n">
        <v>2016</v>
      </c>
      <c r="M92" s="188" t="n">
        <f aca="false">K92-L92</f>
        <v>0</v>
      </c>
      <c r="N92" s="188" t="s">
        <v>45</v>
      </c>
      <c r="O92" s="178" t="s">
        <v>40</v>
      </c>
      <c r="P92" s="188"/>
      <c r="Q92" s="178" t="s">
        <v>639</v>
      </c>
      <c r="R92" s="173"/>
      <c r="S92" s="173"/>
      <c r="T92" s="173"/>
      <c r="U92" s="173"/>
      <c r="V92" s="173"/>
      <c r="W92" s="173"/>
      <c r="X92" s="173"/>
      <c r="Y92" s="173"/>
      <c r="Z92" s="173"/>
    </row>
    <row r="93" customFormat="false" ht="15.75" hidden="false" customHeight="true" outlineLevel="0" collapsed="false">
      <c r="A93" s="173"/>
      <c r="B93" s="188" t="n">
        <v>78</v>
      </c>
      <c r="C93" s="176" t="s">
        <v>649</v>
      </c>
      <c r="D93" s="211" t="n">
        <v>3.73</v>
      </c>
      <c r="E93" s="188"/>
      <c r="F93" s="178" t="s">
        <v>50</v>
      </c>
      <c r="G93" s="188"/>
      <c r="H93" s="188"/>
      <c r="I93" s="188" t="s">
        <v>600</v>
      </c>
      <c r="J93" s="178" t="s">
        <v>46</v>
      </c>
      <c r="K93" s="188" t="n">
        <v>2018</v>
      </c>
      <c r="L93" s="188" t="n">
        <v>2018</v>
      </c>
      <c r="M93" s="188" t="n">
        <f aca="false">K93-L93</f>
        <v>0</v>
      </c>
      <c r="N93" s="188" t="s">
        <v>45</v>
      </c>
      <c r="O93" s="178" t="s">
        <v>50</v>
      </c>
      <c r="P93" s="188"/>
      <c r="Q93" s="178" t="s">
        <v>639</v>
      </c>
      <c r="R93" s="173"/>
      <c r="S93" s="173"/>
      <c r="T93" s="173"/>
      <c r="U93" s="173"/>
      <c r="V93" s="173"/>
      <c r="W93" s="173"/>
      <c r="X93" s="173"/>
      <c r="Y93" s="173"/>
      <c r="Z93" s="173"/>
    </row>
    <row r="94" customFormat="false" ht="15.75" hidden="false" customHeight="true" outlineLevel="0" collapsed="false">
      <c r="A94" s="173"/>
      <c r="B94" s="188" t="n">
        <v>79</v>
      </c>
      <c r="C94" s="176" t="s">
        <v>650</v>
      </c>
      <c r="D94" s="211" t="n">
        <v>1.01</v>
      </c>
      <c r="E94" s="188"/>
      <c r="F94" s="178" t="s">
        <v>40</v>
      </c>
      <c r="G94" s="188"/>
      <c r="H94" s="188"/>
      <c r="I94" s="188" t="s">
        <v>600</v>
      </c>
      <c r="J94" s="178" t="s">
        <v>66</v>
      </c>
      <c r="K94" s="188" t="n">
        <v>2019</v>
      </c>
      <c r="L94" s="188" t="n">
        <v>2019</v>
      </c>
      <c r="M94" s="188" t="n">
        <f aca="false">K94-L94</f>
        <v>0</v>
      </c>
      <c r="N94" s="188" t="s">
        <v>39</v>
      </c>
      <c r="O94" s="178" t="s">
        <v>40</v>
      </c>
      <c r="P94" s="188"/>
      <c r="Q94" s="178" t="s">
        <v>639</v>
      </c>
      <c r="R94" s="173"/>
      <c r="S94" s="173"/>
      <c r="T94" s="173"/>
      <c r="U94" s="173"/>
      <c r="V94" s="173"/>
      <c r="W94" s="173"/>
      <c r="X94" s="173"/>
      <c r="Y94" s="173"/>
      <c r="Z94" s="173"/>
    </row>
    <row r="95" customFormat="false" ht="15.75" hidden="false" customHeight="true" outlineLevel="0" collapsed="false">
      <c r="A95" s="193"/>
      <c r="B95" s="188" t="n">
        <v>80</v>
      </c>
      <c r="C95" s="194" t="s">
        <v>651</v>
      </c>
      <c r="D95" s="211" t="n">
        <v>0.57</v>
      </c>
      <c r="E95" s="188"/>
      <c r="F95" s="178" t="s">
        <v>40</v>
      </c>
      <c r="G95" s="188"/>
      <c r="H95" s="188"/>
      <c r="I95" s="188" t="s">
        <v>600</v>
      </c>
      <c r="J95" s="178" t="s">
        <v>68</v>
      </c>
      <c r="K95" s="188" t="n">
        <v>2016</v>
      </c>
      <c r="L95" s="188" t="n">
        <v>2016</v>
      </c>
      <c r="M95" s="188" t="n">
        <f aca="false">K95-L95</f>
        <v>0</v>
      </c>
      <c r="N95" s="188" t="s">
        <v>45</v>
      </c>
      <c r="O95" s="178" t="s">
        <v>40</v>
      </c>
      <c r="P95" s="188"/>
      <c r="Q95" s="178" t="s">
        <v>639</v>
      </c>
      <c r="R95" s="173"/>
      <c r="S95" s="173"/>
      <c r="T95" s="173"/>
      <c r="U95" s="173"/>
      <c r="V95" s="173"/>
      <c r="W95" s="173"/>
      <c r="X95" s="173"/>
      <c r="Y95" s="173"/>
      <c r="Z95" s="173"/>
    </row>
    <row r="96" customFormat="false" ht="15.75" hidden="false" customHeight="true" outlineLevel="0" collapsed="false">
      <c r="A96" s="193"/>
      <c r="B96" s="188" t="n">
        <v>81</v>
      </c>
      <c r="C96" s="194"/>
      <c r="D96" s="211" t="n">
        <v>1.36</v>
      </c>
      <c r="E96" s="188"/>
      <c r="F96" s="178" t="s">
        <v>40</v>
      </c>
      <c r="G96" s="188"/>
      <c r="H96" s="188"/>
      <c r="I96" s="188" t="s">
        <v>600</v>
      </c>
      <c r="J96" s="178" t="s">
        <v>46</v>
      </c>
      <c r="K96" s="188" t="n">
        <v>2017</v>
      </c>
      <c r="L96" s="188" t="n">
        <v>2017</v>
      </c>
      <c r="M96" s="188" t="n">
        <f aca="false">K96-L96</f>
        <v>0</v>
      </c>
      <c r="N96" s="188" t="s">
        <v>45</v>
      </c>
      <c r="O96" s="178" t="s">
        <v>40</v>
      </c>
      <c r="P96" s="188"/>
      <c r="Q96" s="178" t="s">
        <v>639</v>
      </c>
      <c r="R96" s="173"/>
      <c r="S96" s="173"/>
      <c r="T96" s="173"/>
      <c r="U96" s="173"/>
      <c r="V96" s="173"/>
      <c r="W96" s="173"/>
      <c r="X96" s="173"/>
      <c r="Y96" s="173"/>
      <c r="Z96" s="173"/>
    </row>
    <row r="97" customFormat="false" ht="15.75" hidden="false" customHeight="true" outlineLevel="0" collapsed="false">
      <c r="A97" s="193"/>
      <c r="B97" s="188" t="n">
        <v>82</v>
      </c>
      <c r="C97" s="194" t="s">
        <v>652</v>
      </c>
      <c r="D97" s="211" t="n">
        <v>0.84</v>
      </c>
      <c r="E97" s="188"/>
      <c r="F97" s="178" t="s">
        <v>40</v>
      </c>
      <c r="G97" s="188"/>
      <c r="H97" s="188"/>
      <c r="I97" s="188" t="s">
        <v>600</v>
      </c>
      <c r="J97" s="178" t="s">
        <v>66</v>
      </c>
      <c r="K97" s="188" t="n">
        <v>2018</v>
      </c>
      <c r="L97" s="188" t="n">
        <v>2018</v>
      </c>
      <c r="M97" s="188" t="n">
        <f aca="false">K97-L97</f>
        <v>0</v>
      </c>
      <c r="N97" s="188" t="s">
        <v>39</v>
      </c>
      <c r="O97" s="178" t="s">
        <v>40</v>
      </c>
      <c r="P97" s="188"/>
      <c r="Q97" s="178" t="s">
        <v>639</v>
      </c>
      <c r="R97" s="173"/>
      <c r="S97" s="173"/>
      <c r="T97" s="173"/>
      <c r="U97" s="173"/>
      <c r="V97" s="173"/>
      <c r="W97" s="173"/>
      <c r="X97" s="173"/>
      <c r="Y97" s="173"/>
      <c r="Z97" s="173"/>
    </row>
    <row r="98" customFormat="false" ht="15.75" hidden="false" customHeight="true" outlineLevel="0" collapsed="false">
      <c r="A98" s="193"/>
      <c r="B98" s="188" t="n">
        <v>83</v>
      </c>
      <c r="C98" s="194"/>
      <c r="D98" s="212" t="n">
        <v>0.82</v>
      </c>
      <c r="E98" s="188"/>
      <c r="F98" s="178" t="s">
        <v>40</v>
      </c>
      <c r="G98" s="188"/>
      <c r="H98" s="188"/>
      <c r="I98" s="188" t="s">
        <v>600</v>
      </c>
      <c r="J98" s="178" t="s">
        <v>66</v>
      </c>
      <c r="K98" s="188" t="n">
        <v>2018</v>
      </c>
      <c r="L98" s="188" t="n">
        <v>2018</v>
      </c>
      <c r="M98" s="188" t="n">
        <f aca="false">K98-L98</f>
        <v>0</v>
      </c>
      <c r="N98" s="188" t="s">
        <v>45</v>
      </c>
      <c r="O98" s="178" t="s">
        <v>40</v>
      </c>
      <c r="P98" s="188"/>
      <c r="Q98" s="178" t="s">
        <v>639</v>
      </c>
      <c r="R98" s="173"/>
      <c r="S98" s="173"/>
      <c r="T98" s="173"/>
      <c r="U98" s="173"/>
      <c r="V98" s="173"/>
      <c r="W98" s="173"/>
      <c r="X98" s="173"/>
      <c r="Y98" s="173"/>
      <c r="Z98" s="173"/>
    </row>
    <row r="99" customFormat="false" ht="15.75" hidden="false" customHeight="true" outlineLevel="0" collapsed="false">
      <c r="A99" s="173"/>
      <c r="B99" s="188" t="n">
        <v>84</v>
      </c>
      <c r="C99" s="176" t="s">
        <v>653</v>
      </c>
      <c r="D99" s="211" t="n">
        <v>1.06</v>
      </c>
      <c r="E99" s="188"/>
      <c r="F99" s="178" t="s">
        <v>40</v>
      </c>
      <c r="G99" s="188"/>
      <c r="H99" s="188"/>
      <c r="I99" s="188" t="s">
        <v>600</v>
      </c>
      <c r="J99" s="178" t="s">
        <v>44</v>
      </c>
      <c r="K99" s="188" t="n">
        <v>2019</v>
      </c>
      <c r="L99" s="188" t="n">
        <v>2019</v>
      </c>
      <c r="M99" s="188" t="n">
        <f aca="false">K99-L99</f>
        <v>0</v>
      </c>
      <c r="N99" s="188" t="s">
        <v>45</v>
      </c>
      <c r="O99" s="178" t="s">
        <v>40</v>
      </c>
      <c r="P99" s="188"/>
      <c r="Q99" s="178" t="s">
        <v>639</v>
      </c>
      <c r="R99" s="173"/>
      <c r="S99" s="173"/>
      <c r="T99" s="173"/>
      <c r="U99" s="173"/>
      <c r="V99" s="173"/>
      <c r="W99" s="173"/>
      <c r="X99" s="173"/>
      <c r="Y99" s="173"/>
      <c r="Z99" s="173"/>
    </row>
    <row r="100" customFormat="false" ht="15.75" hidden="false" customHeight="true" outlineLevel="0" collapsed="false">
      <c r="A100" s="173"/>
      <c r="B100" s="188" t="n">
        <v>85</v>
      </c>
      <c r="C100" s="176" t="s">
        <v>654</v>
      </c>
      <c r="D100" s="211" t="n">
        <v>0.9</v>
      </c>
      <c r="E100" s="188"/>
      <c r="F100" s="178" t="s">
        <v>50</v>
      </c>
      <c r="G100" s="188"/>
      <c r="H100" s="188"/>
      <c r="I100" s="188" t="s">
        <v>600</v>
      </c>
      <c r="J100" s="178" t="s">
        <v>38</v>
      </c>
      <c r="K100" s="188" t="n">
        <v>2019</v>
      </c>
      <c r="L100" s="188" t="n">
        <v>2019</v>
      </c>
      <c r="M100" s="188" t="n">
        <f aca="false">K100-L100</f>
        <v>0</v>
      </c>
      <c r="N100" s="188" t="s">
        <v>45</v>
      </c>
      <c r="O100" s="178" t="s">
        <v>50</v>
      </c>
      <c r="P100" s="188"/>
      <c r="Q100" s="178" t="s">
        <v>639</v>
      </c>
      <c r="R100" s="173"/>
      <c r="S100" s="173"/>
      <c r="T100" s="173"/>
      <c r="U100" s="173"/>
      <c r="V100" s="173"/>
      <c r="W100" s="173"/>
      <c r="X100" s="173"/>
      <c r="Y100" s="173"/>
      <c r="Z100" s="173"/>
    </row>
    <row r="101" customFormat="false" ht="15.75" hidden="false" customHeight="true" outlineLevel="0" collapsed="false">
      <c r="A101" s="173"/>
      <c r="B101" s="188" t="n">
        <v>86</v>
      </c>
      <c r="C101" s="176" t="s">
        <v>655</v>
      </c>
      <c r="D101" s="211" t="n">
        <v>0.99</v>
      </c>
      <c r="E101" s="188"/>
      <c r="F101" s="178" t="s">
        <v>50</v>
      </c>
      <c r="G101" s="188"/>
      <c r="H101" s="188"/>
      <c r="I101" s="188" t="s">
        <v>600</v>
      </c>
      <c r="J101" s="178" t="s">
        <v>53</v>
      </c>
      <c r="K101" s="188" t="n">
        <v>2017</v>
      </c>
      <c r="L101" s="188" t="n">
        <v>2017</v>
      </c>
      <c r="M101" s="188" t="n">
        <f aca="false">K101-L101</f>
        <v>0</v>
      </c>
      <c r="N101" s="188" t="s">
        <v>45</v>
      </c>
      <c r="O101" s="178" t="s">
        <v>50</v>
      </c>
      <c r="P101" s="188"/>
      <c r="Q101" s="178" t="s">
        <v>639</v>
      </c>
      <c r="R101" s="173"/>
      <c r="S101" s="173"/>
      <c r="T101" s="173"/>
      <c r="U101" s="173"/>
      <c r="V101" s="173"/>
      <c r="W101" s="173"/>
      <c r="X101" s="173"/>
      <c r="Y101" s="173"/>
      <c r="Z101" s="173"/>
    </row>
    <row r="102" customFormat="false" ht="15.75" hidden="false" customHeight="true" outlineLevel="0" collapsed="false">
      <c r="A102" s="193"/>
      <c r="B102" s="188" t="n">
        <v>87</v>
      </c>
      <c r="C102" s="194" t="s">
        <v>656</v>
      </c>
      <c r="D102" s="211" t="n">
        <v>0.38</v>
      </c>
      <c r="E102" s="188"/>
      <c r="F102" s="178" t="s">
        <v>50</v>
      </c>
      <c r="G102" s="188"/>
      <c r="H102" s="188"/>
      <c r="I102" s="188" t="s">
        <v>600</v>
      </c>
      <c r="J102" s="178" t="s">
        <v>44</v>
      </c>
      <c r="K102" s="188" t="n">
        <v>2016</v>
      </c>
      <c r="L102" s="188" t="n">
        <v>2016</v>
      </c>
      <c r="M102" s="188" t="n">
        <f aca="false">K102-L102</f>
        <v>0</v>
      </c>
      <c r="N102" s="188" t="s">
        <v>45</v>
      </c>
      <c r="O102" s="178" t="s">
        <v>50</v>
      </c>
      <c r="P102" s="188"/>
      <c r="Q102" s="178" t="s">
        <v>639</v>
      </c>
      <c r="R102" s="173"/>
      <c r="S102" s="173"/>
      <c r="T102" s="173"/>
      <c r="U102" s="173"/>
      <c r="V102" s="173"/>
      <c r="W102" s="173"/>
      <c r="X102" s="173"/>
      <c r="Y102" s="173"/>
      <c r="Z102" s="173"/>
    </row>
    <row r="103" customFormat="false" ht="15.75" hidden="false" customHeight="true" outlineLevel="0" collapsed="false">
      <c r="A103" s="193"/>
      <c r="B103" s="188" t="n">
        <v>88</v>
      </c>
      <c r="C103" s="194"/>
      <c r="D103" s="211" t="n">
        <v>0.7</v>
      </c>
      <c r="E103" s="188"/>
      <c r="F103" s="178" t="s">
        <v>50</v>
      </c>
      <c r="G103" s="188"/>
      <c r="H103" s="188"/>
      <c r="I103" s="188" t="s">
        <v>600</v>
      </c>
      <c r="J103" s="178" t="s">
        <v>44</v>
      </c>
      <c r="K103" s="188" t="n">
        <v>2016</v>
      </c>
      <c r="L103" s="188" t="n">
        <v>2016</v>
      </c>
      <c r="M103" s="188" t="n">
        <f aca="false">K103-L103</f>
        <v>0</v>
      </c>
      <c r="N103" s="188" t="s">
        <v>39</v>
      </c>
      <c r="O103" s="178" t="s">
        <v>50</v>
      </c>
      <c r="P103" s="188"/>
      <c r="Q103" s="178" t="s">
        <v>639</v>
      </c>
      <c r="R103" s="173"/>
      <c r="S103" s="173"/>
      <c r="T103" s="173"/>
      <c r="U103" s="173"/>
      <c r="V103" s="173"/>
      <c r="W103" s="173"/>
      <c r="X103" s="173"/>
      <c r="Y103" s="173"/>
      <c r="Z103" s="173"/>
    </row>
    <row r="104" customFormat="false" ht="15.75" hidden="false" customHeight="true" outlineLevel="0" collapsed="false">
      <c r="A104" s="193"/>
      <c r="B104" s="188" t="n">
        <v>89</v>
      </c>
      <c r="C104" s="194"/>
      <c r="D104" s="211" t="n">
        <v>1.83</v>
      </c>
      <c r="E104" s="188"/>
      <c r="F104" s="178" t="s">
        <v>40</v>
      </c>
      <c r="G104" s="188"/>
      <c r="H104" s="188"/>
      <c r="I104" s="188" t="s">
        <v>600</v>
      </c>
      <c r="J104" s="178" t="s">
        <v>53</v>
      </c>
      <c r="K104" s="188" t="n">
        <v>2012</v>
      </c>
      <c r="L104" s="188" t="n">
        <v>2012</v>
      </c>
      <c r="M104" s="188" t="n">
        <f aca="false">K104-L104</f>
        <v>0</v>
      </c>
      <c r="N104" s="188" t="s">
        <v>39</v>
      </c>
      <c r="O104" s="178" t="s">
        <v>40</v>
      </c>
      <c r="P104" s="188"/>
      <c r="Q104" s="178" t="s">
        <v>639</v>
      </c>
      <c r="R104" s="173"/>
      <c r="S104" s="173"/>
      <c r="T104" s="173"/>
      <c r="U104" s="173"/>
      <c r="V104" s="173"/>
      <c r="W104" s="173"/>
      <c r="X104" s="173"/>
      <c r="Y104" s="173"/>
      <c r="Z104" s="173"/>
    </row>
    <row r="105" customFormat="false" ht="15.75" hidden="false" customHeight="true" outlineLevel="0" collapsed="false">
      <c r="A105" s="173"/>
      <c r="B105" s="188" t="n">
        <v>90</v>
      </c>
      <c r="C105" s="176" t="s">
        <v>657</v>
      </c>
      <c r="D105" s="211" t="n">
        <v>0.47</v>
      </c>
      <c r="E105" s="188"/>
      <c r="F105" s="178" t="s">
        <v>40</v>
      </c>
      <c r="G105" s="188"/>
      <c r="H105" s="188"/>
      <c r="I105" s="188" t="s">
        <v>600</v>
      </c>
      <c r="J105" s="178" t="s">
        <v>53</v>
      </c>
      <c r="K105" s="188" t="n">
        <v>2014</v>
      </c>
      <c r="L105" s="188" t="n">
        <v>2014</v>
      </c>
      <c r="M105" s="188" t="n">
        <f aca="false">K105-L105</f>
        <v>0</v>
      </c>
      <c r="N105" s="188" t="s">
        <v>39</v>
      </c>
      <c r="O105" s="178" t="s">
        <v>40</v>
      </c>
      <c r="P105" s="188"/>
      <c r="Q105" s="178" t="s">
        <v>639</v>
      </c>
      <c r="R105" s="173"/>
      <c r="S105" s="173"/>
      <c r="T105" s="173"/>
      <c r="U105" s="173"/>
      <c r="V105" s="173"/>
      <c r="W105" s="173"/>
      <c r="X105" s="173"/>
      <c r="Y105" s="173"/>
      <c r="Z105" s="173"/>
    </row>
    <row r="106" customFormat="false" ht="15.75" hidden="false" customHeight="true" outlineLevel="0" collapsed="false">
      <c r="A106" s="173"/>
      <c r="B106" s="188" t="n">
        <v>91</v>
      </c>
      <c r="C106" s="176" t="s">
        <v>658</v>
      </c>
      <c r="D106" s="211" t="n">
        <v>1.05</v>
      </c>
      <c r="E106" s="188"/>
      <c r="F106" s="178" t="s">
        <v>40</v>
      </c>
      <c r="G106" s="188"/>
      <c r="H106" s="188"/>
      <c r="I106" s="188" t="s">
        <v>600</v>
      </c>
      <c r="J106" s="178" t="s">
        <v>38</v>
      </c>
      <c r="K106" s="188" t="n">
        <v>2016</v>
      </c>
      <c r="L106" s="188" t="n">
        <v>2016</v>
      </c>
      <c r="M106" s="188" t="n">
        <f aca="false">K106-L106</f>
        <v>0</v>
      </c>
      <c r="N106" s="188" t="s">
        <v>45</v>
      </c>
      <c r="O106" s="178" t="s">
        <v>40</v>
      </c>
      <c r="P106" s="188"/>
      <c r="Q106" s="178" t="s">
        <v>639</v>
      </c>
      <c r="R106" s="173"/>
      <c r="S106" s="173"/>
      <c r="T106" s="173"/>
      <c r="U106" s="173"/>
      <c r="V106" s="173"/>
      <c r="W106" s="173"/>
      <c r="X106" s="173"/>
      <c r="Y106" s="173"/>
      <c r="Z106" s="173"/>
    </row>
    <row r="107" customFormat="false" ht="15.75" hidden="false" customHeight="true" outlineLevel="0" collapsed="false">
      <c r="A107" s="173"/>
      <c r="B107" s="188" t="n">
        <v>92</v>
      </c>
      <c r="C107" s="176" t="s">
        <v>659</v>
      </c>
      <c r="D107" s="211" t="n">
        <v>0.69</v>
      </c>
      <c r="E107" s="188"/>
      <c r="F107" s="178" t="s">
        <v>40</v>
      </c>
      <c r="G107" s="188"/>
      <c r="H107" s="188"/>
      <c r="I107" s="188" t="s">
        <v>600</v>
      </c>
      <c r="J107" s="178" t="s">
        <v>53</v>
      </c>
      <c r="K107" s="188" t="n">
        <v>2015</v>
      </c>
      <c r="L107" s="188" t="n">
        <v>2015</v>
      </c>
      <c r="M107" s="188" t="n">
        <f aca="false">K107-L107</f>
        <v>0</v>
      </c>
      <c r="N107" s="188" t="s">
        <v>39</v>
      </c>
      <c r="O107" s="178" t="s">
        <v>40</v>
      </c>
      <c r="P107" s="188"/>
      <c r="Q107" s="178" t="s">
        <v>639</v>
      </c>
      <c r="R107" s="173"/>
      <c r="S107" s="173"/>
      <c r="T107" s="173"/>
      <c r="U107" s="173"/>
      <c r="V107" s="173"/>
      <c r="W107" s="173"/>
      <c r="X107" s="173"/>
      <c r="Y107" s="173"/>
      <c r="Z107" s="173"/>
    </row>
    <row r="108" customFormat="false" ht="15.75" hidden="false" customHeight="true" outlineLevel="0" collapsed="false">
      <c r="A108" s="173"/>
      <c r="B108" s="188" t="n">
        <v>93</v>
      </c>
      <c r="C108" s="176" t="s">
        <v>288</v>
      </c>
      <c r="D108" s="211" t="n">
        <v>1.11</v>
      </c>
      <c r="E108" s="188"/>
      <c r="F108" s="178" t="s">
        <v>40</v>
      </c>
      <c r="G108" s="188"/>
      <c r="H108" s="188"/>
      <c r="I108" s="188" t="s">
        <v>600</v>
      </c>
      <c r="J108" s="178" t="s">
        <v>44</v>
      </c>
      <c r="K108" s="188" t="n">
        <v>2018</v>
      </c>
      <c r="L108" s="188" t="n">
        <v>2016</v>
      </c>
      <c r="M108" s="188" t="n">
        <f aca="false">K108-L108</f>
        <v>2</v>
      </c>
      <c r="N108" s="188" t="s">
        <v>45</v>
      </c>
      <c r="O108" s="178" t="s">
        <v>40</v>
      </c>
      <c r="P108" s="188"/>
      <c r="Q108" s="178" t="s">
        <v>639</v>
      </c>
      <c r="R108" s="173"/>
      <c r="S108" s="173"/>
      <c r="T108" s="173"/>
      <c r="U108" s="173"/>
      <c r="V108" s="173"/>
      <c r="W108" s="173"/>
      <c r="X108" s="173"/>
      <c r="Y108" s="173"/>
      <c r="Z108" s="173"/>
    </row>
    <row r="109" customFormat="false" ht="15.75" hidden="false" customHeight="true" outlineLevel="0" collapsed="false">
      <c r="A109" s="173"/>
      <c r="B109" s="188" t="n">
        <v>94</v>
      </c>
      <c r="C109" s="178" t="s">
        <v>660</v>
      </c>
      <c r="D109" s="211" t="n">
        <v>1.49</v>
      </c>
      <c r="E109" s="188"/>
      <c r="F109" s="178" t="s">
        <v>40</v>
      </c>
      <c r="G109" s="188"/>
      <c r="H109" s="188"/>
      <c r="I109" s="188" t="s">
        <v>600</v>
      </c>
      <c r="J109" s="178" t="s">
        <v>58</v>
      </c>
      <c r="K109" s="188" t="n">
        <v>2021</v>
      </c>
      <c r="L109" s="188" t="n">
        <v>2021</v>
      </c>
      <c r="M109" s="188" t="n">
        <f aca="false">K109-L109</f>
        <v>0</v>
      </c>
      <c r="N109" s="188" t="s">
        <v>45</v>
      </c>
      <c r="O109" s="178" t="s">
        <v>40</v>
      </c>
      <c r="P109" s="188"/>
      <c r="Q109" s="178" t="s">
        <v>639</v>
      </c>
      <c r="R109" s="173"/>
      <c r="S109" s="173"/>
      <c r="T109" s="173"/>
      <c r="U109" s="173"/>
      <c r="V109" s="173"/>
      <c r="W109" s="173"/>
      <c r="X109" s="173"/>
      <c r="Y109" s="173"/>
      <c r="Z109" s="173"/>
    </row>
    <row r="110" customFormat="false" ht="15.75" hidden="false" customHeight="true" outlineLevel="0" collapsed="false">
      <c r="A110" s="173"/>
      <c r="B110" s="188" t="n">
        <v>95</v>
      </c>
      <c r="C110" s="176" t="s">
        <v>661</v>
      </c>
      <c r="D110" s="189" t="n">
        <v>1.4</v>
      </c>
      <c r="E110" s="188"/>
      <c r="F110" s="178" t="s">
        <v>50</v>
      </c>
      <c r="G110" s="188"/>
      <c r="H110" s="188"/>
      <c r="I110" s="188" t="s">
        <v>600</v>
      </c>
      <c r="J110" s="178" t="s">
        <v>53</v>
      </c>
      <c r="K110" s="188" t="n">
        <v>2017</v>
      </c>
      <c r="L110" s="188" t="n">
        <v>2017</v>
      </c>
      <c r="M110" s="188"/>
      <c r="N110" s="188" t="s">
        <v>45</v>
      </c>
      <c r="O110" s="178" t="s">
        <v>50</v>
      </c>
      <c r="P110" s="188"/>
      <c r="Q110" s="178" t="s">
        <v>662</v>
      </c>
      <c r="R110" s="173"/>
      <c r="S110" s="173"/>
      <c r="T110" s="173"/>
      <c r="U110" s="173"/>
      <c r="V110" s="173"/>
      <c r="W110" s="173"/>
      <c r="X110" s="173"/>
      <c r="Y110" s="173"/>
      <c r="Z110" s="173"/>
    </row>
    <row r="111" customFormat="false" ht="15.75" hidden="false" customHeight="true" outlineLevel="0" collapsed="false">
      <c r="A111" s="173"/>
      <c r="B111" s="188" t="n">
        <v>96</v>
      </c>
      <c r="C111" s="176" t="s">
        <v>663</v>
      </c>
      <c r="D111" s="189" t="n">
        <v>0.95</v>
      </c>
      <c r="E111" s="188"/>
      <c r="F111" s="178" t="s">
        <v>50</v>
      </c>
      <c r="G111" s="188"/>
      <c r="H111" s="188"/>
      <c r="I111" s="188" t="s">
        <v>600</v>
      </c>
      <c r="J111" s="178" t="s">
        <v>53</v>
      </c>
      <c r="K111" s="188" t="n">
        <v>2021</v>
      </c>
      <c r="L111" s="188" t="n">
        <v>2021</v>
      </c>
      <c r="M111" s="188"/>
      <c r="N111" s="188" t="s">
        <v>45</v>
      </c>
      <c r="O111" s="178" t="s">
        <v>50</v>
      </c>
      <c r="P111" s="188"/>
      <c r="Q111" s="178" t="s">
        <v>662</v>
      </c>
      <c r="R111" s="173"/>
      <c r="S111" s="173"/>
      <c r="T111" s="173"/>
      <c r="U111" s="173"/>
      <c r="V111" s="173"/>
      <c r="W111" s="173"/>
      <c r="X111" s="173"/>
      <c r="Y111" s="173"/>
      <c r="Z111" s="173"/>
    </row>
    <row r="112" customFormat="false" ht="15.75" hidden="false" customHeight="true" outlineLevel="0" collapsed="false">
      <c r="A112" s="173"/>
      <c r="B112" s="188" t="n">
        <v>97</v>
      </c>
      <c r="C112" s="176" t="s">
        <v>664</v>
      </c>
      <c r="D112" s="213" t="n">
        <v>1.31</v>
      </c>
      <c r="E112" s="188"/>
      <c r="F112" s="178" t="s">
        <v>40</v>
      </c>
      <c r="G112" s="188"/>
      <c r="H112" s="188"/>
      <c r="I112" s="188" t="s">
        <v>600</v>
      </c>
      <c r="J112" s="178" t="s">
        <v>132</v>
      </c>
      <c r="K112" s="190" t="n">
        <v>2018</v>
      </c>
      <c r="L112" s="190" t="n">
        <v>2018</v>
      </c>
      <c r="M112" s="188"/>
      <c r="N112" s="188" t="s">
        <v>39</v>
      </c>
      <c r="O112" s="178" t="s">
        <v>40</v>
      </c>
      <c r="P112" s="188"/>
      <c r="Q112" s="178" t="s">
        <v>662</v>
      </c>
      <c r="R112" s="173"/>
      <c r="S112" s="173"/>
      <c r="T112" s="173"/>
      <c r="U112" s="173"/>
      <c r="V112" s="173"/>
      <c r="W112" s="173"/>
      <c r="X112" s="173"/>
      <c r="Y112" s="173"/>
      <c r="Z112" s="173"/>
    </row>
    <row r="113" customFormat="false" ht="15.75" hidden="false" customHeight="true" outlineLevel="0" collapsed="false">
      <c r="A113" s="173"/>
      <c r="B113" s="188" t="n">
        <v>98</v>
      </c>
      <c r="C113" s="176" t="s">
        <v>665</v>
      </c>
      <c r="D113" s="213" t="n">
        <v>1.14</v>
      </c>
      <c r="E113" s="188"/>
      <c r="F113" s="178" t="s">
        <v>50</v>
      </c>
      <c r="G113" s="188"/>
      <c r="H113" s="188"/>
      <c r="I113" s="188" t="s">
        <v>600</v>
      </c>
      <c r="J113" s="178" t="s">
        <v>58</v>
      </c>
      <c r="K113" s="190" t="n">
        <v>2013</v>
      </c>
      <c r="L113" s="190" t="n">
        <v>2013</v>
      </c>
      <c r="M113" s="188"/>
      <c r="N113" s="188" t="s">
        <v>45</v>
      </c>
      <c r="O113" s="178" t="s">
        <v>50</v>
      </c>
      <c r="P113" s="188"/>
      <c r="Q113" s="178" t="s">
        <v>662</v>
      </c>
      <c r="R113" s="173"/>
      <c r="S113" s="173"/>
      <c r="T113" s="173"/>
      <c r="U113" s="173"/>
      <c r="V113" s="173"/>
      <c r="W113" s="173"/>
      <c r="X113" s="173"/>
      <c r="Y113" s="173"/>
      <c r="Z113" s="173"/>
    </row>
    <row r="114" customFormat="false" ht="15.75" hidden="false" customHeight="true" outlineLevel="0" collapsed="false">
      <c r="A114" s="173"/>
      <c r="B114" s="188" t="n">
        <v>99</v>
      </c>
      <c r="C114" s="176" t="s">
        <v>666</v>
      </c>
      <c r="D114" s="213" t="n">
        <v>2.32</v>
      </c>
      <c r="E114" s="188"/>
      <c r="F114" s="178" t="s">
        <v>40</v>
      </c>
      <c r="G114" s="188"/>
      <c r="H114" s="188"/>
      <c r="I114" s="188" t="s">
        <v>600</v>
      </c>
      <c r="J114" s="178" t="s">
        <v>132</v>
      </c>
      <c r="K114" s="190" t="n">
        <v>2019</v>
      </c>
      <c r="L114" s="190" t="n">
        <v>2019</v>
      </c>
      <c r="M114" s="188"/>
      <c r="N114" s="188" t="s">
        <v>45</v>
      </c>
      <c r="O114" s="178" t="s">
        <v>40</v>
      </c>
      <c r="P114" s="188"/>
      <c r="Q114" s="178" t="s">
        <v>662</v>
      </c>
      <c r="R114" s="173"/>
      <c r="S114" s="173"/>
      <c r="T114" s="173"/>
      <c r="U114" s="173"/>
      <c r="V114" s="173"/>
      <c r="W114" s="173"/>
      <c r="X114" s="173"/>
      <c r="Y114" s="173"/>
      <c r="Z114" s="173"/>
    </row>
    <row r="115" customFormat="false" ht="15.75" hidden="false" customHeight="true" outlineLevel="0" collapsed="false">
      <c r="A115" s="193"/>
      <c r="B115" s="188" t="n">
        <v>100</v>
      </c>
      <c r="C115" s="194" t="s">
        <v>667</v>
      </c>
      <c r="D115" s="213" t="n">
        <v>1.95</v>
      </c>
      <c r="E115" s="188"/>
      <c r="F115" s="178" t="s">
        <v>40</v>
      </c>
      <c r="G115" s="188"/>
      <c r="H115" s="188"/>
      <c r="I115" s="188" t="s">
        <v>600</v>
      </c>
      <c r="J115" s="178" t="s">
        <v>53</v>
      </c>
      <c r="K115" s="190" t="n">
        <v>2019</v>
      </c>
      <c r="L115" s="190" t="n">
        <v>2019</v>
      </c>
      <c r="M115" s="188"/>
      <c r="N115" s="188" t="s">
        <v>45</v>
      </c>
      <c r="O115" s="178" t="s">
        <v>40</v>
      </c>
      <c r="P115" s="188"/>
      <c r="Q115" s="178" t="s">
        <v>662</v>
      </c>
      <c r="R115" s="173"/>
      <c r="S115" s="173"/>
      <c r="T115" s="173"/>
      <c r="U115" s="173"/>
      <c r="V115" s="173"/>
      <c r="W115" s="173"/>
      <c r="X115" s="173"/>
      <c r="Y115" s="173"/>
      <c r="Z115" s="173"/>
    </row>
    <row r="116" customFormat="false" ht="15.75" hidden="false" customHeight="true" outlineLevel="0" collapsed="false">
      <c r="A116" s="193"/>
      <c r="B116" s="188" t="n">
        <v>101</v>
      </c>
      <c r="C116" s="194"/>
      <c r="D116" s="213" t="n">
        <v>1.87</v>
      </c>
      <c r="E116" s="188"/>
      <c r="F116" s="178" t="s">
        <v>40</v>
      </c>
      <c r="G116" s="188"/>
      <c r="H116" s="188"/>
      <c r="I116" s="188" t="s">
        <v>600</v>
      </c>
      <c r="J116" s="178" t="s">
        <v>58</v>
      </c>
      <c r="K116" s="190" t="n">
        <v>2021</v>
      </c>
      <c r="L116" s="190" t="n">
        <v>2021</v>
      </c>
      <c r="M116" s="188"/>
      <c r="N116" s="188" t="s">
        <v>45</v>
      </c>
      <c r="O116" s="178" t="s">
        <v>40</v>
      </c>
      <c r="P116" s="188"/>
      <c r="Q116" s="178" t="s">
        <v>662</v>
      </c>
      <c r="R116" s="173"/>
      <c r="S116" s="173"/>
      <c r="T116" s="173"/>
      <c r="U116" s="173"/>
      <c r="V116" s="173"/>
      <c r="W116" s="173"/>
      <c r="X116" s="173"/>
      <c r="Y116" s="173"/>
      <c r="Z116" s="173"/>
    </row>
    <row r="117" customFormat="false" ht="15.75" hidden="false" customHeight="true" outlineLevel="0" collapsed="false">
      <c r="A117" s="173"/>
      <c r="B117" s="188" t="n">
        <v>102</v>
      </c>
      <c r="C117" s="176" t="s">
        <v>668</v>
      </c>
      <c r="D117" s="213" t="n">
        <v>1.67</v>
      </c>
      <c r="E117" s="188"/>
      <c r="F117" s="178" t="s">
        <v>40</v>
      </c>
      <c r="G117" s="188"/>
      <c r="H117" s="188"/>
      <c r="I117" s="188" t="s">
        <v>600</v>
      </c>
      <c r="J117" s="178" t="s">
        <v>58</v>
      </c>
      <c r="K117" s="190" t="n">
        <v>2021</v>
      </c>
      <c r="L117" s="190" t="n">
        <v>2021</v>
      </c>
      <c r="M117" s="188"/>
      <c r="N117" s="188" t="s">
        <v>39</v>
      </c>
      <c r="O117" s="178" t="s">
        <v>40</v>
      </c>
      <c r="P117" s="188"/>
      <c r="Q117" s="178" t="s">
        <v>662</v>
      </c>
      <c r="R117" s="173"/>
      <c r="S117" s="173"/>
      <c r="T117" s="173"/>
      <c r="U117" s="173"/>
      <c r="V117" s="173"/>
      <c r="W117" s="173"/>
      <c r="X117" s="173"/>
      <c r="Y117" s="173"/>
      <c r="Z117" s="173"/>
    </row>
    <row r="118" customFormat="false" ht="15.75" hidden="false" customHeight="true" outlineLevel="0" collapsed="false">
      <c r="A118" s="193"/>
      <c r="B118" s="188" t="n">
        <v>103</v>
      </c>
      <c r="C118" s="194" t="s">
        <v>669</v>
      </c>
      <c r="D118" s="213" t="n">
        <v>1.25</v>
      </c>
      <c r="E118" s="188"/>
      <c r="F118" s="178" t="s">
        <v>40</v>
      </c>
      <c r="G118" s="188"/>
      <c r="H118" s="188"/>
      <c r="I118" s="188" t="s">
        <v>600</v>
      </c>
      <c r="J118" s="178" t="s">
        <v>132</v>
      </c>
      <c r="K118" s="190" t="n">
        <v>2015</v>
      </c>
      <c r="L118" s="190" t="n">
        <v>2015</v>
      </c>
      <c r="M118" s="188"/>
      <c r="N118" s="188" t="s">
        <v>45</v>
      </c>
      <c r="O118" s="178" t="s">
        <v>40</v>
      </c>
      <c r="P118" s="188"/>
      <c r="Q118" s="178" t="s">
        <v>662</v>
      </c>
      <c r="R118" s="173"/>
      <c r="S118" s="173"/>
      <c r="T118" s="173"/>
      <c r="U118" s="173"/>
      <c r="V118" s="173"/>
      <c r="W118" s="173"/>
      <c r="X118" s="173"/>
      <c r="Y118" s="173"/>
      <c r="Z118" s="173"/>
    </row>
    <row r="119" customFormat="false" ht="15.75" hidden="false" customHeight="true" outlineLevel="0" collapsed="false">
      <c r="A119" s="193"/>
      <c r="B119" s="188" t="n">
        <v>104</v>
      </c>
      <c r="C119" s="194"/>
      <c r="D119" s="189" t="n">
        <v>0.43</v>
      </c>
      <c r="E119" s="188"/>
      <c r="F119" s="178" t="s">
        <v>40</v>
      </c>
      <c r="G119" s="188"/>
      <c r="H119" s="188"/>
      <c r="I119" s="188" t="s">
        <v>600</v>
      </c>
      <c r="J119" s="178" t="s">
        <v>53</v>
      </c>
      <c r="K119" s="188" t="n">
        <v>2022</v>
      </c>
      <c r="L119" s="188" t="n">
        <v>2022</v>
      </c>
      <c r="M119" s="188"/>
      <c r="N119" s="188" t="s">
        <v>45</v>
      </c>
      <c r="O119" s="178" t="s">
        <v>40</v>
      </c>
      <c r="P119" s="188"/>
      <c r="Q119" s="178" t="s">
        <v>662</v>
      </c>
      <c r="R119" s="173"/>
      <c r="S119" s="173"/>
      <c r="T119" s="173"/>
      <c r="U119" s="173"/>
      <c r="V119" s="173"/>
      <c r="W119" s="173"/>
      <c r="X119" s="173"/>
      <c r="Y119" s="173"/>
      <c r="Z119" s="173"/>
    </row>
    <row r="120" customFormat="false" ht="15.75" hidden="false" customHeight="true" outlineLevel="0" collapsed="false">
      <c r="A120" s="173"/>
      <c r="B120" s="188" t="n">
        <v>105</v>
      </c>
      <c r="C120" s="176" t="s">
        <v>670</v>
      </c>
      <c r="D120" s="213" t="n">
        <v>2.6</v>
      </c>
      <c r="E120" s="188"/>
      <c r="F120" s="178" t="s">
        <v>40</v>
      </c>
      <c r="G120" s="188"/>
      <c r="H120" s="188"/>
      <c r="I120" s="188" t="s">
        <v>600</v>
      </c>
      <c r="J120" s="178" t="s">
        <v>68</v>
      </c>
      <c r="K120" s="190" t="n">
        <v>2018</v>
      </c>
      <c r="L120" s="190" t="n">
        <v>2018</v>
      </c>
      <c r="M120" s="188"/>
      <c r="N120" s="188" t="s">
        <v>39</v>
      </c>
      <c r="O120" s="178" t="s">
        <v>40</v>
      </c>
      <c r="P120" s="188"/>
      <c r="Q120" s="178" t="s">
        <v>662</v>
      </c>
      <c r="R120" s="173"/>
      <c r="S120" s="173"/>
      <c r="T120" s="173"/>
      <c r="U120" s="173"/>
      <c r="V120" s="173"/>
      <c r="W120" s="173"/>
      <c r="X120" s="173"/>
      <c r="Y120" s="173"/>
      <c r="Z120" s="173"/>
    </row>
    <row r="121" customFormat="false" ht="15.75" hidden="false" customHeight="true" outlineLevel="0" collapsed="false">
      <c r="A121" s="173"/>
      <c r="B121" s="188" t="n">
        <v>106</v>
      </c>
      <c r="C121" s="176" t="s">
        <v>671</v>
      </c>
      <c r="D121" s="206" t="n">
        <v>1.26</v>
      </c>
      <c r="E121" s="188"/>
      <c r="F121" s="178" t="s">
        <v>50</v>
      </c>
      <c r="G121" s="188"/>
      <c r="H121" s="188"/>
      <c r="I121" s="188" t="s">
        <v>600</v>
      </c>
      <c r="J121" s="178" t="s">
        <v>68</v>
      </c>
      <c r="K121" s="190" t="n">
        <v>2020</v>
      </c>
      <c r="L121" s="190" t="n">
        <v>2020</v>
      </c>
      <c r="M121" s="188"/>
      <c r="N121" s="188" t="s">
        <v>45</v>
      </c>
      <c r="O121" s="178" t="s">
        <v>50</v>
      </c>
      <c r="P121" s="188"/>
      <c r="Q121" s="178" t="s">
        <v>662</v>
      </c>
      <c r="R121" s="173"/>
      <c r="S121" s="173"/>
      <c r="T121" s="173"/>
      <c r="U121" s="173"/>
      <c r="V121" s="173"/>
      <c r="W121" s="173"/>
      <c r="X121" s="173"/>
      <c r="Y121" s="173"/>
      <c r="Z121" s="173"/>
    </row>
    <row r="122" customFormat="false" ht="15.75" hidden="false" customHeight="true" outlineLevel="0" collapsed="false">
      <c r="A122" s="173"/>
      <c r="B122" s="188" t="n">
        <v>107</v>
      </c>
      <c r="C122" s="176" t="s">
        <v>672</v>
      </c>
      <c r="D122" s="206" t="n">
        <v>3.17</v>
      </c>
      <c r="E122" s="188"/>
      <c r="F122" s="178" t="s">
        <v>50</v>
      </c>
      <c r="G122" s="188"/>
      <c r="H122" s="188"/>
      <c r="I122" s="188" t="s">
        <v>600</v>
      </c>
      <c r="J122" s="178" t="s">
        <v>68</v>
      </c>
      <c r="K122" s="190" t="n">
        <v>2018</v>
      </c>
      <c r="L122" s="190" t="n">
        <v>2018</v>
      </c>
      <c r="M122" s="188"/>
      <c r="N122" s="188" t="s">
        <v>45</v>
      </c>
      <c r="O122" s="178" t="s">
        <v>50</v>
      </c>
      <c r="P122" s="188"/>
      <c r="Q122" s="178" t="s">
        <v>662</v>
      </c>
      <c r="R122" s="173"/>
      <c r="S122" s="173"/>
      <c r="T122" s="173"/>
      <c r="U122" s="173"/>
      <c r="V122" s="173"/>
      <c r="W122" s="173"/>
      <c r="X122" s="173"/>
      <c r="Y122" s="173"/>
      <c r="Z122" s="173"/>
    </row>
    <row r="123" customFormat="false" ht="15.75" hidden="false" customHeight="true" outlineLevel="0" collapsed="false">
      <c r="A123" s="173"/>
      <c r="B123" s="188" t="n">
        <v>108</v>
      </c>
      <c r="C123" s="176" t="s">
        <v>673</v>
      </c>
      <c r="D123" s="213" t="n">
        <v>1.09</v>
      </c>
      <c r="E123" s="188"/>
      <c r="F123" s="178" t="s">
        <v>50</v>
      </c>
      <c r="G123" s="188"/>
      <c r="H123" s="188"/>
      <c r="I123" s="188" t="s">
        <v>600</v>
      </c>
      <c r="J123" s="178" t="s">
        <v>53</v>
      </c>
      <c r="K123" s="190" t="n">
        <v>2019</v>
      </c>
      <c r="L123" s="190" t="n">
        <v>2019</v>
      </c>
      <c r="M123" s="188"/>
      <c r="N123" s="188" t="s">
        <v>45</v>
      </c>
      <c r="O123" s="178" t="s">
        <v>50</v>
      </c>
      <c r="P123" s="188"/>
      <c r="Q123" s="178" t="s">
        <v>662</v>
      </c>
      <c r="R123" s="173"/>
      <c r="S123" s="173"/>
      <c r="T123" s="173"/>
      <c r="U123" s="173"/>
      <c r="V123" s="173"/>
      <c r="W123" s="173"/>
      <c r="X123" s="173"/>
      <c r="Y123" s="173"/>
      <c r="Z123" s="173"/>
    </row>
    <row r="124" customFormat="false" ht="15.75" hidden="false" customHeight="true" outlineLevel="0" collapsed="false">
      <c r="A124" s="193"/>
      <c r="B124" s="188" t="n">
        <v>109</v>
      </c>
      <c r="C124" s="194" t="s">
        <v>674</v>
      </c>
      <c r="D124" s="213" t="n">
        <v>2.23</v>
      </c>
      <c r="E124" s="188"/>
      <c r="F124" s="178" t="s">
        <v>40</v>
      </c>
      <c r="G124" s="188"/>
      <c r="H124" s="188"/>
      <c r="I124" s="188" t="s">
        <v>600</v>
      </c>
      <c r="J124" s="178" t="s">
        <v>132</v>
      </c>
      <c r="K124" s="190" t="n">
        <v>2018</v>
      </c>
      <c r="L124" s="190" t="n">
        <v>2018</v>
      </c>
      <c r="M124" s="188"/>
      <c r="N124" s="188" t="s">
        <v>45</v>
      </c>
      <c r="O124" s="178" t="s">
        <v>40</v>
      </c>
      <c r="P124" s="188"/>
      <c r="Q124" s="178" t="s">
        <v>662</v>
      </c>
      <c r="R124" s="173"/>
      <c r="S124" s="173"/>
      <c r="T124" s="173"/>
      <c r="U124" s="173"/>
      <c r="V124" s="173"/>
      <c r="W124" s="173"/>
      <c r="X124" s="173"/>
      <c r="Y124" s="173"/>
      <c r="Z124" s="173"/>
    </row>
    <row r="125" customFormat="false" ht="15.75" hidden="false" customHeight="true" outlineLevel="0" collapsed="false">
      <c r="A125" s="193"/>
      <c r="B125" s="188" t="n">
        <v>110</v>
      </c>
      <c r="C125" s="194"/>
      <c r="D125" s="213" t="n">
        <v>1</v>
      </c>
      <c r="E125" s="188"/>
      <c r="F125" s="178" t="s">
        <v>40</v>
      </c>
      <c r="G125" s="188"/>
      <c r="H125" s="188"/>
      <c r="I125" s="188" t="s">
        <v>600</v>
      </c>
      <c r="J125" s="178" t="s">
        <v>53</v>
      </c>
      <c r="K125" s="190" t="n">
        <v>2021</v>
      </c>
      <c r="L125" s="190" t="n">
        <v>2021</v>
      </c>
      <c r="M125" s="188"/>
      <c r="N125" s="188" t="s">
        <v>45</v>
      </c>
      <c r="O125" s="178" t="s">
        <v>40</v>
      </c>
      <c r="P125" s="188"/>
      <c r="Q125" s="178" t="s">
        <v>662</v>
      </c>
      <c r="R125" s="173"/>
      <c r="S125" s="173"/>
      <c r="T125" s="173"/>
      <c r="U125" s="173"/>
      <c r="V125" s="173"/>
      <c r="W125" s="173"/>
      <c r="X125" s="173"/>
      <c r="Y125" s="173"/>
      <c r="Z125" s="173"/>
    </row>
    <row r="126" customFormat="false" ht="15.75" hidden="false" customHeight="true" outlineLevel="0" collapsed="false">
      <c r="A126" s="193"/>
      <c r="B126" s="188" t="n">
        <v>111</v>
      </c>
      <c r="C126" s="194"/>
      <c r="D126" s="213" t="n">
        <v>0.21</v>
      </c>
      <c r="E126" s="188"/>
      <c r="F126" s="178" t="s">
        <v>40</v>
      </c>
      <c r="G126" s="188"/>
      <c r="H126" s="188"/>
      <c r="I126" s="188" t="s">
        <v>600</v>
      </c>
      <c r="J126" s="178" t="s">
        <v>58</v>
      </c>
      <c r="K126" s="190" t="n">
        <v>2021</v>
      </c>
      <c r="L126" s="190" t="n">
        <v>2021</v>
      </c>
      <c r="M126" s="188"/>
      <c r="N126" s="188" t="s">
        <v>45</v>
      </c>
      <c r="O126" s="178" t="s">
        <v>40</v>
      </c>
      <c r="P126" s="188"/>
      <c r="Q126" s="178" t="s">
        <v>662</v>
      </c>
      <c r="R126" s="173"/>
      <c r="S126" s="173"/>
      <c r="T126" s="173"/>
      <c r="U126" s="173"/>
      <c r="V126" s="173"/>
      <c r="W126" s="173"/>
      <c r="X126" s="173"/>
      <c r="Y126" s="173"/>
      <c r="Z126" s="173"/>
    </row>
    <row r="127" customFormat="false" ht="15.75" hidden="false" customHeight="true" outlineLevel="0" collapsed="false">
      <c r="A127" s="173"/>
      <c r="B127" s="188" t="n">
        <v>112</v>
      </c>
      <c r="C127" s="176" t="s">
        <v>675</v>
      </c>
      <c r="D127" s="213" t="n">
        <v>1.18</v>
      </c>
      <c r="E127" s="188"/>
      <c r="F127" s="178" t="s">
        <v>40</v>
      </c>
      <c r="G127" s="188"/>
      <c r="H127" s="188"/>
      <c r="I127" s="188" t="s">
        <v>600</v>
      </c>
      <c r="J127" s="178" t="s">
        <v>49</v>
      </c>
      <c r="K127" s="190" t="n">
        <v>2021</v>
      </c>
      <c r="L127" s="190" t="n">
        <v>2021</v>
      </c>
      <c r="M127" s="188"/>
      <c r="N127" s="188" t="s">
        <v>39</v>
      </c>
      <c r="O127" s="178" t="s">
        <v>40</v>
      </c>
      <c r="P127" s="188"/>
      <c r="Q127" s="178" t="s">
        <v>662</v>
      </c>
      <c r="R127" s="173"/>
      <c r="S127" s="173"/>
      <c r="T127" s="173"/>
      <c r="U127" s="173"/>
      <c r="V127" s="173"/>
      <c r="W127" s="173"/>
      <c r="X127" s="173"/>
      <c r="Y127" s="173"/>
      <c r="Z127" s="173"/>
    </row>
    <row r="128" customFormat="false" ht="15.75" hidden="false" customHeight="true" outlineLevel="0" collapsed="false">
      <c r="A128" s="193"/>
      <c r="B128" s="188" t="n">
        <v>113</v>
      </c>
      <c r="C128" s="194" t="s">
        <v>676</v>
      </c>
      <c r="D128" s="189" t="n">
        <v>1.79</v>
      </c>
      <c r="E128" s="188"/>
      <c r="F128" s="178" t="s">
        <v>50</v>
      </c>
      <c r="G128" s="188"/>
      <c r="H128" s="188"/>
      <c r="I128" s="188" t="s">
        <v>600</v>
      </c>
      <c r="J128" s="178" t="s">
        <v>66</v>
      </c>
      <c r="K128" s="188" t="n">
        <v>2019</v>
      </c>
      <c r="L128" s="188" t="n">
        <v>2019</v>
      </c>
      <c r="M128" s="188"/>
      <c r="N128" s="188" t="s">
        <v>45</v>
      </c>
      <c r="O128" s="178" t="s">
        <v>50</v>
      </c>
      <c r="P128" s="188"/>
      <c r="Q128" s="178" t="s">
        <v>662</v>
      </c>
      <c r="R128" s="173"/>
      <c r="S128" s="173"/>
      <c r="T128" s="173"/>
      <c r="U128" s="173"/>
      <c r="V128" s="173"/>
      <c r="W128" s="173"/>
      <c r="X128" s="173"/>
      <c r="Y128" s="173"/>
      <c r="Z128" s="173"/>
    </row>
    <row r="129" customFormat="false" ht="15.75" hidden="false" customHeight="true" outlineLevel="0" collapsed="false">
      <c r="A129" s="193"/>
      <c r="B129" s="188" t="n">
        <v>114</v>
      </c>
      <c r="C129" s="194"/>
      <c r="D129" s="189" t="n">
        <v>0.25</v>
      </c>
      <c r="E129" s="188"/>
      <c r="F129" s="178" t="s">
        <v>50</v>
      </c>
      <c r="G129" s="188"/>
      <c r="H129" s="188"/>
      <c r="I129" s="188" t="s">
        <v>600</v>
      </c>
      <c r="J129" s="178" t="s">
        <v>66</v>
      </c>
      <c r="K129" s="188" t="n">
        <v>2020</v>
      </c>
      <c r="L129" s="188" t="n">
        <v>2020</v>
      </c>
      <c r="M129" s="188"/>
      <c r="N129" s="188" t="s">
        <v>45</v>
      </c>
      <c r="O129" s="178" t="s">
        <v>50</v>
      </c>
      <c r="P129" s="188"/>
      <c r="Q129" s="178" t="s">
        <v>662</v>
      </c>
      <c r="R129" s="173"/>
      <c r="S129" s="173"/>
      <c r="T129" s="173"/>
      <c r="U129" s="173"/>
      <c r="V129" s="173"/>
      <c r="W129" s="173"/>
      <c r="X129" s="173"/>
      <c r="Y129" s="173"/>
      <c r="Z129" s="173"/>
    </row>
    <row r="130" customFormat="false" ht="15.75" hidden="false" customHeight="true" outlineLevel="0" collapsed="false">
      <c r="A130" s="173"/>
      <c r="B130" s="188" t="n">
        <v>115</v>
      </c>
      <c r="C130" s="176" t="s">
        <v>677</v>
      </c>
      <c r="D130" s="213" t="n">
        <v>0.94</v>
      </c>
      <c r="E130" s="188"/>
      <c r="F130" s="178" t="s">
        <v>40</v>
      </c>
      <c r="G130" s="188"/>
      <c r="H130" s="188"/>
      <c r="I130" s="188" t="s">
        <v>600</v>
      </c>
      <c r="J130" s="178" t="s">
        <v>132</v>
      </c>
      <c r="K130" s="190" t="n">
        <v>2018</v>
      </c>
      <c r="L130" s="190" t="n">
        <v>2018</v>
      </c>
      <c r="M130" s="188"/>
      <c r="N130" s="188" t="s">
        <v>39</v>
      </c>
      <c r="O130" s="178" t="s">
        <v>40</v>
      </c>
      <c r="P130" s="188"/>
      <c r="Q130" s="178" t="s">
        <v>662</v>
      </c>
      <c r="R130" s="173"/>
      <c r="S130" s="173"/>
      <c r="T130" s="173"/>
      <c r="U130" s="173"/>
      <c r="V130" s="173"/>
      <c r="W130" s="173"/>
      <c r="X130" s="173"/>
      <c r="Y130" s="173"/>
      <c r="Z130" s="173"/>
    </row>
    <row r="131" customFormat="false" ht="15.75" hidden="false" customHeight="true" outlineLevel="0" collapsed="false">
      <c r="A131" s="193"/>
      <c r="B131" s="188" t="n">
        <v>116</v>
      </c>
      <c r="C131" s="194" t="s">
        <v>678</v>
      </c>
      <c r="D131" s="213" t="n">
        <v>0.72</v>
      </c>
      <c r="E131" s="188"/>
      <c r="F131" s="178" t="s">
        <v>40</v>
      </c>
      <c r="G131" s="188"/>
      <c r="H131" s="188"/>
      <c r="I131" s="188" t="s">
        <v>600</v>
      </c>
      <c r="J131" s="178" t="s">
        <v>132</v>
      </c>
      <c r="K131" s="190" t="n">
        <v>2019</v>
      </c>
      <c r="L131" s="190" t="n">
        <v>2019</v>
      </c>
      <c r="M131" s="188"/>
      <c r="N131" s="188" t="s">
        <v>39</v>
      </c>
      <c r="O131" s="178" t="s">
        <v>40</v>
      </c>
      <c r="P131" s="188"/>
      <c r="Q131" s="178" t="s">
        <v>662</v>
      </c>
      <c r="R131" s="173"/>
      <c r="S131" s="173"/>
      <c r="T131" s="173"/>
      <c r="U131" s="173"/>
      <c r="V131" s="173"/>
      <c r="W131" s="173"/>
      <c r="X131" s="173"/>
      <c r="Y131" s="173"/>
      <c r="Z131" s="173"/>
    </row>
    <row r="132" customFormat="false" ht="15.75" hidden="false" customHeight="true" outlineLevel="0" collapsed="false">
      <c r="A132" s="193"/>
      <c r="B132" s="188" t="n">
        <v>117</v>
      </c>
      <c r="C132" s="194"/>
      <c r="D132" s="213" t="n">
        <v>1.01</v>
      </c>
      <c r="E132" s="188"/>
      <c r="F132" s="178" t="s">
        <v>40</v>
      </c>
      <c r="G132" s="188"/>
      <c r="H132" s="188"/>
      <c r="I132" s="188" t="s">
        <v>600</v>
      </c>
      <c r="J132" s="178" t="s">
        <v>44</v>
      </c>
      <c r="K132" s="190" t="n">
        <v>2018</v>
      </c>
      <c r="L132" s="190" t="n">
        <v>2018</v>
      </c>
      <c r="M132" s="188"/>
      <c r="N132" s="188" t="s">
        <v>45</v>
      </c>
      <c r="O132" s="178" t="s">
        <v>40</v>
      </c>
      <c r="P132" s="188"/>
      <c r="Q132" s="178" t="s">
        <v>662</v>
      </c>
      <c r="R132" s="173"/>
      <c r="S132" s="173"/>
      <c r="T132" s="173"/>
      <c r="U132" s="173"/>
      <c r="V132" s="173"/>
      <c r="W132" s="173"/>
      <c r="X132" s="173"/>
      <c r="Y132" s="173"/>
      <c r="Z132" s="173"/>
    </row>
    <row r="133" customFormat="false" ht="15.75" hidden="false" customHeight="true" outlineLevel="0" collapsed="false">
      <c r="A133" s="193"/>
      <c r="B133" s="188" t="n">
        <v>118</v>
      </c>
      <c r="C133" s="194" t="s">
        <v>679</v>
      </c>
      <c r="D133" s="213" t="n">
        <v>0.49</v>
      </c>
      <c r="E133" s="188"/>
      <c r="F133" s="178" t="s">
        <v>40</v>
      </c>
      <c r="G133" s="188"/>
      <c r="H133" s="188"/>
      <c r="I133" s="188" t="s">
        <v>600</v>
      </c>
      <c r="J133" s="178" t="s">
        <v>44</v>
      </c>
      <c r="K133" s="190" t="n">
        <v>2021</v>
      </c>
      <c r="L133" s="190" t="n">
        <v>2021</v>
      </c>
      <c r="M133" s="188"/>
      <c r="N133" s="188" t="s">
        <v>45</v>
      </c>
      <c r="O133" s="178" t="s">
        <v>40</v>
      </c>
      <c r="P133" s="188"/>
      <c r="Q133" s="178" t="s">
        <v>662</v>
      </c>
      <c r="R133" s="173"/>
      <c r="S133" s="173"/>
      <c r="T133" s="173"/>
      <c r="U133" s="173"/>
      <c r="V133" s="173"/>
      <c r="W133" s="173"/>
      <c r="X133" s="173"/>
      <c r="Y133" s="173"/>
      <c r="Z133" s="173"/>
    </row>
    <row r="134" customFormat="false" ht="15.75" hidden="false" customHeight="true" outlineLevel="0" collapsed="false">
      <c r="A134" s="193"/>
      <c r="B134" s="188" t="n">
        <v>119</v>
      </c>
      <c r="C134" s="194"/>
      <c r="D134" s="213" t="n">
        <v>1.52</v>
      </c>
      <c r="E134" s="188"/>
      <c r="F134" s="178" t="s">
        <v>40</v>
      </c>
      <c r="G134" s="188"/>
      <c r="H134" s="188"/>
      <c r="I134" s="188" t="s">
        <v>600</v>
      </c>
      <c r="J134" s="178" t="s">
        <v>68</v>
      </c>
      <c r="K134" s="190" t="n">
        <v>2019</v>
      </c>
      <c r="L134" s="190" t="n">
        <v>2019</v>
      </c>
      <c r="M134" s="188"/>
      <c r="N134" s="188" t="s">
        <v>39</v>
      </c>
      <c r="O134" s="178" t="s">
        <v>40</v>
      </c>
      <c r="P134" s="188"/>
      <c r="Q134" s="178" t="s">
        <v>662</v>
      </c>
      <c r="R134" s="173"/>
      <c r="S134" s="173"/>
      <c r="T134" s="173"/>
      <c r="U134" s="173"/>
      <c r="V134" s="173"/>
      <c r="W134" s="173"/>
      <c r="X134" s="173"/>
      <c r="Y134" s="173"/>
      <c r="Z134" s="173"/>
    </row>
    <row r="135" customFormat="false" ht="15.75" hidden="false" customHeight="true" outlineLevel="0" collapsed="false">
      <c r="A135" s="173"/>
      <c r="B135" s="188" t="n">
        <v>120</v>
      </c>
      <c r="C135" s="176" t="s">
        <v>680</v>
      </c>
      <c r="D135" s="213" t="n">
        <v>0.5</v>
      </c>
      <c r="E135" s="188"/>
      <c r="F135" s="178" t="s">
        <v>40</v>
      </c>
      <c r="G135" s="188"/>
      <c r="H135" s="188"/>
      <c r="I135" s="188" t="s">
        <v>600</v>
      </c>
      <c r="J135" s="178" t="s">
        <v>132</v>
      </c>
      <c r="K135" s="190" t="n">
        <v>2019</v>
      </c>
      <c r="L135" s="190" t="n">
        <v>2019</v>
      </c>
      <c r="M135" s="188"/>
      <c r="N135" s="188" t="s">
        <v>45</v>
      </c>
      <c r="O135" s="178" t="s">
        <v>40</v>
      </c>
      <c r="P135" s="188"/>
      <c r="Q135" s="178" t="s">
        <v>662</v>
      </c>
      <c r="R135" s="173"/>
      <c r="S135" s="173"/>
      <c r="T135" s="173"/>
      <c r="U135" s="173"/>
      <c r="V135" s="173"/>
      <c r="W135" s="173"/>
      <c r="X135" s="173"/>
      <c r="Y135" s="173"/>
      <c r="Z135" s="173"/>
    </row>
    <row r="136" customFormat="false" ht="15.75" hidden="false" customHeight="true" outlineLevel="0" collapsed="false">
      <c r="A136" s="173"/>
      <c r="B136" s="188" t="n">
        <v>121</v>
      </c>
      <c r="C136" s="176" t="s">
        <v>681</v>
      </c>
      <c r="D136" s="213" t="n">
        <v>1.1</v>
      </c>
      <c r="E136" s="188"/>
      <c r="F136" s="178" t="s">
        <v>50</v>
      </c>
      <c r="G136" s="188"/>
      <c r="H136" s="188"/>
      <c r="I136" s="188" t="s">
        <v>600</v>
      </c>
      <c r="J136" s="178" t="s">
        <v>53</v>
      </c>
      <c r="K136" s="190" t="n">
        <v>2020</v>
      </c>
      <c r="L136" s="190" t="n">
        <v>2020</v>
      </c>
      <c r="M136" s="188"/>
      <c r="N136" s="188" t="s">
        <v>45</v>
      </c>
      <c r="O136" s="178" t="s">
        <v>50</v>
      </c>
      <c r="P136" s="188"/>
      <c r="Q136" s="178" t="s">
        <v>662</v>
      </c>
      <c r="R136" s="173"/>
      <c r="S136" s="173"/>
      <c r="T136" s="173"/>
      <c r="U136" s="173"/>
      <c r="V136" s="173"/>
      <c r="W136" s="173"/>
      <c r="X136" s="173"/>
      <c r="Y136" s="173"/>
      <c r="Z136" s="173"/>
    </row>
    <row r="137" customFormat="false" ht="15.75" hidden="false" customHeight="true" outlineLevel="0" collapsed="false">
      <c r="A137" s="173"/>
      <c r="B137" s="188" t="n">
        <v>122</v>
      </c>
      <c r="C137" s="176" t="s">
        <v>682</v>
      </c>
      <c r="D137" s="213" t="n">
        <v>0.32</v>
      </c>
      <c r="E137" s="188"/>
      <c r="F137" s="178" t="s">
        <v>50</v>
      </c>
      <c r="G137" s="188"/>
      <c r="H137" s="188"/>
      <c r="I137" s="188" t="s">
        <v>600</v>
      </c>
      <c r="J137" s="178" t="s">
        <v>58</v>
      </c>
      <c r="K137" s="190" t="n">
        <v>2021</v>
      </c>
      <c r="L137" s="190" t="n">
        <v>2021</v>
      </c>
      <c r="M137" s="188"/>
      <c r="N137" s="188" t="s">
        <v>45</v>
      </c>
      <c r="O137" s="178" t="s">
        <v>50</v>
      </c>
      <c r="P137" s="188"/>
      <c r="Q137" s="178" t="s">
        <v>662</v>
      </c>
      <c r="R137" s="173"/>
      <c r="S137" s="173"/>
      <c r="T137" s="173"/>
      <c r="U137" s="173"/>
      <c r="V137" s="173"/>
      <c r="W137" s="173"/>
      <c r="X137" s="173"/>
      <c r="Y137" s="173"/>
      <c r="Z137" s="173"/>
    </row>
    <row r="138" customFormat="false" ht="15.75" hidden="false" customHeight="true" outlineLevel="0" collapsed="false">
      <c r="A138" s="173"/>
      <c r="B138" s="188" t="n">
        <v>123</v>
      </c>
      <c r="C138" s="176" t="s">
        <v>683</v>
      </c>
      <c r="D138" s="213" t="n">
        <v>0.46</v>
      </c>
      <c r="E138" s="188"/>
      <c r="F138" s="178" t="s">
        <v>40</v>
      </c>
      <c r="G138" s="188"/>
      <c r="H138" s="188"/>
      <c r="I138" s="188" t="s">
        <v>600</v>
      </c>
      <c r="J138" s="178" t="s">
        <v>132</v>
      </c>
      <c r="K138" s="190" t="n">
        <v>2019</v>
      </c>
      <c r="L138" s="190" t="n">
        <v>2019</v>
      </c>
      <c r="M138" s="188"/>
      <c r="N138" s="188" t="s">
        <v>45</v>
      </c>
      <c r="O138" s="178" t="s">
        <v>40</v>
      </c>
      <c r="P138" s="188"/>
      <c r="Q138" s="178" t="s">
        <v>662</v>
      </c>
      <c r="R138" s="173"/>
      <c r="S138" s="173"/>
      <c r="T138" s="173"/>
      <c r="U138" s="173"/>
      <c r="V138" s="173"/>
      <c r="W138" s="173"/>
      <c r="X138" s="173"/>
      <c r="Y138" s="173"/>
      <c r="Z138" s="173"/>
    </row>
    <row r="139" customFormat="false" ht="15.75" hidden="false" customHeight="true" outlineLevel="0" collapsed="false">
      <c r="A139" s="173"/>
      <c r="B139" s="188" t="n">
        <v>124</v>
      </c>
      <c r="C139" s="176" t="s">
        <v>684</v>
      </c>
      <c r="D139" s="213" t="n">
        <v>1.63</v>
      </c>
      <c r="E139" s="188"/>
      <c r="F139" s="178" t="s">
        <v>40</v>
      </c>
      <c r="G139" s="188"/>
      <c r="H139" s="188"/>
      <c r="I139" s="188" t="s">
        <v>600</v>
      </c>
      <c r="J139" s="178" t="s">
        <v>58</v>
      </c>
      <c r="K139" s="190" t="n">
        <v>2020</v>
      </c>
      <c r="L139" s="190" t="n">
        <v>2020</v>
      </c>
      <c r="M139" s="188"/>
      <c r="N139" s="188" t="s">
        <v>45</v>
      </c>
      <c r="O139" s="178" t="s">
        <v>40</v>
      </c>
      <c r="P139" s="188"/>
      <c r="Q139" s="178" t="s">
        <v>685</v>
      </c>
      <c r="R139" s="173"/>
      <c r="S139" s="173"/>
      <c r="T139" s="173"/>
      <c r="U139" s="173"/>
      <c r="V139" s="173"/>
      <c r="W139" s="173"/>
      <c r="X139" s="173"/>
      <c r="Y139" s="173"/>
      <c r="Z139" s="173"/>
    </row>
    <row r="140" customFormat="false" ht="15.75" hidden="false" customHeight="true" outlineLevel="0" collapsed="false">
      <c r="A140" s="173"/>
      <c r="B140" s="188" t="n">
        <v>125</v>
      </c>
      <c r="C140" s="176" t="s">
        <v>686</v>
      </c>
      <c r="D140" s="213" t="n">
        <v>0.73</v>
      </c>
      <c r="E140" s="188"/>
      <c r="F140" s="178" t="s">
        <v>40</v>
      </c>
      <c r="G140" s="188"/>
      <c r="H140" s="188"/>
      <c r="I140" s="188" t="s">
        <v>600</v>
      </c>
      <c r="J140" s="178" t="s">
        <v>53</v>
      </c>
      <c r="K140" s="190" t="n">
        <v>2020</v>
      </c>
      <c r="L140" s="190" t="n">
        <v>2020</v>
      </c>
      <c r="M140" s="188"/>
      <c r="N140" s="188" t="s">
        <v>45</v>
      </c>
      <c r="O140" s="178" t="s">
        <v>40</v>
      </c>
      <c r="P140" s="188"/>
      <c r="Q140" s="178" t="s">
        <v>685</v>
      </c>
      <c r="R140" s="173"/>
      <c r="S140" s="173"/>
      <c r="T140" s="173"/>
      <c r="U140" s="173"/>
      <c r="V140" s="173"/>
      <c r="W140" s="173"/>
      <c r="X140" s="173"/>
      <c r="Y140" s="173"/>
      <c r="Z140" s="173"/>
    </row>
    <row r="141" customFormat="false" ht="15.75" hidden="false" customHeight="true" outlineLevel="0" collapsed="false">
      <c r="A141" s="173"/>
      <c r="B141" s="188" t="n">
        <v>126</v>
      </c>
      <c r="C141" s="176" t="s">
        <v>687</v>
      </c>
      <c r="D141" s="213" t="n">
        <v>0.73</v>
      </c>
      <c r="E141" s="188"/>
      <c r="F141" s="178" t="s">
        <v>688</v>
      </c>
      <c r="G141" s="188"/>
      <c r="H141" s="188"/>
      <c r="I141" s="188" t="s">
        <v>600</v>
      </c>
      <c r="J141" s="178" t="s">
        <v>38</v>
      </c>
      <c r="K141" s="190" t="n">
        <v>2015</v>
      </c>
      <c r="L141" s="190" t="n">
        <v>2015</v>
      </c>
      <c r="M141" s="188"/>
      <c r="N141" s="188" t="s">
        <v>39</v>
      </c>
      <c r="O141" s="178" t="s">
        <v>688</v>
      </c>
      <c r="P141" s="188"/>
      <c r="Q141" s="178" t="s">
        <v>685</v>
      </c>
      <c r="R141" s="173"/>
      <c r="S141" s="173"/>
      <c r="T141" s="173"/>
      <c r="U141" s="173"/>
      <c r="V141" s="173"/>
      <c r="W141" s="173"/>
      <c r="X141" s="173"/>
      <c r="Y141" s="173"/>
      <c r="Z141" s="173"/>
    </row>
    <row r="142" customFormat="false" ht="15.75" hidden="false" customHeight="true" outlineLevel="0" collapsed="false">
      <c r="A142" s="173"/>
      <c r="B142" s="188" t="n">
        <v>127</v>
      </c>
      <c r="C142" s="176" t="s">
        <v>689</v>
      </c>
      <c r="D142" s="213" t="n">
        <v>1.47</v>
      </c>
      <c r="E142" s="188"/>
      <c r="F142" s="178" t="s">
        <v>50</v>
      </c>
      <c r="G142" s="188"/>
      <c r="H142" s="188"/>
      <c r="I142" s="188" t="s">
        <v>600</v>
      </c>
      <c r="J142" s="178" t="s">
        <v>66</v>
      </c>
      <c r="K142" s="190" t="n">
        <v>2016</v>
      </c>
      <c r="L142" s="190" t="n">
        <v>2016</v>
      </c>
      <c r="M142" s="188"/>
      <c r="N142" s="188" t="s">
        <v>39</v>
      </c>
      <c r="O142" s="178" t="s">
        <v>50</v>
      </c>
      <c r="P142" s="188"/>
      <c r="Q142" s="178" t="s">
        <v>685</v>
      </c>
      <c r="R142" s="173"/>
      <c r="S142" s="173"/>
      <c r="T142" s="173"/>
      <c r="U142" s="173"/>
      <c r="V142" s="173"/>
      <c r="W142" s="173"/>
      <c r="X142" s="173"/>
      <c r="Y142" s="173"/>
      <c r="Z142" s="173"/>
    </row>
    <row r="143" customFormat="false" ht="15.75" hidden="false" customHeight="true" outlineLevel="0" collapsed="false">
      <c r="A143" s="173"/>
      <c r="B143" s="188" t="n">
        <v>128</v>
      </c>
      <c r="C143" s="176" t="s">
        <v>690</v>
      </c>
      <c r="D143" s="213" t="n">
        <v>1.69</v>
      </c>
      <c r="E143" s="188"/>
      <c r="F143" s="178" t="s">
        <v>50</v>
      </c>
      <c r="G143" s="188"/>
      <c r="H143" s="188"/>
      <c r="I143" s="188" t="s">
        <v>600</v>
      </c>
      <c r="J143" s="178" t="s">
        <v>46</v>
      </c>
      <c r="K143" s="190" t="n">
        <v>2019</v>
      </c>
      <c r="L143" s="190" t="n">
        <v>2019</v>
      </c>
      <c r="M143" s="188"/>
      <c r="N143" s="188" t="s">
        <v>39</v>
      </c>
      <c r="O143" s="178" t="s">
        <v>50</v>
      </c>
      <c r="P143" s="188"/>
      <c r="Q143" s="178" t="s">
        <v>685</v>
      </c>
      <c r="R143" s="173"/>
      <c r="S143" s="173"/>
      <c r="T143" s="173"/>
      <c r="U143" s="173"/>
      <c r="V143" s="173"/>
      <c r="W143" s="173"/>
      <c r="X143" s="173"/>
      <c r="Y143" s="173"/>
      <c r="Z143" s="173"/>
    </row>
    <row r="144" customFormat="false" ht="15.75" hidden="false" customHeight="true" outlineLevel="0" collapsed="false">
      <c r="A144" s="173"/>
      <c r="B144" s="188" t="n">
        <v>129</v>
      </c>
      <c r="C144" s="176" t="s">
        <v>691</v>
      </c>
      <c r="D144" s="213" t="n">
        <v>1.38</v>
      </c>
      <c r="E144" s="188"/>
      <c r="F144" s="178" t="s">
        <v>50</v>
      </c>
      <c r="G144" s="188"/>
      <c r="H144" s="188"/>
      <c r="I144" s="188" t="s">
        <v>600</v>
      </c>
      <c r="J144" s="178" t="s">
        <v>46</v>
      </c>
      <c r="K144" s="190" t="n">
        <v>2015</v>
      </c>
      <c r="L144" s="190" t="n">
        <v>2015</v>
      </c>
      <c r="M144" s="188"/>
      <c r="N144" s="188" t="s">
        <v>45</v>
      </c>
      <c r="O144" s="178" t="s">
        <v>50</v>
      </c>
      <c r="P144" s="188"/>
      <c r="Q144" s="178" t="s">
        <v>685</v>
      </c>
      <c r="R144" s="173"/>
      <c r="S144" s="173"/>
      <c r="T144" s="173"/>
      <c r="U144" s="173"/>
      <c r="V144" s="173"/>
      <c r="W144" s="173"/>
      <c r="X144" s="173"/>
      <c r="Y144" s="173"/>
      <c r="Z144" s="173"/>
    </row>
    <row r="145" customFormat="false" ht="15.75" hidden="false" customHeight="true" outlineLevel="0" collapsed="false">
      <c r="A145" s="173"/>
      <c r="B145" s="188" t="n">
        <v>130</v>
      </c>
      <c r="C145" s="176" t="s">
        <v>692</v>
      </c>
      <c r="D145" s="206" t="n">
        <v>1.37</v>
      </c>
      <c r="E145" s="188"/>
      <c r="F145" s="178" t="s">
        <v>50</v>
      </c>
      <c r="G145" s="188"/>
      <c r="H145" s="188"/>
      <c r="I145" s="188" t="s">
        <v>600</v>
      </c>
      <c r="J145" s="178" t="s">
        <v>38</v>
      </c>
      <c r="K145" s="190" t="n">
        <v>2015</v>
      </c>
      <c r="L145" s="190" t="n">
        <v>2015</v>
      </c>
      <c r="M145" s="188"/>
      <c r="N145" s="188" t="s">
        <v>45</v>
      </c>
      <c r="O145" s="178" t="s">
        <v>50</v>
      </c>
      <c r="P145" s="188"/>
      <c r="Q145" s="178" t="s">
        <v>685</v>
      </c>
      <c r="R145" s="173"/>
      <c r="S145" s="173"/>
      <c r="T145" s="173"/>
      <c r="U145" s="173"/>
      <c r="V145" s="173"/>
      <c r="W145" s="173"/>
      <c r="X145" s="173"/>
      <c r="Y145" s="173"/>
      <c r="Z145" s="173"/>
    </row>
    <row r="146" customFormat="false" ht="15.75" hidden="false" customHeight="true" outlineLevel="0" collapsed="false">
      <c r="A146" s="173"/>
      <c r="B146" s="188" t="n">
        <v>131</v>
      </c>
      <c r="C146" s="176" t="s">
        <v>693</v>
      </c>
      <c r="D146" s="206" t="n">
        <v>0.79</v>
      </c>
      <c r="E146" s="188"/>
      <c r="F146" s="178" t="s">
        <v>40</v>
      </c>
      <c r="G146" s="188"/>
      <c r="H146" s="188"/>
      <c r="I146" s="188" t="s">
        <v>600</v>
      </c>
      <c r="J146" s="178" t="s">
        <v>38</v>
      </c>
      <c r="K146" s="190" t="n">
        <v>2016</v>
      </c>
      <c r="L146" s="190" t="n">
        <v>2016</v>
      </c>
      <c r="M146" s="188"/>
      <c r="N146" s="188" t="s">
        <v>39</v>
      </c>
      <c r="O146" s="178" t="s">
        <v>40</v>
      </c>
      <c r="P146" s="188"/>
      <c r="Q146" s="178" t="s">
        <v>685</v>
      </c>
      <c r="R146" s="173"/>
      <c r="S146" s="173"/>
      <c r="T146" s="173"/>
      <c r="U146" s="173"/>
      <c r="V146" s="173"/>
      <c r="W146" s="173"/>
      <c r="X146" s="173"/>
      <c r="Y146" s="173"/>
      <c r="Z146" s="173"/>
    </row>
    <row r="147" customFormat="false" ht="15.75" hidden="false" customHeight="true" outlineLevel="0" collapsed="false">
      <c r="A147" s="173"/>
      <c r="B147" s="188" t="n">
        <v>132</v>
      </c>
      <c r="C147" s="176" t="s">
        <v>694</v>
      </c>
      <c r="D147" s="206" t="n">
        <v>0.33</v>
      </c>
      <c r="E147" s="188"/>
      <c r="F147" s="178" t="s">
        <v>40</v>
      </c>
      <c r="G147" s="188"/>
      <c r="H147" s="188"/>
      <c r="I147" s="188" t="s">
        <v>600</v>
      </c>
      <c r="J147" s="178" t="s">
        <v>44</v>
      </c>
      <c r="K147" s="190" t="n">
        <v>2021</v>
      </c>
      <c r="L147" s="190" t="n">
        <v>2021</v>
      </c>
      <c r="M147" s="188"/>
      <c r="N147" s="188" t="s">
        <v>45</v>
      </c>
      <c r="O147" s="178" t="s">
        <v>40</v>
      </c>
      <c r="P147" s="188"/>
      <c r="Q147" s="178" t="s">
        <v>685</v>
      </c>
      <c r="R147" s="173"/>
      <c r="S147" s="173"/>
      <c r="T147" s="173"/>
      <c r="U147" s="173"/>
      <c r="V147" s="173"/>
      <c r="W147" s="173"/>
      <c r="X147" s="173"/>
      <c r="Y147" s="173"/>
      <c r="Z147" s="173"/>
    </row>
    <row r="148" customFormat="false" ht="15.75" hidden="false" customHeight="true" outlineLevel="0" collapsed="false">
      <c r="A148" s="173"/>
      <c r="B148" s="188" t="n">
        <v>133</v>
      </c>
      <c r="C148" s="176" t="s">
        <v>695</v>
      </c>
      <c r="D148" s="206" t="n">
        <v>3.26</v>
      </c>
      <c r="E148" s="188"/>
      <c r="F148" s="178" t="s">
        <v>40</v>
      </c>
      <c r="G148" s="188"/>
      <c r="H148" s="188"/>
      <c r="I148" s="188" t="s">
        <v>600</v>
      </c>
      <c r="J148" s="178" t="s">
        <v>44</v>
      </c>
      <c r="K148" s="190" t="n">
        <v>2015</v>
      </c>
      <c r="L148" s="190" t="n">
        <v>2015</v>
      </c>
      <c r="M148" s="188"/>
      <c r="N148" s="188" t="s">
        <v>45</v>
      </c>
      <c r="O148" s="178" t="s">
        <v>40</v>
      </c>
      <c r="P148" s="188"/>
      <c r="Q148" s="178" t="s">
        <v>685</v>
      </c>
      <c r="R148" s="173"/>
      <c r="S148" s="173"/>
      <c r="T148" s="173"/>
      <c r="U148" s="173"/>
      <c r="V148" s="173"/>
      <c r="W148" s="173"/>
      <c r="X148" s="173"/>
      <c r="Y148" s="173"/>
      <c r="Z148" s="173"/>
    </row>
    <row r="149" customFormat="false" ht="15.75" hidden="false" customHeight="true" outlineLevel="0" collapsed="false">
      <c r="A149" s="173"/>
      <c r="B149" s="188" t="n">
        <v>134</v>
      </c>
      <c r="C149" s="176" t="s">
        <v>350</v>
      </c>
      <c r="D149" s="206" t="n">
        <v>1.31</v>
      </c>
      <c r="E149" s="188"/>
      <c r="F149" s="178" t="s">
        <v>40</v>
      </c>
      <c r="G149" s="188"/>
      <c r="H149" s="188"/>
      <c r="I149" s="188" t="s">
        <v>600</v>
      </c>
      <c r="J149" s="178" t="s">
        <v>44</v>
      </c>
      <c r="K149" s="190" t="n">
        <v>2017</v>
      </c>
      <c r="L149" s="190" t="n">
        <v>2017</v>
      </c>
      <c r="M149" s="188"/>
      <c r="N149" s="188" t="s">
        <v>45</v>
      </c>
      <c r="O149" s="178" t="s">
        <v>40</v>
      </c>
      <c r="P149" s="188"/>
      <c r="Q149" s="178" t="s">
        <v>685</v>
      </c>
      <c r="R149" s="173"/>
      <c r="S149" s="173"/>
      <c r="T149" s="173"/>
      <c r="U149" s="173"/>
      <c r="V149" s="173"/>
      <c r="W149" s="173"/>
      <c r="X149" s="173"/>
      <c r="Y149" s="173"/>
      <c r="Z149" s="173"/>
    </row>
    <row r="150" customFormat="false" ht="15.75" hidden="false" customHeight="true" outlineLevel="0" collapsed="false">
      <c r="A150" s="173"/>
      <c r="B150" s="188" t="n">
        <v>135</v>
      </c>
      <c r="C150" s="176" t="s">
        <v>696</v>
      </c>
      <c r="D150" s="206" t="n">
        <v>3.02</v>
      </c>
      <c r="E150" s="188"/>
      <c r="F150" s="178" t="s">
        <v>50</v>
      </c>
      <c r="G150" s="188"/>
      <c r="H150" s="188"/>
      <c r="I150" s="188" t="s">
        <v>600</v>
      </c>
      <c r="J150" s="178" t="s">
        <v>68</v>
      </c>
      <c r="K150" s="190" t="n">
        <v>2015</v>
      </c>
      <c r="L150" s="190" t="n">
        <v>2015</v>
      </c>
      <c r="M150" s="188"/>
      <c r="N150" s="188" t="s">
        <v>39</v>
      </c>
      <c r="O150" s="178" t="s">
        <v>50</v>
      </c>
      <c r="P150" s="188"/>
      <c r="Q150" s="178" t="s">
        <v>685</v>
      </c>
      <c r="R150" s="173"/>
      <c r="S150" s="173"/>
      <c r="T150" s="173"/>
      <c r="U150" s="173"/>
      <c r="V150" s="173"/>
      <c r="W150" s="173"/>
      <c r="X150" s="173"/>
      <c r="Y150" s="173"/>
      <c r="Z150" s="173"/>
    </row>
    <row r="151" customFormat="false" ht="15.75" hidden="false" customHeight="true" outlineLevel="0" collapsed="false">
      <c r="A151" s="173"/>
      <c r="B151" s="188" t="n">
        <v>136</v>
      </c>
      <c r="C151" s="176" t="s">
        <v>697</v>
      </c>
      <c r="D151" s="206" t="n">
        <v>0.95</v>
      </c>
      <c r="E151" s="188"/>
      <c r="F151" s="178" t="s">
        <v>50</v>
      </c>
      <c r="G151" s="188"/>
      <c r="H151" s="188"/>
      <c r="I151" s="188" t="s">
        <v>600</v>
      </c>
      <c r="J151" s="178" t="s">
        <v>68</v>
      </c>
      <c r="K151" s="190" t="n">
        <v>2016</v>
      </c>
      <c r="L151" s="190" t="n">
        <v>2016</v>
      </c>
      <c r="M151" s="188"/>
      <c r="N151" s="188" t="s">
        <v>39</v>
      </c>
      <c r="O151" s="178" t="s">
        <v>50</v>
      </c>
      <c r="P151" s="188"/>
      <c r="Q151" s="178" t="s">
        <v>685</v>
      </c>
      <c r="R151" s="173"/>
      <c r="S151" s="173"/>
      <c r="T151" s="173"/>
      <c r="U151" s="173"/>
      <c r="V151" s="173"/>
      <c r="W151" s="173"/>
      <c r="X151" s="173"/>
      <c r="Y151" s="173"/>
      <c r="Z151" s="173"/>
    </row>
    <row r="152" customFormat="false" ht="15.75" hidden="false" customHeight="true" outlineLevel="0" collapsed="false">
      <c r="A152" s="173"/>
      <c r="B152" s="188" t="n">
        <v>137</v>
      </c>
      <c r="C152" s="176" t="s">
        <v>698</v>
      </c>
      <c r="D152" s="214" t="n">
        <v>0.66</v>
      </c>
      <c r="E152" s="188"/>
      <c r="F152" s="178" t="s">
        <v>40</v>
      </c>
      <c r="G152" s="188"/>
      <c r="H152" s="188"/>
      <c r="I152" s="188" t="s">
        <v>600</v>
      </c>
      <c r="J152" s="178" t="s">
        <v>44</v>
      </c>
      <c r="K152" s="190" t="n">
        <v>2021</v>
      </c>
      <c r="L152" s="190" t="n">
        <v>2021</v>
      </c>
      <c r="M152" s="188"/>
      <c r="N152" s="188" t="s">
        <v>45</v>
      </c>
      <c r="O152" s="178" t="s">
        <v>40</v>
      </c>
      <c r="P152" s="188"/>
      <c r="Q152" s="178" t="s">
        <v>699</v>
      </c>
      <c r="R152" s="173"/>
      <c r="S152" s="173"/>
      <c r="T152" s="173"/>
      <c r="U152" s="173"/>
      <c r="V152" s="173"/>
      <c r="W152" s="173"/>
      <c r="X152" s="173"/>
      <c r="Y152" s="173"/>
      <c r="Z152" s="173"/>
    </row>
    <row r="153" customFormat="false" ht="15.75" hidden="false" customHeight="true" outlineLevel="0" collapsed="false">
      <c r="A153" s="193"/>
      <c r="B153" s="188" t="n">
        <v>138</v>
      </c>
      <c r="C153" s="194" t="s">
        <v>700</v>
      </c>
      <c r="D153" s="214" t="n">
        <v>0.92</v>
      </c>
      <c r="E153" s="188"/>
      <c r="F153" s="178" t="s">
        <v>40</v>
      </c>
      <c r="G153" s="188"/>
      <c r="H153" s="188"/>
      <c r="I153" s="188" t="s">
        <v>600</v>
      </c>
      <c r="J153" s="178" t="s">
        <v>44</v>
      </c>
      <c r="K153" s="190" t="n">
        <v>2019</v>
      </c>
      <c r="L153" s="190" t="n">
        <v>2019</v>
      </c>
      <c r="M153" s="188"/>
      <c r="N153" s="188" t="s">
        <v>39</v>
      </c>
      <c r="O153" s="178" t="s">
        <v>40</v>
      </c>
      <c r="P153" s="188"/>
      <c r="Q153" s="178" t="s">
        <v>699</v>
      </c>
      <c r="R153" s="173"/>
      <c r="S153" s="173"/>
      <c r="T153" s="173"/>
      <c r="U153" s="173"/>
      <c r="V153" s="173"/>
      <c r="W153" s="173"/>
      <c r="X153" s="173"/>
      <c r="Y153" s="173"/>
      <c r="Z153" s="173"/>
    </row>
    <row r="154" customFormat="false" ht="15.75" hidden="false" customHeight="true" outlineLevel="0" collapsed="false">
      <c r="A154" s="193"/>
      <c r="B154" s="188" t="n">
        <v>139</v>
      </c>
      <c r="C154" s="194"/>
      <c r="D154" s="214" t="n">
        <v>0.67</v>
      </c>
      <c r="E154" s="188"/>
      <c r="F154" s="178" t="s">
        <v>40</v>
      </c>
      <c r="G154" s="188"/>
      <c r="H154" s="188"/>
      <c r="I154" s="188" t="s">
        <v>600</v>
      </c>
      <c r="J154" s="178" t="s">
        <v>68</v>
      </c>
      <c r="K154" s="190" t="n">
        <v>2015</v>
      </c>
      <c r="L154" s="190" t="n">
        <v>2015</v>
      </c>
      <c r="M154" s="188"/>
      <c r="N154" s="188" t="s">
        <v>39</v>
      </c>
      <c r="O154" s="178" t="s">
        <v>40</v>
      </c>
      <c r="P154" s="188"/>
      <c r="Q154" s="178" t="s">
        <v>699</v>
      </c>
      <c r="R154" s="173"/>
      <c r="S154" s="173"/>
      <c r="T154" s="173"/>
      <c r="U154" s="173"/>
      <c r="V154" s="173"/>
      <c r="W154" s="173"/>
      <c r="X154" s="173"/>
      <c r="Y154" s="173"/>
      <c r="Z154" s="173"/>
    </row>
    <row r="155" customFormat="false" ht="15.75" hidden="false" customHeight="true" outlineLevel="0" collapsed="false">
      <c r="A155" s="173"/>
      <c r="B155" s="188" t="n">
        <v>140</v>
      </c>
      <c r="C155" s="176" t="s">
        <v>701</v>
      </c>
      <c r="D155" s="189" t="n">
        <v>1.07</v>
      </c>
      <c r="E155" s="188"/>
      <c r="F155" s="178" t="s">
        <v>50</v>
      </c>
      <c r="G155" s="188"/>
      <c r="H155" s="188"/>
      <c r="I155" s="188" t="s">
        <v>600</v>
      </c>
      <c r="J155" s="178" t="s">
        <v>66</v>
      </c>
      <c r="K155" s="188" t="n">
        <v>2017</v>
      </c>
      <c r="L155" s="188" t="n">
        <v>2017</v>
      </c>
      <c r="M155" s="188"/>
      <c r="N155" s="188" t="s">
        <v>39</v>
      </c>
      <c r="O155" s="178" t="s">
        <v>50</v>
      </c>
      <c r="P155" s="188"/>
      <c r="Q155" s="178" t="s">
        <v>699</v>
      </c>
      <c r="R155" s="173"/>
      <c r="S155" s="173"/>
      <c r="T155" s="173"/>
      <c r="U155" s="173"/>
      <c r="V155" s="173"/>
      <c r="W155" s="173"/>
      <c r="X155" s="173"/>
      <c r="Y155" s="173"/>
      <c r="Z155" s="173"/>
    </row>
    <row r="156" customFormat="false" ht="15.75" hidden="false" customHeight="true" outlineLevel="0" collapsed="false">
      <c r="A156" s="173"/>
      <c r="B156" s="188" t="n">
        <v>141</v>
      </c>
      <c r="C156" s="176" t="s">
        <v>702</v>
      </c>
      <c r="D156" s="189" t="n">
        <v>0.4</v>
      </c>
      <c r="E156" s="188"/>
      <c r="F156" s="178" t="s">
        <v>50</v>
      </c>
      <c r="G156" s="188"/>
      <c r="H156" s="188"/>
      <c r="I156" s="188" t="s">
        <v>600</v>
      </c>
      <c r="J156" s="178" t="s">
        <v>44</v>
      </c>
      <c r="K156" s="188" t="n">
        <v>2018</v>
      </c>
      <c r="L156" s="188" t="n">
        <v>2018</v>
      </c>
      <c r="M156" s="188"/>
      <c r="N156" s="188" t="s">
        <v>39</v>
      </c>
      <c r="O156" s="178" t="s">
        <v>50</v>
      </c>
      <c r="P156" s="188"/>
      <c r="Q156" s="178" t="s">
        <v>699</v>
      </c>
      <c r="R156" s="173"/>
      <c r="S156" s="173"/>
      <c r="T156" s="173"/>
      <c r="U156" s="173"/>
      <c r="V156" s="173"/>
      <c r="W156" s="173"/>
      <c r="X156" s="173"/>
      <c r="Y156" s="173"/>
      <c r="Z156" s="173"/>
    </row>
    <row r="157" customFormat="false" ht="15.75" hidden="false" customHeight="true" outlineLevel="0" collapsed="false">
      <c r="A157" s="193"/>
      <c r="B157" s="188" t="n">
        <v>142</v>
      </c>
      <c r="C157" s="194" t="s">
        <v>703</v>
      </c>
      <c r="D157" s="214" t="n">
        <v>0.55</v>
      </c>
      <c r="E157" s="188"/>
      <c r="F157" s="178" t="s">
        <v>50</v>
      </c>
      <c r="G157" s="188"/>
      <c r="H157" s="188"/>
      <c r="I157" s="188" t="s">
        <v>600</v>
      </c>
      <c r="J157" s="178" t="s">
        <v>44</v>
      </c>
      <c r="K157" s="190" t="n">
        <v>2018</v>
      </c>
      <c r="L157" s="190" t="n">
        <v>2018</v>
      </c>
      <c r="M157" s="188"/>
      <c r="N157" s="188" t="s">
        <v>45</v>
      </c>
      <c r="O157" s="178" t="s">
        <v>50</v>
      </c>
      <c r="P157" s="188"/>
      <c r="Q157" s="178" t="s">
        <v>699</v>
      </c>
      <c r="R157" s="173"/>
      <c r="S157" s="173"/>
      <c r="T157" s="173"/>
      <c r="U157" s="173"/>
      <c r="V157" s="173"/>
      <c r="W157" s="173"/>
      <c r="X157" s="173"/>
      <c r="Y157" s="173"/>
      <c r="Z157" s="173"/>
    </row>
    <row r="158" customFormat="false" ht="15.75" hidden="false" customHeight="true" outlineLevel="0" collapsed="false">
      <c r="A158" s="193"/>
      <c r="B158" s="188" t="n">
        <v>143</v>
      </c>
      <c r="C158" s="194"/>
      <c r="D158" s="214" t="n">
        <v>0.96</v>
      </c>
      <c r="E158" s="188"/>
      <c r="F158" s="178" t="s">
        <v>50</v>
      </c>
      <c r="G158" s="188"/>
      <c r="H158" s="188"/>
      <c r="I158" s="188" t="s">
        <v>600</v>
      </c>
      <c r="J158" s="178" t="s">
        <v>44</v>
      </c>
      <c r="K158" s="190" t="n">
        <v>2018</v>
      </c>
      <c r="L158" s="190" t="n">
        <v>2018</v>
      </c>
      <c r="M158" s="188"/>
      <c r="N158" s="188" t="s">
        <v>45</v>
      </c>
      <c r="O158" s="178" t="s">
        <v>50</v>
      </c>
      <c r="P158" s="188"/>
      <c r="Q158" s="178" t="s">
        <v>699</v>
      </c>
      <c r="R158" s="173"/>
      <c r="S158" s="173"/>
      <c r="T158" s="173"/>
      <c r="U158" s="173"/>
      <c r="V158" s="173"/>
      <c r="W158" s="173"/>
      <c r="X158" s="173"/>
      <c r="Y158" s="173"/>
      <c r="Z158" s="173"/>
    </row>
    <row r="159" customFormat="false" ht="15.75" hidden="false" customHeight="true" outlineLevel="0" collapsed="false">
      <c r="A159" s="173"/>
      <c r="B159" s="188" t="n">
        <v>144</v>
      </c>
      <c r="C159" s="176" t="s">
        <v>704</v>
      </c>
      <c r="D159" s="206" t="n">
        <v>0.99</v>
      </c>
      <c r="E159" s="188"/>
      <c r="F159" s="178" t="s">
        <v>50</v>
      </c>
      <c r="G159" s="188"/>
      <c r="H159" s="188"/>
      <c r="I159" s="188" t="s">
        <v>600</v>
      </c>
      <c r="J159" s="178" t="s">
        <v>68</v>
      </c>
      <c r="K159" s="190" t="n">
        <v>2020</v>
      </c>
      <c r="L159" s="190" t="n">
        <v>2020</v>
      </c>
      <c r="M159" s="188"/>
      <c r="N159" s="188" t="s">
        <v>45</v>
      </c>
      <c r="O159" s="178" t="s">
        <v>50</v>
      </c>
      <c r="P159" s="188"/>
      <c r="Q159" s="178" t="s">
        <v>699</v>
      </c>
      <c r="R159" s="173"/>
      <c r="S159" s="173"/>
      <c r="T159" s="173"/>
      <c r="U159" s="173"/>
      <c r="V159" s="173"/>
      <c r="W159" s="173"/>
      <c r="X159" s="173"/>
      <c r="Y159" s="173"/>
      <c r="Z159" s="173"/>
    </row>
    <row r="160" customFormat="false" ht="15.75" hidden="false" customHeight="true" outlineLevel="0" collapsed="false">
      <c r="A160" s="193"/>
      <c r="B160" s="188" t="n">
        <v>145</v>
      </c>
      <c r="C160" s="194" t="s">
        <v>705</v>
      </c>
      <c r="D160" s="214" t="n">
        <v>0.31</v>
      </c>
      <c r="E160" s="188"/>
      <c r="F160" s="178" t="s">
        <v>50</v>
      </c>
      <c r="G160" s="188"/>
      <c r="H160" s="188"/>
      <c r="I160" s="188" t="s">
        <v>600</v>
      </c>
      <c r="J160" s="178" t="s">
        <v>44</v>
      </c>
      <c r="K160" s="190" t="n">
        <v>2020</v>
      </c>
      <c r="L160" s="190" t="n">
        <v>2020</v>
      </c>
      <c r="M160" s="188"/>
      <c r="N160" s="188" t="s">
        <v>39</v>
      </c>
      <c r="O160" s="178" t="s">
        <v>50</v>
      </c>
      <c r="P160" s="188"/>
      <c r="Q160" s="178" t="s">
        <v>699</v>
      </c>
      <c r="R160" s="173"/>
      <c r="S160" s="173"/>
      <c r="T160" s="173"/>
      <c r="U160" s="173"/>
      <c r="V160" s="173"/>
      <c r="W160" s="173"/>
      <c r="X160" s="173"/>
      <c r="Y160" s="173"/>
      <c r="Z160" s="173"/>
    </row>
    <row r="161" customFormat="false" ht="15.75" hidden="false" customHeight="true" outlineLevel="0" collapsed="false">
      <c r="A161" s="193"/>
      <c r="B161" s="188" t="n">
        <v>146</v>
      </c>
      <c r="C161" s="194"/>
      <c r="D161" s="214" t="n">
        <v>0.17</v>
      </c>
      <c r="E161" s="188"/>
      <c r="F161" s="178" t="s">
        <v>50</v>
      </c>
      <c r="G161" s="188"/>
      <c r="H161" s="188"/>
      <c r="I161" s="188" t="s">
        <v>600</v>
      </c>
      <c r="J161" s="178" t="s">
        <v>44</v>
      </c>
      <c r="K161" s="190" t="n">
        <v>2020</v>
      </c>
      <c r="L161" s="190" t="n">
        <v>2020</v>
      </c>
      <c r="M161" s="188"/>
      <c r="N161" s="188" t="s">
        <v>39</v>
      </c>
      <c r="O161" s="178" t="s">
        <v>50</v>
      </c>
      <c r="P161" s="188"/>
      <c r="Q161" s="178" t="s">
        <v>699</v>
      </c>
      <c r="R161" s="173"/>
      <c r="S161" s="173"/>
      <c r="T161" s="173"/>
      <c r="U161" s="173"/>
      <c r="V161" s="173"/>
      <c r="W161" s="173"/>
      <c r="X161" s="173"/>
      <c r="Y161" s="173"/>
      <c r="Z161" s="173"/>
    </row>
    <row r="162" customFormat="false" ht="15.75" hidden="false" customHeight="true" outlineLevel="0" collapsed="false">
      <c r="A162" s="193"/>
      <c r="B162" s="188" t="n">
        <v>147</v>
      </c>
      <c r="C162" s="194"/>
      <c r="D162" s="214" t="n">
        <v>0.18</v>
      </c>
      <c r="E162" s="188"/>
      <c r="F162" s="178" t="s">
        <v>50</v>
      </c>
      <c r="G162" s="188"/>
      <c r="H162" s="188"/>
      <c r="I162" s="188" t="s">
        <v>600</v>
      </c>
      <c r="J162" s="178" t="s">
        <v>44</v>
      </c>
      <c r="K162" s="190" t="n">
        <v>2018</v>
      </c>
      <c r="L162" s="190" t="n">
        <v>2018</v>
      </c>
      <c r="M162" s="188"/>
      <c r="N162" s="188" t="s">
        <v>39</v>
      </c>
      <c r="O162" s="178" t="s">
        <v>50</v>
      </c>
      <c r="P162" s="188"/>
      <c r="Q162" s="178" t="s">
        <v>699</v>
      </c>
      <c r="R162" s="173"/>
      <c r="S162" s="173"/>
      <c r="T162" s="173"/>
      <c r="U162" s="173"/>
      <c r="V162" s="173"/>
      <c r="W162" s="173"/>
      <c r="X162" s="173"/>
      <c r="Y162" s="173"/>
      <c r="Z162" s="173"/>
    </row>
    <row r="163" customFormat="false" ht="15.75" hidden="false" customHeight="true" outlineLevel="0" collapsed="false">
      <c r="A163" s="173"/>
      <c r="B163" s="188" t="n">
        <v>148</v>
      </c>
      <c r="C163" s="176" t="s">
        <v>706</v>
      </c>
      <c r="D163" s="214" t="n">
        <v>2.01</v>
      </c>
      <c r="E163" s="188"/>
      <c r="F163" s="178" t="s">
        <v>40</v>
      </c>
      <c r="G163" s="188"/>
      <c r="H163" s="188"/>
      <c r="I163" s="188" t="s">
        <v>600</v>
      </c>
      <c r="J163" s="178" t="s">
        <v>44</v>
      </c>
      <c r="K163" s="190" t="n">
        <v>2016</v>
      </c>
      <c r="L163" s="190" t="n">
        <v>2016</v>
      </c>
      <c r="M163" s="188"/>
      <c r="N163" s="188" t="s">
        <v>45</v>
      </c>
      <c r="O163" s="178" t="s">
        <v>40</v>
      </c>
      <c r="P163" s="188"/>
      <c r="Q163" s="178" t="s">
        <v>699</v>
      </c>
      <c r="R163" s="173"/>
      <c r="S163" s="173"/>
      <c r="T163" s="173"/>
      <c r="U163" s="173"/>
      <c r="V163" s="173"/>
      <c r="W163" s="173"/>
      <c r="X163" s="173"/>
      <c r="Y163" s="173"/>
      <c r="Z163" s="173"/>
    </row>
    <row r="164" customFormat="false" ht="15.75" hidden="false" customHeight="true" outlineLevel="0" collapsed="false">
      <c r="A164" s="173"/>
      <c r="B164" s="188" t="n">
        <v>149</v>
      </c>
      <c r="C164" s="176" t="s">
        <v>707</v>
      </c>
      <c r="D164" s="214" t="n">
        <v>1.77</v>
      </c>
      <c r="E164" s="188"/>
      <c r="F164" s="178" t="s">
        <v>40</v>
      </c>
      <c r="G164" s="188"/>
      <c r="H164" s="188"/>
      <c r="I164" s="188" t="s">
        <v>600</v>
      </c>
      <c r="J164" s="178" t="s">
        <v>68</v>
      </c>
      <c r="K164" s="190" t="n">
        <v>2019</v>
      </c>
      <c r="L164" s="190" t="n">
        <v>2019</v>
      </c>
      <c r="M164" s="188"/>
      <c r="N164" s="188" t="s">
        <v>39</v>
      </c>
      <c r="O164" s="178" t="s">
        <v>40</v>
      </c>
      <c r="P164" s="188"/>
      <c r="Q164" s="178" t="s">
        <v>699</v>
      </c>
      <c r="R164" s="173"/>
      <c r="S164" s="173"/>
      <c r="T164" s="173"/>
      <c r="U164" s="173"/>
      <c r="V164" s="173"/>
      <c r="W164" s="173"/>
      <c r="X164" s="173"/>
      <c r="Y164" s="173"/>
      <c r="Z164" s="173"/>
    </row>
    <row r="165" customFormat="false" ht="15.75" hidden="false" customHeight="true" outlineLevel="0" collapsed="false">
      <c r="A165" s="193"/>
      <c r="B165" s="188" t="n">
        <v>150</v>
      </c>
      <c r="C165" s="194" t="s">
        <v>708</v>
      </c>
      <c r="D165" s="214" t="n">
        <v>0.57</v>
      </c>
      <c r="E165" s="188"/>
      <c r="F165" s="178" t="s">
        <v>40</v>
      </c>
      <c r="G165" s="188"/>
      <c r="H165" s="188"/>
      <c r="I165" s="188" t="s">
        <v>600</v>
      </c>
      <c r="J165" s="178" t="s">
        <v>44</v>
      </c>
      <c r="K165" s="190" t="n">
        <v>2016</v>
      </c>
      <c r="L165" s="190" t="n">
        <v>2016</v>
      </c>
      <c r="M165" s="188"/>
      <c r="N165" s="188" t="s">
        <v>39</v>
      </c>
      <c r="O165" s="178" t="s">
        <v>40</v>
      </c>
      <c r="P165" s="188"/>
      <c r="Q165" s="178" t="s">
        <v>699</v>
      </c>
      <c r="R165" s="173"/>
      <c r="S165" s="173"/>
      <c r="T165" s="173"/>
      <c r="U165" s="173"/>
      <c r="V165" s="173"/>
      <c r="W165" s="173"/>
      <c r="X165" s="173"/>
      <c r="Y165" s="173"/>
      <c r="Z165" s="173"/>
    </row>
    <row r="166" customFormat="false" ht="15.75" hidden="false" customHeight="true" outlineLevel="0" collapsed="false">
      <c r="A166" s="193"/>
      <c r="B166" s="188" t="n">
        <v>151</v>
      </c>
      <c r="C166" s="194"/>
      <c r="D166" s="214" t="n">
        <v>0.71</v>
      </c>
      <c r="E166" s="188"/>
      <c r="F166" s="178" t="s">
        <v>40</v>
      </c>
      <c r="G166" s="188"/>
      <c r="H166" s="188"/>
      <c r="I166" s="188" t="s">
        <v>600</v>
      </c>
      <c r="J166" s="178" t="s">
        <v>44</v>
      </c>
      <c r="K166" s="190" t="n">
        <v>2015</v>
      </c>
      <c r="L166" s="190" t="n">
        <v>2015</v>
      </c>
      <c r="M166" s="188"/>
      <c r="N166" s="188" t="s">
        <v>39</v>
      </c>
      <c r="O166" s="178" t="s">
        <v>40</v>
      </c>
      <c r="P166" s="188"/>
      <c r="Q166" s="178" t="s">
        <v>699</v>
      </c>
      <c r="R166" s="173"/>
      <c r="S166" s="173"/>
      <c r="T166" s="173"/>
      <c r="U166" s="173"/>
      <c r="V166" s="173"/>
      <c r="W166" s="173"/>
      <c r="X166" s="173"/>
      <c r="Y166" s="173"/>
      <c r="Z166" s="173"/>
    </row>
    <row r="167" customFormat="false" ht="15.75" hidden="false" customHeight="true" outlineLevel="0" collapsed="false">
      <c r="A167" s="173"/>
      <c r="B167" s="188" t="n">
        <v>152</v>
      </c>
      <c r="C167" s="176" t="s">
        <v>709</v>
      </c>
      <c r="D167" s="214" t="n">
        <v>1.57</v>
      </c>
      <c r="E167" s="188"/>
      <c r="F167" s="178" t="s">
        <v>40</v>
      </c>
      <c r="G167" s="188"/>
      <c r="H167" s="188"/>
      <c r="I167" s="188" t="s">
        <v>600</v>
      </c>
      <c r="J167" s="178" t="s">
        <v>44</v>
      </c>
      <c r="K167" s="190" t="n">
        <v>2019</v>
      </c>
      <c r="L167" s="190" t="n">
        <v>2019</v>
      </c>
      <c r="M167" s="188"/>
      <c r="N167" s="188" t="s">
        <v>39</v>
      </c>
      <c r="O167" s="178" t="s">
        <v>40</v>
      </c>
      <c r="P167" s="188"/>
      <c r="Q167" s="178" t="s">
        <v>699</v>
      </c>
      <c r="R167" s="173"/>
      <c r="S167" s="173"/>
      <c r="T167" s="173"/>
      <c r="U167" s="173"/>
      <c r="V167" s="173"/>
      <c r="W167" s="173"/>
      <c r="X167" s="173"/>
      <c r="Y167" s="173"/>
      <c r="Z167" s="173"/>
    </row>
    <row r="168" customFormat="false" ht="15.75" hidden="false" customHeight="true" outlineLevel="0" collapsed="false">
      <c r="A168" s="193"/>
      <c r="B168" s="188" t="n">
        <v>153</v>
      </c>
      <c r="C168" s="199" t="s">
        <v>656</v>
      </c>
      <c r="D168" s="206" t="n">
        <v>0.54</v>
      </c>
      <c r="E168" s="188"/>
      <c r="F168" s="178" t="s">
        <v>50</v>
      </c>
      <c r="G168" s="188"/>
      <c r="H168" s="188"/>
      <c r="I168" s="188" t="s">
        <v>600</v>
      </c>
      <c r="J168" s="178" t="s">
        <v>38</v>
      </c>
      <c r="K168" s="190" t="n">
        <v>2015</v>
      </c>
      <c r="L168" s="190" t="n">
        <v>2015</v>
      </c>
      <c r="M168" s="188"/>
      <c r="N168" s="188" t="s">
        <v>45</v>
      </c>
      <c r="O168" s="178" t="s">
        <v>50</v>
      </c>
      <c r="P168" s="188"/>
      <c r="Q168" s="178" t="s">
        <v>699</v>
      </c>
      <c r="R168" s="173"/>
      <c r="S168" s="173"/>
      <c r="T168" s="173"/>
      <c r="U168" s="173"/>
      <c r="V168" s="173"/>
      <c r="W168" s="173"/>
      <c r="X168" s="173"/>
      <c r="Y168" s="173"/>
      <c r="Z168" s="173"/>
    </row>
    <row r="169" customFormat="false" ht="15.75" hidden="false" customHeight="true" outlineLevel="0" collapsed="false">
      <c r="A169" s="193"/>
      <c r="B169" s="188" t="n">
        <v>154</v>
      </c>
      <c r="C169" s="199"/>
      <c r="D169" s="206" t="n">
        <v>0.81</v>
      </c>
      <c r="E169" s="188"/>
      <c r="F169" s="178" t="s">
        <v>50</v>
      </c>
      <c r="G169" s="188"/>
      <c r="H169" s="188"/>
      <c r="I169" s="188" t="s">
        <v>600</v>
      </c>
      <c r="J169" s="178" t="s">
        <v>38</v>
      </c>
      <c r="K169" s="190" t="n">
        <v>2015</v>
      </c>
      <c r="L169" s="190" t="n">
        <v>2015</v>
      </c>
      <c r="M169" s="188"/>
      <c r="N169" s="188" t="s">
        <v>45</v>
      </c>
      <c r="O169" s="178" t="s">
        <v>50</v>
      </c>
      <c r="P169" s="188"/>
      <c r="Q169" s="178" t="s">
        <v>699</v>
      </c>
      <c r="R169" s="173"/>
      <c r="S169" s="173"/>
      <c r="T169" s="173"/>
      <c r="U169" s="173"/>
      <c r="V169" s="173"/>
      <c r="W169" s="173"/>
      <c r="X169" s="173"/>
      <c r="Y169" s="173"/>
      <c r="Z169" s="173"/>
    </row>
    <row r="170" customFormat="false" ht="15.75" hidden="false" customHeight="true" outlineLevel="0" collapsed="false">
      <c r="A170" s="193"/>
      <c r="B170" s="188" t="n">
        <v>155</v>
      </c>
      <c r="C170" s="194" t="s">
        <v>710</v>
      </c>
      <c r="D170" s="213" t="n">
        <v>0.6</v>
      </c>
      <c r="E170" s="188"/>
      <c r="F170" s="178" t="s">
        <v>40</v>
      </c>
      <c r="G170" s="188"/>
      <c r="H170" s="188"/>
      <c r="I170" s="188" t="s">
        <v>600</v>
      </c>
      <c r="J170" s="178" t="s">
        <v>68</v>
      </c>
      <c r="K170" s="190" t="n">
        <v>2015</v>
      </c>
      <c r="L170" s="190" t="n">
        <v>2015</v>
      </c>
      <c r="M170" s="188"/>
      <c r="N170" s="188" t="s">
        <v>39</v>
      </c>
      <c r="O170" s="178" t="s">
        <v>40</v>
      </c>
      <c r="P170" s="188"/>
      <c r="Q170" s="178" t="s">
        <v>711</v>
      </c>
      <c r="R170" s="173"/>
      <c r="S170" s="173"/>
      <c r="T170" s="173"/>
      <c r="U170" s="173"/>
      <c r="V170" s="173"/>
      <c r="W170" s="173"/>
      <c r="X170" s="173"/>
      <c r="Y170" s="173"/>
      <c r="Z170" s="173"/>
    </row>
    <row r="171" customFormat="false" ht="15.75" hidden="false" customHeight="true" outlineLevel="0" collapsed="false">
      <c r="A171" s="193"/>
      <c r="B171" s="188" t="n">
        <v>156</v>
      </c>
      <c r="C171" s="194"/>
      <c r="D171" s="213" t="n">
        <v>0.7</v>
      </c>
      <c r="E171" s="188"/>
      <c r="F171" s="178" t="s">
        <v>40</v>
      </c>
      <c r="G171" s="188"/>
      <c r="H171" s="188"/>
      <c r="I171" s="188" t="s">
        <v>600</v>
      </c>
      <c r="J171" s="178" t="s">
        <v>44</v>
      </c>
      <c r="K171" s="190" t="n">
        <v>2019</v>
      </c>
      <c r="L171" s="190" t="n">
        <v>2019</v>
      </c>
      <c r="M171" s="188"/>
      <c r="N171" s="188" t="s">
        <v>45</v>
      </c>
      <c r="O171" s="178" t="s">
        <v>40</v>
      </c>
      <c r="P171" s="188"/>
      <c r="Q171" s="178" t="s">
        <v>711</v>
      </c>
      <c r="R171" s="173"/>
      <c r="S171" s="173"/>
      <c r="T171" s="173"/>
      <c r="U171" s="173"/>
      <c r="V171" s="173"/>
      <c r="W171" s="173"/>
      <c r="X171" s="173"/>
      <c r="Y171" s="173"/>
      <c r="Z171" s="173"/>
    </row>
    <row r="172" customFormat="false" ht="15.75" hidden="false" customHeight="true" outlineLevel="0" collapsed="false">
      <c r="A172" s="173"/>
      <c r="B172" s="188" t="n">
        <v>157</v>
      </c>
      <c r="C172" s="176" t="s">
        <v>712</v>
      </c>
      <c r="D172" s="213" t="n">
        <v>0.69</v>
      </c>
      <c r="E172" s="188"/>
      <c r="F172" s="178" t="s">
        <v>40</v>
      </c>
      <c r="G172" s="188"/>
      <c r="H172" s="188"/>
      <c r="I172" s="188" t="s">
        <v>600</v>
      </c>
      <c r="J172" s="178" t="s">
        <v>53</v>
      </c>
      <c r="K172" s="190" t="n">
        <v>2010</v>
      </c>
      <c r="L172" s="190" t="n">
        <v>2010</v>
      </c>
      <c r="M172" s="188"/>
      <c r="N172" s="188" t="s">
        <v>45</v>
      </c>
      <c r="O172" s="178" t="s">
        <v>40</v>
      </c>
      <c r="P172" s="188"/>
      <c r="Q172" s="178" t="s">
        <v>711</v>
      </c>
      <c r="R172" s="173"/>
      <c r="S172" s="173"/>
      <c r="T172" s="173"/>
      <c r="U172" s="173"/>
      <c r="V172" s="173"/>
      <c r="W172" s="173"/>
      <c r="X172" s="173"/>
      <c r="Y172" s="173"/>
      <c r="Z172" s="173"/>
    </row>
    <row r="173" customFormat="false" ht="15.75" hidden="false" customHeight="true" outlineLevel="0" collapsed="false">
      <c r="A173" s="173"/>
      <c r="B173" s="188" t="n">
        <v>158</v>
      </c>
      <c r="C173" s="176" t="s">
        <v>713</v>
      </c>
      <c r="D173" s="213" t="n">
        <v>0.96</v>
      </c>
      <c r="E173" s="188"/>
      <c r="F173" s="178" t="s">
        <v>50</v>
      </c>
      <c r="G173" s="188"/>
      <c r="H173" s="188"/>
      <c r="I173" s="188" t="s">
        <v>600</v>
      </c>
      <c r="J173" s="178" t="s">
        <v>58</v>
      </c>
      <c r="K173" s="190" t="n">
        <v>2010</v>
      </c>
      <c r="L173" s="190" t="n">
        <v>2010</v>
      </c>
      <c r="M173" s="188"/>
      <c r="N173" s="188" t="s">
        <v>39</v>
      </c>
      <c r="O173" s="178" t="s">
        <v>50</v>
      </c>
      <c r="P173" s="188"/>
      <c r="Q173" s="178" t="s">
        <v>711</v>
      </c>
      <c r="R173" s="173"/>
      <c r="S173" s="173"/>
      <c r="T173" s="173"/>
      <c r="U173" s="173"/>
      <c r="V173" s="173"/>
      <c r="W173" s="173"/>
      <c r="X173" s="173"/>
      <c r="Y173" s="173"/>
      <c r="Z173" s="173"/>
    </row>
    <row r="174" customFormat="false" ht="15.75" hidden="false" customHeight="true" outlineLevel="0" collapsed="false">
      <c r="A174" s="173"/>
      <c r="B174" s="188" t="n">
        <v>159</v>
      </c>
      <c r="C174" s="176" t="s">
        <v>714</v>
      </c>
      <c r="D174" s="213" t="n">
        <v>1.92</v>
      </c>
      <c r="E174" s="188"/>
      <c r="F174" s="178" t="s">
        <v>50</v>
      </c>
      <c r="G174" s="188"/>
      <c r="H174" s="188"/>
      <c r="I174" s="188" t="s">
        <v>600</v>
      </c>
      <c r="J174" s="178" t="s">
        <v>49</v>
      </c>
      <c r="K174" s="190" t="n">
        <v>2010</v>
      </c>
      <c r="L174" s="190" t="n">
        <v>2010</v>
      </c>
      <c r="M174" s="188"/>
      <c r="N174" s="188" t="s">
        <v>39</v>
      </c>
      <c r="O174" s="178" t="s">
        <v>50</v>
      </c>
      <c r="P174" s="188"/>
      <c r="Q174" s="178" t="s">
        <v>711</v>
      </c>
      <c r="R174" s="173"/>
      <c r="S174" s="173"/>
      <c r="T174" s="173"/>
      <c r="U174" s="173"/>
      <c r="V174" s="173"/>
      <c r="W174" s="173"/>
      <c r="X174" s="173"/>
      <c r="Y174" s="173"/>
      <c r="Z174" s="173"/>
    </row>
    <row r="175" customFormat="false" ht="15.75" hidden="false" customHeight="true" outlineLevel="0" collapsed="false">
      <c r="A175" s="173"/>
      <c r="B175" s="188" t="n">
        <v>160</v>
      </c>
      <c r="C175" s="176" t="s">
        <v>715</v>
      </c>
      <c r="D175" s="213" t="n">
        <v>0.89</v>
      </c>
      <c r="E175" s="188"/>
      <c r="F175" s="178" t="s">
        <v>50</v>
      </c>
      <c r="G175" s="188"/>
      <c r="H175" s="188"/>
      <c r="I175" s="188" t="s">
        <v>600</v>
      </c>
      <c r="J175" s="178" t="s">
        <v>66</v>
      </c>
      <c r="K175" s="190" t="n">
        <v>2010</v>
      </c>
      <c r="L175" s="190" t="n">
        <v>2010</v>
      </c>
      <c r="M175" s="188"/>
      <c r="N175" s="188" t="s">
        <v>39</v>
      </c>
      <c r="O175" s="178" t="s">
        <v>50</v>
      </c>
      <c r="P175" s="188"/>
      <c r="Q175" s="178" t="s">
        <v>711</v>
      </c>
      <c r="R175" s="173"/>
      <c r="S175" s="173"/>
      <c r="T175" s="173"/>
      <c r="U175" s="173"/>
      <c r="V175" s="173"/>
      <c r="W175" s="173"/>
      <c r="X175" s="173"/>
      <c r="Y175" s="173"/>
      <c r="Z175" s="173"/>
    </row>
    <row r="176" customFormat="false" ht="15.75" hidden="false" customHeight="true" outlineLevel="0" collapsed="false">
      <c r="A176" s="173"/>
      <c r="B176" s="188" t="n">
        <v>161</v>
      </c>
      <c r="C176" s="176" t="s">
        <v>716</v>
      </c>
      <c r="D176" s="213" t="n">
        <v>0.46</v>
      </c>
      <c r="E176" s="188"/>
      <c r="F176" s="178" t="s">
        <v>40</v>
      </c>
      <c r="G176" s="188"/>
      <c r="H176" s="188"/>
      <c r="I176" s="188" t="s">
        <v>600</v>
      </c>
      <c r="J176" s="178" t="s">
        <v>66</v>
      </c>
      <c r="K176" s="190" t="n">
        <v>2011</v>
      </c>
      <c r="L176" s="190" t="n">
        <v>2011</v>
      </c>
      <c r="M176" s="188"/>
      <c r="N176" s="188" t="s">
        <v>45</v>
      </c>
      <c r="O176" s="178" t="s">
        <v>40</v>
      </c>
      <c r="P176" s="188"/>
      <c r="Q176" s="178" t="s">
        <v>711</v>
      </c>
      <c r="R176" s="173"/>
      <c r="S176" s="173"/>
      <c r="T176" s="173"/>
      <c r="U176" s="173"/>
      <c r="V176" s="173"/>
      <c r="W176" s="173"/>
      <c r="X176" s="173"/>
      <c r="Y176" s="173"/>
      <c r="Z176" s="173"/>
    </row>
    <row r="177" customFormat="false" ht="15.75" hidden="false" customHeight="true" outlineLevel="0" collapsed="false">
      <c r="A177" s="173"/>
      <c r="B177" s="188" t="n">
        <v>162</v>
      </c>
      <c r="C177" s="176" t="s">
        <v>717</v>
      </c>
      <c r="D177" s="213" t="n">
        <v>1.23</v>
      </c>
      <c r="E177" s="188"/>
      <c r="F177" s="178" t="s">
        <v>40</v>
      </c>
      <c r="G177" s="188"/>
      <c r="H177" s="188"/>
      <c r="I177" s="188" t="s">
        <v>600</v>
      </c>
      <c r="J177" s="178" t="s">
        <v>38</v>
      </c>
      <c r="K177" s="190" t="n">
        <v>2010</v>
      </c>
      <c r="L177" s="190" t="n">
        <v>2010</v>
      </c>
      <c r="M177" s="188"/>
      <c r="N177" s="188" t="s">
        <v>39</v>
      </c>
      <c r="O177" s="178" t="s">
        <v>40</v>
      </c>
      <c r="P177" s="188"/>
      <c r="Q177" s="178" t="s">
        <v>711</v>
      </c>
      <c r="R177" s="173"/>
      <c r="S177" s="173"/>
      <c r="T177" s="173"/>
      <c r="U177" s="173"/>
      <c r="V177" s="173"/>
      <c r="W177" s="173"/>
      <c r="X177" s="173"/>
      <c r="Y177" s="173"/>
      <c r="Z177" s="173"/>
    </row>
    <row r="178" customFormat="false" ht="15.75" hidden="false" customHeight="true" outlineLevel="0" collapsed="false">
      <c r="A178" s="173"/>
      <c r="B178" s="188" t="n">
        <v>163</v>
      </c>
      <c r="C178" s="176" t="s">
        <v>718</v>
      </c>
      <c r="D178" s="213" t="n">
        <v>2.83</v>
      </c>
      <c r="E178" s="188"/>
      <c r="F178" s="178" t="s">
        <v>40</v>
      </c>
      <c r="G178" s="188"/>
      <c r="H178" s="188"/>
      <c r="I178" s="188" t="s">
        <v>600</v>
      </c>
      <c r="J178" s="178" t="s">
        <v>202</v>
      </c>
      <c r="K178" s="190" t="n">
        <v>2011</v>
      </c>
      <c r="L178" s="190" t="n">
        <v>2011</v>
      </c>
      <c r="M178" s="188"/>
      <c r="N178" s="188" t="s">
        <v>39</v>
      </c>
      <c r="O178" s="178" t="s">
        <v>40</v>
      </c>
      <c r="P178" s="188"/>
      <c r="Q178" s="178" t="s">
        <v>711</v>
      </c>
      <c r="R178" s="173"/>
      <c r="S178" s="173"/>
      <c r="T178" s="173"/>
      <c r="U178" s="173"/>
      <c r="V178" s="173"/>
      <c r="W178" s="173"/>
      <c r="X178" s="173"/>
      <c r="Y178" s="173"/>
      <c r="Z178" s="173"/>
    </row>
    <row r="179" customFormat="false" ht="15.75" hidden="false" customHeight="true" outlineLevel="0" collapsed="false">
      <c r="A179" s="173"/>
      <c r="B179" s="188" t="n">
        <v>164</v>
      </c>
      <c r="C179" s="176" t="s">
        <v>719</v>
      </c>
      <c r="D179" s="213" t="n">
        <v>0.85</v>
      </c>
      <c r="E179" s="188"/>
      <c r="F179" s="178" t="s">
        <v>40</v>
      </c>
      <c r="G179" s="188"/>
      <c r="H179" s="188"/>
      <c r="I179" s="188" t="s">
        <v>600</v>
      </c>
      <c r="J179" s="178" t="s">
        <v>90</v>
      </c>
      <c r="K179" s="190" t="n">
        <v>2018</v>
      </c>
      <c r="L179" s="190" t="n">
        <v>2018</v>
      </c>
      <c r="M179" s="188"/>
      <c r="N179" s="188" t="s">
        <v>39</v>
      </c>
      <c r="O179" s="178" t="s">
        <v>40</v>
      </c>
      <c r="P179" s="188"/>
      <c r="Q179" s="178" t="s">
        <v>711</v>
      </c>
      <c r="R179" s="173"/>
      <c r="S179" s="173"/>
      <c r="T179" s="173"/>
      <c r="U179" s="173"/>
      <c r="V179" s="173"/>
      <c r="W179" s="173"/>
      <c r="X179" s="173"/>
      <c r="Y179" s="173"/>
      <c r="Z179" s="173"/>
    </row>
    <row r="180" customFormat="false" ht="15.75" hidden="false" customHeight="true" outlineLevel="0" collapsed="false">
      <c r="A180" s="173"/>
      <c r="B180" s="188" t="n">
        <v>165</v>
      </c>
      <c r="C180" s="176" t="s">
        <v>720</v>
      </c>
      <c r="D180" s="213" t="n">
        <v>3.21</v>
      </c>
      <c r="E180" s="188"/>
      <c r="F180" s="178" t="s">
        <v>40</v>
      </c>
      <c r="G180" s="188"/>
      <c r="H180" s="188"/>
      <c r="I180" s="188" t="s">
        <v>600</v>
      </c>
      <c r="J180" s="178" t="s">
        <v>53</v>
      </c>
      <c r="K180" s="190" t="n">
        <v>2006</v>
      </c>
      <c r="L180" s="190" t="n">
        <v>2006</v>
      </c>
      <c r="M180" s="188"/>
      <c r="N180" s="188" t="s">
        <v>39</v>
      </c>
      <c r="O180" s="178" t="s">
        <v>40</v>
      </c>
      <c r="P180" s="188"/>
      <c r="Q180" s="178" t="s">
        <v>711</v>
      </c>
      <c r="R180" s="173"/>
      <c r="S180" s="173"/>
      <c r="T180" s="173"/>
      <c r="U180" s="173"/>
      <c r="V180" s="173"/>
      <c r="W180" s="173"/>
      <c r="X180" s="173"/>
      <c r="Y180" s="173"/>
      <c r="Z180" s="173"/>
    </row>
    <row r="181" customFormat="false" ht="15.75" hidden="false" customHeight="true" outlineLevel="0" collapsed="false">
      <c r="A181" s="173"/>
      <c r="B181" s="188" t="n">
        <v>166</v>
      </c>
      <c r="C181" s="176" t="s">
        <v>721</v>
      </c>
      <c r="D181" s="213" t="n">
        <v>0.33</v>
      </c>
      <c r="E181" s="188"/>
      <c r="F181" s="178" t="s">
        <v>50</v>
      </c>
      <c r="G181" s="188"/>
      <c r="H181" s="188"/>
      <c r="I181" s="188" t="s">
        <v>600</v>
      </c>
      <c r="J181" s="178" t="s">
        <v>78</v>
      </c>
      <c r="K181" s="190" t="n">
        <v>2015</v>
      </c>
      <c r="L181" s="190" t="n">
        <v>2015</v>
      </c>
      <c r="M181" s="188"/>
      <c r="N181" s="188" t="s">
        <v>39</v>
      </c>
      <c r="O181" s="178" t="s">
        <v>50</v>
      </c>
      <c r="P181" s="188"/>
      <c r="Q181" s="178" t="s">
        <v>711</v>
      </c>
      <c r="R181" s="173"/>
      <c r="S181" s="173"/>
      <c r="T181" s="173"/>
      <c r="U181" s="173"/>
      <c r="V181" s="173"/>
      <c r="W181" s="173"/>
      <c r="X181" s="173"/>
      <c r="Y181" s="173"/>
      <c r="Z181" s="173"/>
    </row>
    <row r="182" customFormat="false" ht="15.75" hidden="false" customHeight="true" outlineLevel="0" collapsed="false">
      <c r="A182" s="173"/>
      <c r="B182" s="188" t="n">
        <v>167</v>
      </c>
      <c r="C182" s="176" t="s">
        <v>722</v>
      </c>
      <c r="D182" s="213" t="n">
        <v>0.41</v>
      </c>
      <c r="E182" s="188"/>
      <c r="F182" s="178" t="s">
        <v>50</v>
      </c>
      <c r="G182" s="188"/>
      <c r="H182" s="188"/>
      <c r="I182" s="188" t="s">
        <v>600</v>
      </c>
      <c r="J182" s="178" t="s">
        <v>66</v>
      </c>
      <c r="K182" s="190" t="n">
        <v>2014</v>
      </c>
      <c r="L182" s="190" t="n">
        <v>2014</v>
      </c>
      <c r="M182" s="188"/>
      <c r="N182" s="188" t="s">
        <v>39</v>
      </c>
      <c r="O182" s="178" t="s">
        <v>50</v>
      </c>
      <c r="P182" s="188"/>
      <c r="Q182" s="178" t="s">
        <v>711</v>
      </c>
      <c r="R182" s="173"/>
      <c r="S182" s="173"/>
      <c r="T182" s="173"/>
      <c r="U182" s="173"/>
      <c r="V182" s="173"/>
      <c r="W182" s="173"/>
      <c r="X182" s="173"/>
      <c r="Y182" s="173"/>
      <c r="Z182" s="173"/>
    </row>
    <row r="183" customFormat="false" ht="15.75" hidden="false" customHeight="true" outlineLevel="0" collapsed="false">
      <c r="A183" s="173"/>
      <c r="B183" s="188" t="n">
        <v>168</v>
      </c>
      <c r="C183" s="176" t="s">
        <v>723</v>
      </c>
      <c r="D183" s="213" t="n">
        <v>0.29</v>
      </c>
      <c r="E183" s="188"/>
      <c r="F183" s="178" t="s">
        <v>40</v>
      </c>
      <c r="G183" s="188"/>
      <c r="H183" s="188"/>
      <c r="I183" s="188" t="s">
        <v>600</v>
      </c>
      <c r="J183" s="178" t="s">
        <v>38</v>
      </c>
      <c r="K183" s="190" t="n">
        <v>2018</v>
      </c>
      <c r="L183" s="190" t="n">
        <v>2018</v>
      </c>
      <c r="M183" s="188"/>
      <c r="N183" s="188" t="s">
        <v>39</v>
      </c>
      <c r="O183" s="178" t="s">
        <v>40</v>
      </c>
      <c r="P183" s="188"/>
      <c r="Q183" s="178" t="s">
        <v>711</v>
      </c>
      <c r="R183" s="173"/>
      <c r="S183" s="173"/>
      <c r="T183" s="173"/>
      <c r="U183" s="173"/>
      <c r="V183" s="173"/>
      <c r="W183" s="173"/>
      <c r="X183" s="173"/>
      <c r="Y183" s="173"/>
      <c r="Z183" s="173"/>
    </row>
    <row r="184" customFormat="false" ht="15.75" hidden="false" customHeight="true" outlineLevel="0" collapsed="false">
      <c r="A184" s="173"/>
      <c r="B184" s="188" t="n">
        <v>169</v>
      </c>
      <c r="C184" s="176" t="s">
        <v>724</v>
      </c>
      <c r="D184" s="213" t="n">
        <v>0.56</v>
      </c>
      <c r="E184" s="188"/>
      <c r="F184" s="178" t="s">
        <v>40</v>
      </c>
      <c r="G184" s="188"/>
      <c r="H184" s="188"/>
      <c r="I184" s="188" t="s">
        <v>600</v>
      </c>
      <c r="J184" s="178" t="s">
        <v>90</v>
      </c>
      <c r="K184" s="190" t="n">
        <v>2017</v>
      </c>
      <c r="L184" s="190" t="n">
        <v>2017</v>
      </c>
      <c r="M184" s="188"/>
      <c r="N184" s="188" t="s">
        <v>39</v>
      </c>
      <c r="O184" s="178" t="s">
        <v>40</v>
      </c>
      <c r="P184" s="188"/>
      <c r="Q184" s="178" t="s">
        <v>711</v>
      </c>
      <c r="R184" s="173"/>
      <c r="S184" s="173"/>
      <c r="T184" s="173"/>
      <c r="U184" s="173"/>
      <c r="V184" s="173"/>
      <c r="W184" s="173"/>
      <c r="X184" s="173"/>
      <c r="Y184" s="173"/>
      <c r="Z184" s="173"/>
    </row>
    <row r="185" customFormat="false" ht="15.75" hidden="false" customHeight="true" outlineLevel="0" collapsed="false">
      <c r="A185" s="173"/>
      <c r="B185" s="188" t="n">
        <v>170</v>
      </c>
      <c r="C185" s="176" t="s">
        <v>725</v>
      </c>
      <c r="D185" s="213" t="n">
        <v>0.36</v>
      </c>
      <c r="E185" s="188"/>
      <c r="F185" s="178" t="s">
        <v>50</v>
      </c>
      <c r="G185" s="188"/>
      <c r="H185" s="188"/>
      <c r="I185" s="188" t="s">
        <v>600</v>
      </c>
      <c r="J185" s="178" t="s">
        <v>44</v>
      </c>
      <c r="K185" s="190" t="n">
        <v>2018</v>
      </c>
      <c r="L185" s="190" t="n">
        <v>2018</v>
      </c>
      <c r="M185" s="188"/>
      <c r="N185" s="188" t="s">
        <v>39</v>
      </c>
      <c r="O185" s="178" t="s">
        <v>50</v>
      </c>
      <c r="P185" s="188"/>
      <c r="Q185" s="178" t="s">
        <v>711</v>
      </c>
      <c r="R185" s="173"/>
      <c r="S185" s="173"/>
      <c r="T185" s="173"/>
      <c r="U185" s="173"/>
      <c r="V185" s="173"/>
      <c r="W185" s="173"/>
      <c r="X185" s="173"/>
      <c r="Y185" s="173"/>
      <c r="Z185" s="173"/>
    </row>
    <row r="186" customFormat="false" ht="15.75" hidden="false" customHeight="true" outlineLevel="0" collapsed="false">
      <c r="A186" s="173"/>
      <c r="B186" s="188" t="n">
        <v>171</v>
      </c>
      <c r="C186" s="176" t="s">
        <v>726</v>
      </c>
      <c r="D186" s="213" t="n">
        <v>0.41</v>
      </c>
      <c r="E186" s="188"/>
      <c r="F186" s="178" t="s">
        <v>40</v>
      </c>
      <c r="G186" s="188"/>
      <c r="H186" s="188"/>
      <c r="I186" s="188" t="s">
        <v>600</v>
      </c>
      <c r="J186" s="178" t="s">
        <v>44</v>
      </c>
      <c r="K186" s="190" t="n">
        <v>2016</v>
      </c>
      <c r="L186" s="190" t="n">
        <v>2016</v>
      </c>
      <c r="M186" s="188"/>
      <c r="N186" s="188" t="s">
        <v>45</v>
      </c>
      <c r="O186" s="178" t="s">
        <v>40</v>
      </c>
      <c r="P186" s="188"/>
      <c r="Q186" s="178" t="s">
        <v>711</v>
      </c>
      <c r="R186" s="173"/>
      <c r="S186" s="173"/>
      <c r="T186" s="173"/>
      <c r="U186" s="173"/>
      <c r="V186" s="173"/>
      <c r="W186" s="173"/>
      <c r="X186" s="173"/>
      <c r="Y186" s="173"/>
      <c r="Z186" s="173"/>
    </row>
    <row r="187" customFormat="false" ht="15.75" hidden="false" customHeight="true" outlineLevel="0" collapsed="false">
      <c r="A187" s="173"/>
      <c r="B187" s="188" t="n">
        <v>172</v>
      </c>
      <c r="C187" s="176" t="s">
        <v>727</v>
      </c>
      <c r="D187" s="213" t="n">
        <v>2.33</v>
      </c>
      <c r="E187" s="188"/>
      <c r="F187" s="178" t="s">
        <v>50</v>
      </c>
      <c r="G187" s="188"/>
      <c r="H187" s="188"/>
      <c r="I187" s="188" t="s">
        <v>600</v>
      </c>
      <c r="J187" s="178" t="s">
        <v>68</v>
      </c>
      <c r="K187" s="190" t="n">
        <v>2013</v>
      </c>
      <c r="L187" s="190" t="n">
        <v>2013</v>
      </c>
      <c r="M187" s="188"/>
      <c r="N187" s="188" t="s">
        <v>39</v>
      </c>
      <c r="O187" s="178" t="s">
        <v>50</v>
      </c>
      <c r="P187" s="188"/>
      <c r="Q187" s="178" t="s">
        <v>711</v>
      </c>
      <c r="R187" s="173"/>
      <c r="S187" s="173"/>
      <c r="T187" s="173"/>
      <c r="U187" s="173"/>
      <c r="V187" s="173"/>
      <c r="W187" s="173"/>
      <c r="X187" s="173"/>
      <c r="Y187" s="173"/>
      <c r="Z187" s="173"/>
    </row>
    <row r="188" customFormat="false" ht="15.75" hidden="false" customHeight="true" outlineLevel="0" collapsed="false">
      <c r="A188" s="193"/>
      <c r="B188" s="188" t="n">
        <v>173</v>
      </c>
      <c r="C188" s="194" t="s">
        <v>728</v>
      </c>
      <c r="D188" s="213" t="n">
        <v>0.26</v>
      </c>
      <c r="E188" s="188"/>
      <c r="F188" s="178" t="s">
        <v>50</v>
      </c>
      <c r="G188" s="188"/>
      <c r="H188" s="188"/>
      <c r="I188" s="188" t="s">
        <v>600</v>
      </c>
      <c r="J188" s="178" t="s">
        <v>46</v>
      </c>
      <c r="K188" s="190" t="n">
        <v>2017</v>
      </c>
      <c r="L188" s="190" t="n">
        <v>2017</v>
      </c>
      <c r="M188" s="188"/>
      <c r="N188" s="188" t="s">
        <v>39</v>
      </c>
      <c r="O188" s="178" t="s">
        <v>50</v>
      </c>
      <c r="P188" s="188"/>
      <c r="Q188" s="178" t="s">
        <v>711</v>
      </c>
      <c r="R188" s="173"/>
      <c r="S188" s="173"/>
      <c r="T188" s="173"/>
      <c r="U188" s="173"/>
      <c r="V188" s="173"/>
      <c r="W188" s="173"/>
      <c r="X188" s="173"/>
      <c r="Y188" s="173"/>
      <c r="Z188" s="173"/>
    </row>
    <row r="189" customFormat="false" ht="15.75" hidden="false" customHeight="true" outlineLevel="0" collapsed="false">
      <c r="A189" s="193"/>
      <c r="B189" s="188" t="n">
        <v>174</v>
      </c>
      <c r="C189" s="194"/>
      <c r="D189" s="213" t="n">
        <v>0.37</v>
      </c>
      <c r="E189" s="188"/>
      <c r="F189" s="178" t="s">
        <v>40</v>
      </c>
      <c r="G189" s="188"/>
      <c r="H189" s="188"/>
      <c r="I189" s="188" t="s">
        <v>600</v>
      </c>
      <c r="J189" s="178" t="s">
        <v>49</v>
      </c>
      <c r="K189" s="190" t="n">
        <v>2012</v>
      </c>
      <c r="L189" s="190" t="n">
        <v>2012</v>
      </c>
      <c r="M189" s="188"/>
      <c r="N189" s="188" t="s">
        <v>45</v>
      </c>
      <c r="O189" s="178" t="s">
        <v>40</v>
      </c>
      <c r="P189" s="188"/>
      <c r="Q189" s="178" t="s">
        <v>711</v>
      </c>
      <c r="R189" s="173"/>
      <c r="S189" s="173"/>
      <c r="T189" s="173"/>
      <c r="U189" s="173"/>
      <c r="V189" s="173"/>
      <c r="W189" s="173"/>
      <c r="X189" s="173"/>
      <c r="Y189" s="173"/>
      <c r="Z189" s="173"/>
    </row>
    <row r="190" customFormat="false" ht="15.75" hidden="false" customHeight="true" outlineLevel="0" collapsed="false">
      <c r="A190" s="173"/>
      <c r="B190" s="188" t="n">
        <v>175</v>
      </c>
      <c r="C190" s="176" t="s">
        <v>729</v>
      </c>
      <c r="D190" s="213" t="n">
        <v>1.33</v>
      </c>
      <c r="E190" s="188"/>
      <c r="F190" s="178" t="s">
        <v>40</v>
      </c>
      <c r="G190" s="188"/>
      <c r="H190" s="188"/>
      <c r="I190" s="188" t="s">
        <v>600</v>
      </c>
      <c r="J190" s="178" t="s">
        <v>58</v>
      </c>
      <c r="K190" s="190" t="n">
        <v>2017</v>
      </c>
      <c r="L190" s="190" t="n">
        <v>2017</v>
      </c>
      <c r="M190" s="188"/>
      <c r="N190" s="188" t="s">
        <v>39</v>
      </c>
      <c r="O190" s="178" t="s">
        <v>40</v>
      </c>
      <c r="P190" s="188"/>
      <c r="Q190" s="178" t="s">
        <v>711</v>
      </c>
      <c r="R190" s="173"/>
      <c r="S190" s="173"/>
      <c r="T190" s="173"/>
      <c r="U190" s="173"/>
      <c r="V190" s="173"/>
      <c r="W190" s="173"/>
      <c r="X190" s="173"/>
      <c r="Y190" s="173"/>
      <c r="Z190" s="173"/>
    </row>
    <row r="191" customFormat="false" ht="15.75" hidden="false" customHeight="true" outlineLevel="0" collapsed="false">
      <c r="A191" s="173"/>
      <c r="B191" s="188" t="n">
        <v>176</v>
      </c>
      <c r="C191" s="176" t="s">
        <v>730</v>
      </c>
      <c r="D191" s="213" t="n">
        <v>1.94</v>
      </c>
      <c r="E191" s="188"/>
      <c r="F191" s="178" t="s">
        <v>40</v>
      </c>
      <c r="G191" s="188"/>
      <c r="H191" s="188"/>
      <c r="I191" s="188" t="s">
        <v>600</v>
      </c>
      <c r="J191" s="178" t="s">
        <v>68</v>
      </c>
      <c r="K191" s="190" t="n">
        <v>2016</v>
      </c>
      <c r="L191" s="190" t="n">
        <v>2016</v>
      </c>
      <c r="M191" s="188"/>
      <c r="N191" s="188" t="s">
        <v>39</v>
      </c>
      <c r="O191" s="178" t="s">
        <v>40</v>
      </c>
      <c r="P191" s="188"/>
      <c r="Q191" s="178" t="s">
        <v>711</v>
      </c>
      <c r="R191" s="173"/>
      <c r="S191" s="173"/>
      <c r="T191" s="173"/>
      <c r="U191" s="173"/>
      <c r="V191" s="173"/>
      <c r="W191" s="173"/>
      <c r="X191" s="173"/>
      <c r="Y191" s="173"/>
      <c r="Z191" s="173"/>
    </row>
    <row r="192" customFormat="false" ht="15.75" hidden="false" customHeight="true" outlineLevel="0" collapsed="false">
      <c r="A192" s="173"/>
      <c r="B192" s="188" t="n">
        <v>177</v>
      </c>
      <c r="C192" s="176" t="s">
        <v>731</v>
      </c>
      <c r="D192" s="213" t="n">
        <v>1.53</v>
      </c>
      <c r="E192" s="188"/>
      <c r="F192" s="178" t="s">
        <v>40</v>
      </c>
      <c r="G192" s="188"/>
      <c r="H192" s="188"/>
      <c r="I192" s="188" t="s">
        <v>600</v>
      </c>
      <c r="J192" s="178" t="s">
        <v>68</v>
      </c>
      <c r="K192" s="190" t="n">
        <v>2014</v>
      </c>
      <c r="L192" s="190" t="n">
        <v>2014</v>
      </c>
      <c r="M192" s="188"/>
      <c r="N192" s="188" t="s">
        <v>39</v>
      </c>
      <c r="O192" s="178" t="s">
        <v>40</v>
      </c>
      <c r="P192" s="188"/>
      <c r="Q192" s="178" t="s">
        <v>711</v>
      </c>
      <c r="R192" s="173"/>
      <c r="S192" s="173"/>
      <c r="T192" s="173"/>
      <c r="U192" s="173"/>
      <c r="V192" s="173"/>
      <c r="W192" s="173"/>
      <c r="X192" s="173"/>
      <c r="Y192" s="173"/>
      <c r="Z192" s="173"/>
    </row>
    <row r="193" customFormat="false" ht="15.75" hidden="false" customHeight="true" outlineLevel="0" collapsed="false">
      <c r="A193" s="173"/>
      <c r="B193" s="188" t="n">
        <v>178</v>
      </c>
      <c r="C193" s="176" t="s">
        <v>732</v>
      </c>
      <c r="D193" s="213" t="n">
        <v>1.21</v>
      </c>
      <c r="E193" s="188"/>
      <c r="F193" s="178" t="s">
        <v>50</v>
      </c>
      <c r="G193" s="188"/>
      <c r="H193" s="188"/>
      <c r="I193" s="188" t="s">
        <v>600</v>
      </c>
      <c r="J193" s="178" t="s">
        <v>38</v>
      </c>
      <c r="K193" s="190" t="n">
        <v>2010</v>
      </c>
      <c r="L193" s="190" t="n">
        <v>2010</v>
      </c>
      <c r="M193" s="188"/>
      <c r="N193" s="188" t="s">
        <v>39</v>
      </c>
      <c r="O193" s="178" t="s">
        <v>50</v>
      </c>
      <c r="P193" s="188"/>
      <c r="Q193" s="178" t="s">
        <v>711</v>
      </c>
      <c r="R193" s="173"/>
      <c r="S193" s="173"/>
      <c r="T193" s="173"/>
      <c r="U193" s="173"/>
      <c r="V193" s="173"/>
      <c r="W193" s="173"/>
      <c r="X193" s="173"/>
      <c r="Y193" s="173"/>
      <c r="Z193" s="173"/>
    </row>
    <row r="194" customFormat="false" ht="15.75" hidden="false" customHeight="true" outlineLevel="0" collapsed="false">
      <c r="A194" s="173"/>
      <c r="B194" s="188" t="n">
        <v>179</v>
      </c>
      <c r="C194" s="176" t="s">
        <v>733</v>
      </c>
      <c r="D194" s="213" t="n">
        <v>1.28</v>
      </c>
      <c r="E194" s="188"/>
      <c r="F194" s="178" t="s">
        <v>40</v>
      </c>
      <c r="G194" s="188"/>
      <c r="H194" s="188"/>
      <c r="I194" s="188" t="s">
        <v>600</v>
      </c>
      <c r="J194" s="178" t="s">
        <v>66</v>
      </c>
      <c r="K194" s="190" t="n">
        <v>2016</v>
      </c>
      <c r="L194" s="190" t="n">
        <v>2016</v>
      </c>
      <c r="M194" s="188"/>
      <c r="N194" s="188" t="s">
        <v>45</v>
      </c>
      <c r="O194" s="178" t="s">
        <v>40</v>
      </c>
      <c r="P194" s="188"/>
      <c r="Q194" s="178" t="s">
        <v>734</v>
      </c>
      <c r="R194" s="173"/>
      <c r="S194" s="173"/>
      <c r="T194" s="173"/>
      <c r="U194" s="173"/>
      <c r="V194" s="173"/>
      <c r="W194" s="173"/>
      <c r="X194" s="173"/>
      <c r="Y194" s="173"/>
      <c r="Z194" s="173"/>
    </row>
    <row r="195" customFormat="false" ht="15.75" hidden="false" customHeight="true" outlineLevel="0" collapsed="false">
      <c r="A195" s="173"/>
      <c r="B195" s="188" t="n">
        <v>180</v>
      </c>
      <c r="C195" s="176" t="s">
        <v>735</v>
      </c>
      <c r="D195" s="213" t="n">
        <v>0.94</v>
      </c>
      <c r="E195" s="188"/>
      <c r="F195" s="178" t="s">
        <v>50</v>
      </c>
      <c r="G195" s="188"/>
      <c r="H195" s="188"/>
      <c r="I195" s="188" t="s">
        <v>600</v>
      </c>
      <c r="J195" s="178" t="s">
        <v>38</v>
      </c>
      <c r="K195" s="190" t="n">
        <v>2018</v>
      </c>
      <c r="L195" s="190" t="n">
        <v>2018</v>
      </c>
      <c r="M195" s="188"/>
      <c r="N195" s="188" t="s">
        <v>39</v>
      </c>
      <c r="O195" s="178" t="s">
        <v>50</v>
      </c>
      <c r="P195" s="188"/>
      <c r="Q195" s="178" t="s">
        <v>734</v>
      </c>
      <c r="R195" s="173"/>
      <c r="S195" s="173"/>
      <c r="T195" s="173"/>
      <c r="U195" s="173"/>
      <c r="V195" s="173"/>
      <c r="W195" s="173"/>
      <c r="X195" s="173"/>
      <c r="Y195" s="173"/>
      <c r="Z195" s="173"/>
    </row>
    <row r="196" customFormat="false" ht="15.75" hidden="false" customHeight="true" outlineLevel="0" collapsed="false">
      <c r="A196" s="193"/>
      <c r="B196" s="188" t="n">
        <v>181</v>
      </c>
      <c r="C196" s="194" t="s">
        <v>736</v>
      </c>
      <c r="D196" s="213" t="n">
        <v>1.03</v>
      </c>
      <c r="E196" s="188"/>
      <c r="F196" s="178" t="s">
        <v>50</v>
      </c>
      <c r="G196" s="188"/>
      <c r="H196" s="188"/>
      <c r="I196" s="188" t="s">
        <v>600</v>
      </c>
      <c r="J196" s="178" t="s">
        <v>44</v>
      </c>
      <c r="K196" s="190" t="n">
        <v>2018</v>
      </c>
      <c r="L196" s="190" t="n">
        <v>2018</v>
      </c>
      <c r="M196" s="188"/>
      <c r="N196" s="188" t="s">
        <v>45</v>
      </c>
      <c r="O196" s="178" t="s">
        <v>50</v>
      </c>
      <c r="P196" s="188"/>
      <c r="Q196" s="178" t="s">
        <v>734</v>
      </c>
      <c r="R196" s="173"/>
      <c r="S196" s="173"/>
      <c r="T196" s="173"/>
      <c r="U196" s="173"/>
      <c r="V196" s="173"/>
      <c r="W196" s="173"/>
      <c r="X196" s="173"/>
      <c r="Y196" s="173"/>
      <c r="Z196" s="173"/>
    </row>
    <row r="197" customFormat="false" ht="15.75" hidden="false" customHeight="true" outlineLevel="0" collapsed="false">
      <c r="A197" s="193"/>
      <c r="B197" s="188" t="n">
        <v>182</v>
      </c>
      <c r="C197" s="194"/>
      <c r="D197" s="213" t="n">
        <v>0.69</v>
      </c>
      <c r="E197" s="188"/>
      <c r="F197" s="178" t="s">
        <v>50</v>
      </c>
      <c r="G197" s="188"/>
      <c r="H197" s="188"/>
      <c r="I197" s="188" t="s">
        <v>600</v>
      </c>
      <c r="J197" s="178" t="s">
        <v>737</v>
      </c>
      <c r="K197" s="190" t="n">
        <v>2021</v>
      </c>
      <c r="L197" s="190" t="n">
        <v>2021</v>
      </c>
      <c r="M197" s="188"/>
      <c r="N197" s="188" t="s">
        <v>39</v>
      </c>
      <c r="O197" s="178" t="s">
        <v>50</v>
      </c>
      <c r="P197" s="188"/>
      <c r="Q197" s="178" t="s">
        <v>734</v>
      </c>
      <c r="R197" s="173"/>
      <c r="S197" s="173"/>
      <c r="T197" s="173"/>
      <c r="U197" s="173"/>
      <c r="V197" s="173"/>
      <c r="W197" s="173"/>
      <c r="X197" s="173"/>
      <c r="Y197" s="173"/>
      <c r="Z197" s="173"/>
    </row>
    <row r="198" customFormat="false" ht="15.75" hidden="false" customHeight="true" outlineLevel="0" collapsed="false">
      <c r="A198" s="173"/>
      <c r="B198" s="188" t="n">
        <v>183</v>
      </c>
      <c r="C198" s="176" t="s">
        <v>738</v>
      </c>
      <c r="D198" s="213" t="n">
        <v>0.78</v>
      </c>
      <c r="E198" s="188"/>
      <c r="F198" s="178" t="s">
        <v>40</v>
      </c>
      <c r="G198" s="188"/>
      <c r="H198" s="188"/>
      <c r="I198" s="188" t="s">
        <v>600</v>
      </c>
      <c r="J198" s="178" t="s">
        <v>53</v>
      </c>
      <c r="K198" s="190" t="n">
        <v>2020</v>
      </c>
      <c r="L198" s="190" t="n">
        <v>2020</v>
      </c>
      <c r="M198" s="188"/>
      <c r="N198" s="188" t="s">
        <v>39</v>
      </c>
      <c r="O198" s="178" t="s">
        <v>40</v>
      </c>
      <c r="P198" s="188"/>
      <c r="Q198" s="178" t="s">
        <v>734</v>
      </c>
      <c r="R198" s="173"/>
      <c r="S198" s="173"/>
      <c r="T198" s="173"/>
      <c r="U198" s="173"/>
      <c r="V198" s="173"/>
      <c r="W198" s="173"/>
      <c r="X198" s="173"/>
      <c r="Y198" s="173"/>
      <c r="Z198" s="173"/>
    </row>
    <row r="199" customFormat="false" ht="15.75" hidden="false" customHeight="true" outlineLevel="0" collapsed="false">
      <c r="A199" s="173"/>
      <c r="B199" s="188" t="n">
        <v>184</v>
      </c>
      <c r="C199" s="176" t="s">
        <v>739</v>
      </c>
      <c r="D199" s="213" t="n">
        <v>0.43</v>
      </c>
      <c r="E199" s="188"/>
      <c r="F199" s="178" t="s">
        <v>50</v>
      </c>
      <c r="G199" s="188"/>
      <c r="H199" s="188"/>
      <c r="I199" s="188" t="s">
        <v>600</v>
      </c>
      <c r="J199" s="178" t="s">
        <v>202</v>
      </c>
      <c r="K199" s="190" t="n">
        <v>2016</v>
      </c>
      <c r="L199" s="190" t="n">
        <v>2016</v>
      </c>
      <c r="M199" s="188"/>
      <c r="N199" s="188" t="s">
        <v>39</v>
      </c>
      <c r="O199" s="178" t="s">
        <v>50</v>
      </c>
      <c r="P199" s="188"/>
      <c r="Q199" s="178" t="s">
        <v>734</v>
      </c>
      <c r="R199" s="173"/>
      <c r="S199" s="173"/>
      <c r="T199" s="173"/>
      <c r="U199" s="173"/>
      <c r="V199" s="173"/>
      <c r="W199" s="173"/>
      <c r="X199" s="173"/>
      <c r="Y199" s="173"/>
      <c r="Z199" s="173"/>
    </row>
    <row r="200" customFormat="false" ht="15.75" hidden="false" customHeight="true" outlineLevel="0" collapsed="false">
      <c r="A200" s="193"/>
      <c r="B200" s="188" t="n">
        <v>185</v>
      </c>
      <c r="C200" s="194" t="s">
        <v>740</v>
      </c>
      <c r="D200" s="213" t="n">
        <v>3.39</v>
      </c>
      <c r="E200" s="188"/>
      <c r="F200" s="178" t="s">
        <v>50</v>
      </c>
      <c r="G200" s="188"/>
      <c r="H200" s="188"/>
      <c r="I200" s="188" t="s">
        <v>600</v>
      </c>
      <c r="J200" s="178" t="s">
        <v>53</v>
      </c>
      <c r="K200" s="190" t="n">
        <v>2018</v>
      </c>
      <c r="L200" s="190" t="n">
        <v>2018</v>
      </c>
      <c r="M200" s="188"/>
      <c r="N200" s="188" t="s">
        <v>45</v>
      </c>
      <c r="O200" s="178" t="s">
        <v>50</v>
      </c>
      <c r="P200" s="188"/>
      <c r="Q200" s="178" t="s">
        <v>734</v>
      </c>
      <c r="R200" s="173"/>
      <c r="S200" s="173"/>
      <c r="T200" s="173"/>
      <c r="U200" s="173"/>
      <c r="V200" s="173"/>
      <c r="W200" s="173"/>
      <c r="X200" s="173"/>
      <c r="Y200" s="173"/>
      <c r="Z200" s="173"/>
    </row>
    <row r="201" customFormat="false" ht="15.75" hidden="false" customHeight="true" outlineLevel="0" collapsed="false">
      <c r="A201" s="193"/>
      <c r="B201" s="188" t="n">
        <v>186</v>
      </c>
      <c r="C201" s="194"/>
      <c r="D201" s="213" t="n">
        <v>1.21</v>
      </c>
      <c r="E201" s="188"/>
      <c r="F201" s="178" t="s">
        <v>50</v>
      </c>
      <c r="G201" s="188"/>
      <c r="H201" s="188"/>
      <c r="I201" s="188" t="s">
        <v>600</v>
      </c>
      <c r="J201" s="178" t="s">
        <v>90</v>
      </c>
      <c r="K201" s="190" t="n">
        <v>2021</v>
      </c>
      <c r="L201" s="190" t="n">
        <v>2021</v>
      </c>
      <c r="M201" s="188"/>
      <c r="N201" s="188" t="s">
        <v>39</v>
      </c>
      <c r="O201" s="178" t="s">
        <v>50</v>
      </c>
      <c r="P201" s="188"/>
      <c r="Q201" s="178" t="s">
        <v>734</v>
      </c>
      <c r="R201" s="173"/>
      <c r="S201" s="173"/>
      <c r="T201" s="173"/>
      <c r="U201" s="173"/>
      <c r="V201" s="173"/>
      <c r="W201" s="173"/>
      <c r="X201" s="173"/>
      <c r="Y201" s="173"/>
      <c r="Z201" s="173"/>
    </row>
    <row r="202" customFormat="false" ht="15.75" hidden="false" customHeight="true" outlineLevel="0" collapsed="false">
      <c r="A202" s="173"/>
      <c r="B202" s="188" t="n">
        <v>187</v>
      </c>
      <c r="C202" s="176" t="s">
        <v>741</v>
      </c>
      <c r="D202" s="213" t="n">
        <v>0.8</v>
      </c>
      <c r="E202" s="188"/>
      <c r="F202" s="178" t="s">
        <v>40</v>
      </c>
      <c r="G202" s="188"/>
      <c r="H202" s="188"/>
      <c r="I202" s="188" t="s">
        <v>600</v>
      </c>
      <c r="J202" s="178" t="s">
        <v>49</v>
      </c>
      <c r="K202" s="190" t="n">
        <v>2020</v>
      </c>
      <c r="L202" s="190" t="n">
        <v>2020</v>
      </c>
      <c r="M202" s="188"/>
      <c r="N202" s="188" t="s">
        <v>39</v>
      </c>
      <c r="O202" s="178" t="s">
        <v>40</v>
      </c>
      <c r="P202" s="188"/>
      <c r="Q202" s="178" t="s">
        <v>734</v>
      </c>
      <c r="R202" s="173"/>
      <c r="S202" s="173"/>
      <c r="T202" s="173"/>
      <c r="U202" s="173"/>
      <c r="V202" s="173"/>
      <c r="W202" s="173"/>
      <c r="X202" s="173"/>
      <c r="Y202" s="173"/>
      <c r="Z202" s="173"/>
    </row>
    <row r="203" customFormat="false" ht="15.75" hidden="false" customHeight="true" outlineLevel="0" collapsed="false">
      <c r="A203" s="173"/>
      <c r="B203" s="188" t="n">
        <v>188</v>
      </c>
      <c r="C203" s="176" t="s">
        <v>742</v>
      </c>
      <c r="D203" s="213" t="n">
        <v>0.47</v>
      </c>
      <c r="E203" s="188"/>
      <c r="F203" s="178" t="s">
        <v>50</v>
      </c>
      <c r="G203" s="188"/>
      <c r="H203" s="188"/>
      <c r="I203" s="188" t="s">
        <v>600</v>
      </c>
      <c r="J203" s="178" t="s">
        <v>66</v>
      </c>
      <c r="K203" s="190" t="n">
        <v>2016</v>
      </c>
      <c r="L203" s="190" t="n">
        <v>2016</v>
      </c>
      <c r="M203" s="188"/>
      <c r="N203" s="188" t="s">
        <v>39</v>
      </c>
      <c r="O203" s="178" t="s">
        <v>50</v>
      </c>
      <c r="P203" s="188"/>
      <c r="Q203" s="178" t="s">
        <v>734</v>
      </c>
      <c r="R203" s="173"/>
      <c r="S203" s="173"/>
      <c r="T203" s="173"/>
      <c r="U203" s="173"/>
      <c r="V203" s="173"/>
      <c r="W203" s="173"/>
      <c r="X203" s="173"/>
      <c r="Y203" s="173"/>
      <c r="Z203" s="173"/>
    </row>
    <row r="204" customFormat="false" ht="15.75" hidden="false" customHeight="true" outlineLevel="0" collapsed="false">
      <c r="A204" s="173"/>
      <c r="B204" s="188" t="n">
        <v>189</v>
      </c>
      <c r="C204" s="176" t="s">
        <v>743</v>
      </c>
      <c r="D204" s="213" t="n">
        <v>1.43</v>
      </c>
      <c r="E204" s="188"/>
      <c r="F204" s="178" t="s">
        <v>50</v>
      </c>
      <c r="G204" s="188"/>
      <c r="H204" s="188"/>
      <c r="I204" s="188" t="s">
        <v>600</v>
      </c>
      <c r="J204" s="178" t="s">
        <v>49</v>
      </c>
      <c r="K204" s="190" t="n">
        <v>2018</v>
      </c>
      <c r="L204" s="190" t="n">
        <v>2018</v>
      </c>
      <c r="M204" s="188"/>
      <c r="N204" s="188" t="s">
        <v>39</v>
      </c>
      <c r="O204" s="178" t="s">
        <v>50</v>
      </c>
      <c r="P204" s="188"/>
      <c r="Q204" s="178" t="s">
        <v>734</v>
      </c>
      <c r="R204" s="173"/>
      <c r="S204" s="173"/>
      <c r="T204" s="173"/>
      <c r="U204" s="173"/>
      <c r="V204" s="173"/>
      <c r="W204" s="173"/>
      <c r="X204" s="173"/>
      <c r="Y204" s="173"/>
      <c r="Z204" s="173"/>
    </row>
    <row r="205" customFormat="false" ht="15.75" hidden="false" customHeight="true" outlineLevel="0" collapsed="false">
      <c r="A205" s="193"/>
      <c r="B205" s="188" t="n">
        <v>190</v>
      </c>
      <c r="C205" s="194" t="s">
        <v>744</v>
      </c>
      <c r="D205" s="213" t="n">
        <v>0.51</v>
      </c>
      <c r="E205" s="188"/>
      <c r="F205" s="178" t="s">
        <v>40</v>
      </c>
      <c r="G205" s="188"/>
      <c r="H205" s="188"/>
      <c r="I205" s="188" t="s">
        <v>600</v>
      </c>
      <c r="J205" s="178" t="s">
        <v>53</v>
      </c>
      <c r="K205" s="190" t="n">
        <v>2020</v>
      </c>
      <c r="L205" s="190" t="n">
        <v>2020</v>
      </c>
      <c r="M205" s="188"/>
      <c r="N205" s="188" t="s">
        <v>45</v>
      </c>
      <c r="O205" s="178" t="s">
        <v>40</v>
      </c>
      <c r="P205" s="188"/>
      <c r="Q205" s="178" t="s">
        <v>734</v>
      </c>
      <c r="R205" s="173"/>
      <c r="S205" s="173"/>
      <c r="T205" s="173"/>
      <c r="U205" s="173"/>
      <c r="V205" s="173"/>
      <c r="W205" s="173"/>
      <c r="X205" s="173"/>
      <c r="Y205" s="173"/>
      <c r="Z205" s="173"/>
    </row>
    <row r="206" customFormat="false" ht="15.75" hidden="false" customHeight="true" outlineLevel="0" collapsed="false">
      <c r="A206" s="193"/>
      <c r="B206" s="188" t="n">
        <v>191</v>
      </c>
      <c r="C206" s="194"/>
      <c r="D206" s="213" t="n">
        <v>0.28</v>
      </c>
      <c r="E206" s="188"/>
      <c r="F206" s="178" t="s">
        <v>50</v>
      </c>
      <c r="G206" s="188"/>
      <c r="H206" s="188"/>
      <c r="I206" s="188" t="s">
        <v>600</v>
      </c>
      <c r="J206" s="178" t="s">
        <v>66</v>
      </c>
      <c r="K206" s="190" t="n">
        <v>2020</v>
      </c>
      <c r="L206" s="190" t="n">
        <v>2020</v>
      </c>
      <c r="M206" s="188"/>
      <c r="N206" s="188" t="s">
        <v>45</v>
      </c>
      <c r="O206" s="178" t="s">
        <v>50</v>
      </c>
      <c r="P206" s="188"/>
      <c r="Q206" s="178" t="s">
        <v>734</v>
      </c>
      <c r="R206" s="173"/>
      <c r="S206" s="173"/>
      <c r="T206" s="173"/>
      <c r="U206" s="173"/>
      <c r="V206" s="173"/>
      <c r="W206" s="173"/>
      <c r="X206" s="173"/>
      <c r="Y206" s="173"/>
      <c r="Z206" s="173"/>
    </row>
    <row r="207" customFormat="false" ht="15.75" hidden="false" customHeight="true" outlineLevel="0" collapsed="false">
      <c r="A207" s="173"/>
      <c r="B207" s="188" t="n">
        <v>192</v>
      </c>
      <c r="C207" s="176" t="s">
        <v>745</v>
      </c>
      <c r="D207" s="213" t="n">
        <v>1.6</v>
      </c>
      <c r="E207" s="188"/>
      <c r="F207" s="178" t="s">
        <v>50</v>
      </c>
      <c r="G207" s="188"/>
      <c r="H207" s="188"/>
      <c r="I207" s="188" t="s">
        <v>600</v>
      </c>
      <c r="J207" s="178" t="s">
        <v>46</v>
      </c>
      <c r="K207" s="190" t="n">
        <v>2021</v>
      </c>
      <c r="L207" s="190" t="n">
        <v>2021</v>
      </c>
      <c r="M207" s="188"/>
      <c r="N207" s="188" t="s">
        <v>45</v>
      </c>
      <c r="O207" s="178" t="s">
        <v>50</v>
      </c>
      <c r="P207" s="188"/>
      <c r="Q207" s="178" t="s">
        <v>734</v>
      </c>
      <c r="R207" s="173"/>
      <c r="S207" s="173"/>
      <c r="T207" s="173"/>
      <c r="U207" s="173"/>
      <c r="V207" s="173"/>
      <c r="W207" s="173"/>
      <c r="X207" s="173"/>
      <c r="Y207" s="173"/>
      <c r="Z207" s="173"/>
    </row>
    <row r="208" customFormat="false" ht="15.75" hidden="false" customHeight="true" outlineLevel="0" collapsed="false">
      <c r="A208" s="193"/>
      <c r="B208" s="188" t="n">
        <v>193</v>
      </c>
      <c r="C208" s="194" t="s">
        <v>746</v>
      </c>
      <c r="D208" s="213" t="n">
        <v>0.49</v>
      </c>
      <c r="E208" s="188"/>
      <c r="F208" s="178" t="s">
        <v>40</v>
      </c>
      <c r="G208" s="188"/>
      <c r="H208" s="188"/>
      <c r="I208" s="188" t="s">
        <v>600</v>
      </c>
      <c r="J208" s="178" t="s">
        <v>44</v>
      </c>
      <c r="K208" s="190" t="n">
        <v>2018</v>
      </c>
      <c r="L208" s="190" t="n">
        <v>2018</v>
      </c>
      <c r="M208" s="188"/>
      <c r="N208" s="188" t="s">
        <v>45</v>
      </c>
      <c r="O208" s="178" t="s">
        <v>40</v>
      </c>
      <c r="P208" s="188"/>
      <c r="Q208" s="178" t="s">
        <v>734</v>
      </c>
      <c r="R208" s="173"/>
      <c r="S208" s="173"/>
      <c r="T208" s="173"/>
      <c r="U208" s="173"/>
      <c r="V208" s="173"/>
      <c r="W208" s="173"/>
      <c r="X208" s="173"/>
      <c r="Y208" s="173"/>
      <c r="Z208" s="173"/>
    </row>
    <row r="209" customFormat="false" ht="15.75" hidden="false" customHeight="true" outlineLevel="0" collapsed="false">
      <c r="A209" s="193"/>
      <c r="B209" s="188" t="n">
        <v>194</v>
      </c>
      <c r="C209" s="194"/>
      <c r="D209" s="213" t="n">
        <v>0.38</v>
      </c>
      <c r="E209" s="188"/>
      <c r="F209" s="178" t="s">
        <v>40</v>
      </c>
      <c r="G209" s="188"/>
      <c r="H209" s="188"/>
      <c r="I209" s="188" t="s">
        <v>600</v>
      </c>
      <c r="J209" s="178" t="s">
        <v>44</v>
      </c>
      <c r="K209" s="190" t="n">
        <v>2016</v>
      </c>
      <c r="L209" s="190" t="n">
        <v>2016</v>
      </c>
      <c r="M209" s="188"/>
      <c r="N209" s="188" t="s">
        <v>39</v>
      </c>
      <c r="O209" s="178" t="s">
        <v>40</v>
      </c>
      <c r="P209" s="188"/>
      <c r="Q209" s="178" t="s">
        <v>734</v>
      </c>
      <c r="R209" s="173"/>
      <c r="S209" s="173"/>
      <c r="T209" s="173"/>
      <c r="U209" s="173"/>
      <c r="V209" s="173"/>
      <c r="W209" s="173"/>
      <c r="X209" s="173"/>
      <c r="Y209" s="173"/>
      <c r="Z209" s="173"/>
    </row>
    <row r="210" customFormat="false" ht="15.75" hidden="false" customHeight="true" outlineLevel="0" collapsed="false">
      <c r="A210" s="173"/>
      <c r="B210" s="188" t="n">
        <v>195</v>
      </c>
      <c r="C210" s="176" t="s">
        <v>747</v>
      </c>
      <c r="D210" s="213" t="n">
        <v>1.19</v>
      </c>
      <c r="E210" s="188"/>
      <c r="F210" s="178" t="s">
        <v>50</v>
      </c>
      <c r="G210" s="188"/>
      <c r="H210" s="188"/>
      <c r="I210" s="188" t="s">
        <v>600</v>
      </c>
      <c r="J210" s="178" t="s">
        <v>68</v>
      </c>
      <c r="K210" s="190" t="n">
        <v>2020</v>
      </c>
      <c r="L210" s="190" t="n">
        <v>2020</v>
      </c>
      <c r="M210" s="188"/>
      <c r="N210" s="188" t="s">
        <v>45</v>
      </c>
      <c r="O210" s="178" t="s">
        <v>50</v>
      </c>
      <c r="P210" s="188"/>
      <c r="Q210" s="178" t="s">
        <v>734</v>
      </c>
      <c r="R210" s="173"/>
      <c r="S210" s="173"/>
      <c r="T210" s="173"/>
      <c r="U210" s="173"/>
      <c r="V210" s="173"/>
      <c r="W210" s="173"/>
      <c r="X210" s="173"/>
      <c r="Y210" s="173"/>
      <c r="Z210" s="173"/>
    </row>
    <row r="211" customFormat="false" ht="15.75" hidden="false" customHeight="true" outlineLevel="0" collapsed="false">
      <c r="A211" s="173"/>
      <c r="B211" s="188" t="n">
        <v>196</v>
      </c>
      <c r="C211" s="176" t="s">
        <v>748</v>
      </c>
      <c r="D211" s="213" t="n">
        <v>0.39</v>
      </c>
      <c r="E211" s="188"/>
      <c r="F211" s="178" t="s">
        <v>50</v>
      </c>
      <c r="G211" s="188"/>
      <c r="H211" s="188"/>
      <c r="I211" s="188" t="s">
        <v>600</v>
      </c>
      <c r="J211" s="178" t="s">
        <v>66</v>
      </c>
      <c r="K211" s="190" t="n">
        <v>2018</v>
      </c>
      <c r="L211" s="190" t="n">
        <v>2018</v>
      </c>
      <c r="M211" s="188"/>
      <c r="N211" s="188" t="s">
        <v>45</v>
      </c>
      <c r="O211" s="178" t="s">
        <v>50</v>
      </c>
      <c r="P211" s="188"/>
      <c r="Q211" s="178" t="s">
        <v>734</v>
      </c>
      <c r="R211" s="173"/>
      <c r="S211" s="173"/>
      <c r="T211" s="173"/>
      <c r="U211" s="173"/>
      <c r="V211" s="173"/>
      <c r="W211" s="173"/>
      <c r="X211" s="173"/>
      <c r="Y211" s="173"/>
      <c r="Z211" s="173"/>
    </row>
    <row r="212" customFormat="false" ht="15.75" hidden="false" customHeight="true" outlineLevel="0" collapsed="false">
      <c r="A212" s="173"/>
      <c r="B212" s="188" t="n">
        <v>197</v>
      </c>
      <c r="C212" s="176" t="s">
        <v>749</v>
      </c>
      <c r="D212" s="213" t="n">
        <v>0.68</v>
      </c>
      <c r="E212" s="188"/>
      <c r="F212" s="178" t="s">
        <v>50</v>
      </c>
      <c r="G212" s="188"/>
      <c r="H212" s="188"/>
      <c r="I212" s="188" t="s">
        <v>600</v>
      </c>
      <c r="J212" s="178" t="s">
        <v>38</v>
      </c>
      <c r="K212" s="190" t="n">
        <v>2016</v>
      </c>
      <c r="L212" s="190" t="n">
        <v>2016</v>
      </c>
      <c r="M212" s="188"/>
      <c r="N212" s="188" t="s">
        <v>45</v>
      </c>
      <c r="O212" s="178" t="s">
        <v>50</v>
      </c>
      <c r="P212" s="188"/>
      <c r="Q212" s="178" t="s">
        <v>734</v>
      </c>
      <c r="R212" s="173"/>
      <c r="S212" s="173"/>
      <c r="T212" s="173"/>
      <c r="U212" s="173"/>
      <c r="V212" s="173"/>
      <c r="W212" s="173"/>
      <c r="X212" s="173"/>
      <c r="Y212" s="173"/>
      <c r="Z212" s="173"/>
    </row>
    <row r="213" customFormat="false" ht="15.75" hidden="false" customHeight="true" outlineLevel="0" collapsed="false">
      <c r="A213" s="173"/>
      <c r="B213" s="188" t="n">
        <v>198</v>
      </c>
      <c r="C213" s="176" t="s">
        <v>750</v>
      </c>
      <c r="D213" s="213" t="n">
        <v>2.32</v>
      </c>
      <c r="E213" s="188"/>
      <c r="F213" s="178" t="s">
        <v>50</v>
      </c>
      <c r="G213" s="188"/>
      <c r="H213" s="188"/>
      <c r="I213" s="188" t="s">
        <v>600</v>
      </c>
      <c r="J213" s="178" t="s">
        <v>90</v>
      </c>
      <c r="K213" s="190" t="n">
        <v>2020</v>
      </c>
      <c r="L213" s="190" t="n">
        <v>2020</v>
      </c>
      <c r="M213" s="188"/>
      <c r="N213" s="188" t="s">
        <v>45</v>
      </c>
      <c r="O213" s="178" t="s">
        <v>50</v>
      </c>
      <c r="P213" s="188"/>
      <c r="Q213" s="178" t="s">
        <v>734</v>
      </c>
      <c r="R213" s="173"/>
      <c r="S213" s="173"/>
      <c r="T213" s="173"/>
      <c r="U213" s="173"/>
      <c r="V213" s="173"/>
      <c r="W213" s="173"/>
      <c r="X213" s="173"/>
      <c r="Y213" s="173"/>
      <c r="Z213" s="173"/>
    </row>
    <row r="214" customFormat="false" ht="15.75" hidden="false" customHeight="true" outlineLevel="0" collapsed="false">
      <c r="A214" s="173"/>
      <c r="B214" s="188" t="n">
        <v>199</v>
      </c>
      <c r="C214" s="176" t="s">
        <v>751</v>
      </c>
      <c r="D214" s="213" t="n">
        <v>1.03</v>
      </c>
      <c r="E214" s="188"/>
      <c r="F214" s="178" t="s">
        <v>50</v>
      </c>
      <c r="G214" s="188"/>
      <c r="H214" s="188"/>
      <c r="I214" s="188" t="s">
        <v>600</v>
      </c>
      <c r="J214" s="178" t="s">
        <v>38</v>
      </c>
      <c r="K214" s="190" t="n">
        <v>2020</v>
      </c>
      <c r="L214" s="190" t="n">
        <v>2020</v>
      </c>
      <c r="M214" s="188"/>
      <c r="N214" s="188" t="s">
        <v>39</v>
      </c>
      <c r="O214" s="178" t="s">
        <v>50</v>
      </c>
      <c r="P214" s="188"/>
      <c r="Q214" s="178" t="s">
        <v>734</v>
      </c>
      <c r="R214" s="173"/>
      <c r="S214" s="173"/>
      <c r="T214" s="173"/>
      <c r="U214" s="173"/>
      <c r="V214" s="173"/>
      <c r="W214" s="173"/>
      <c r="X214" s="173"/>
      <c r="Y214" s="173"/>
      <c r="Z214" s="173"/>
    </row>
    <row r="215" customFormat="false" ht="15.75" hidden="false" customHeight="true" outlineLevel="0" collapsed="false">
      <c r="A215" s="193"/>
      <c r="B215" s="188" t="n">
        <v>200</v>
      </c>
      <c r="C215" s="194" t="s">
        <v>752</v>
      </c>
      <c r="D215" s="213" t="n">
        <v>0.16</v>
      </c>
      <c r="E215" s="188"/>
      <c r="F215" s="178" t="s">
        <v>40</v>
      </c>
      <c r="G215" s="188"/>
      <c r="H215" s="188"/>
      <c r="I215" s="188" t="s">
        <v>600</v>
      </c>
      <c r="J215" s="178" t="s">
        <v>53</v>
      </c>
      <c r="K215" s="190" t="n">
        <v>2020</v>
      </c>
      <c r="L215" s="190" t="n">
        <v>2020</v>
      </c>
      <c r="M215" s="188"/>
      <c r="N215" s="188" t="s">
        <v>45</v>
      </c>
      <c r="O215" s="178" t="s">
        <v>40</v>
      </c>
      <c r="P215" s="188"/>
      <c r="Q215" s="178" t="s">
        <v>734</v>
      </c>
      <c r="R215" s="173"/>
      <c r="S215" s="173"/>
      <c r="T215" s="173"/>
      <c r="U215" s="173"/>
      <c r="V215" s="173"/>
      <c r="W215" s="173"/>
      <c r="X215" s="173"/>
      <c r="Y215" s="173"/>
      <c r="Z215" s="173"/>
    </row>
    <row r="216" customFormat="false" ht="15.75" hidden="false" customHeight="true" outlineLevel="0" collapsed="false">
      <c r="A216" s="193"/>
      <c r="B216" s="188" t="n">
        <v>201</v>
      </c>
      <c r="C216" s="194"/>
      <c r="D216" s="213" t="n">
        <v>0.37</v>
      </c>
      <c r="E216" s="188"/>
      <c r="F216" s="178" t="s">
        <v>40</v>
      </c>
      <c r="G216" s="188"/>
      <c r="H216" s="188"/>
      <c r="I216" s="188" t="s">
        <v>600</v>
      </c>
      <c r="J216" s="178" t="s">
        <v>49</v>
      </c>
      <c r="K216" s="190" t="n">
        <v>2018</v>
      </c>
      <c r="L216" s="190" t="n">
        <v>2018</v>
      </c>
      <c r="M216" s="188"/>
      <c r="N216" s="188" t="s">
        <v>39</v>
      </c>
      <c r="O216" s="178" t="s">
        <v>40</v>
      </c>
      <c r="P216" s="188"/>
      <c r="Q216" s="178" t="s">
        <v>734</v>
      </c>
      <c r="R216" s="173"/>
      <c r="S216" s="173"/>
      <c r="T216" s="173"/>
      <c r="U216" s="173"/>
      <c r="V216" s="173"/>
      <c r="W216" s="173"/>
      <c r="X216" s="173"/>
      <c r="Y216" s="173"/>
      <c r="Z216" s="173"/>
    </row>
    <row r="217" customFormat="false" ht="15.75" hidden="false" customHeight="true" outlineLevel="0" collapsed="false">
      <c r="A217" s="173"/>
      <c r="B217" s="188" t="n">
        <v>202</v>
      </c>
      <c r="C217" s="176" t="s">
        <v>753</v>
      </c>
      <c r="D217" s="213" t="n">
        <v>0.57</v>
      </c>
      <c r="E217" s="188"/>
      <c r="F217" s="178" t="s">
        <v>50</v>
      </c>
      <c r="G217" s="188"/>
      <c r="H217" s="188"/>
      <c r="I217" s="188" t="s">
        <v>600</v>
      </c>
      <c r="J217" s="178" t="s">
        <v>44</v>
      </c>
      <c r="K217" s="190" t="n">
        <v>2020</v>
      </c>
      <c r="L217" s="190" t="n">
        <v>2020</v>
      </c>
      <c r="M217" s="188"/>
      <c r="N217" s="188" t="s">
        <v>39</v>
      </c>
      <c r="O217" s="178" t="s">
        <v>50</v>
      </c>
      <c r="P217" s="188"/>
      <c r="Q217" s="178" t="s">
        <v>734</v>
      </c>
      <c r="R217" s="173"/>
      <c r="S217" s="173"/>
      <c r="T217" s="173"/>
      <c r="U217" s="173"/>
      <c r="V217" s="173"/>
      <c r="W217" s="173"/>
      <c r="X217" s="173"/>
      <c r="Y217" s="173"/>
      <c r="Z217" s="173"/>
    </row>
    <row r="218" customFormat="false" ht="15.75" hidden="false" customHeight="true" outlineLevel="0" collapsed="false">
      <c r="A218" s="193"/>
      <c r="B218" s="188" t="n">
        <v>203</v>
      </c>
      <c r="C218" s="194" t="s">
        <v>754</v>
      </c>
      <c r="D218" s="213" t="n">
        <v>4.45</v>
      </c>
      <c r="E218" s="188"/>
      <c r="F218" s="178" t="s">
        <v>50</v>
      </c>
      <c r="G218" s="188"/>
      <c r="H218" s="188"/>
      <c r="I218" s="188" t="s">
        <v>600</v>
      </c>
      <c r="J218" s="178" t="s">
        <v>38</v>
      </c>
      <c r="K218" s="190" t="n">
        <v>2018</v>
      </c>
      <c r="L218" s="190" t="n">
        <v>2018</v>
      </c>
      <c r="M218" s="188"/>
      <c r="N218" s="188" t="s">
        <v>45</v>
      </c>
      <c r="O218" s="178" t="s">
        <v>50</v>
      </c>
      <c r="P218" s="188"/>
      <c r="Q218" s="178" t="s">
        <v>734</v>
      </c>
      <c r="R218" s="173"/>
      <c r="S218" s="173"/>
      <c r="T218" s="173"/>
      <c r="U218" s="173"/>
      <c r="V218" s="173"/>
      <c r="W218" s="173"/>
      <c r="X218" s="173"/>
      <c r="Y218" s="173"/>
      <c r="Z218" s="173"/>
    </row>
    <row r="219" customFormat="false" ht="15.75" hidden="false" customHeight="true" outlineLevel="0" collapsed="false">
      <c r="A219" s="193"/>
      <c r="B219" s="188" t="n">
        <v>204</v>
      </c>
      <c r="C219" s="194"/>
      <c r="D219" s="213" t="n">
        <v>1</v>
      </c>
      <c r="E219" s="188"/>
      <c r="F219" s="178" t="s">
        <v>50</v>
      </c>
      <c r="G219" s="188"/>
      <c r="H219" s="188"/>
      <c r="I219" s="188" t="s">
        <v>600</v>
      </c>
      <c r="J219" s="178" t="s">
        <v>44</v>
      </c>
      <c r="K219" s="190" t="n">
        <v>2020</v>
      </c>
      <c r="L219" s="190" t="n">
        <v>2020</v>
      </c>
      <c r="M219" s="188"/>
      <c r="N219" s="188" t="s">
        <v>45</v>
      </c>
      <c r="O219" s="178" t="s">
        <v>50</v>
      </c>
      <c r="P219" s="188"/>
      <c r="Q219" s="178" t="s">
        <v>734</v>
      </c>
      <c r="R219" s="173"/>
      <c r="S219" s="173"/>
      <c r="T219" s="173"/>
      <c r="U219" s="173"/>
      <c r="V219" s="173"/>
      <c r="W219" s="173"/>
      <c r="X219" s="173"/>
      <c r="Y219" s="173"/>
      <c r="Z219" s="173"/>
    </row>
    <row r="220" customFormat="false" ht="15.75" hidden="false" customHeight="true" outlineLevel="0" collapsed="false">
      <c r="A220" s="173"/>
      <c r="B220" s="188" t="n">
        <v>205</v>
      </c>
      <c r="C220" s="176" t="s">
        <v>755</v>
      </c>
      <c r="D220" s="213" t="n">
        <v>0.35</v>
      </c>
      <c r="E220" s="188"/>
      <c r="F220" s="178" t="s">
        <v>50</v>
      </c>
      <c r="G220" s="188"/>
      <c r="H220" s="188"/>
      <c r="I220" s="188" t="s">
        <v>600</v>
      </c>
      <c r="J220" s="178" t="s">
        <v>68</v>
      </c>
      <c r="K220" s="190" t="n">
        <v>2018</v>
      </c>
      <c r="L220" s="190" t="n">
        <v>2018</v>
      </c>
      <c r="M220" s="188"/>
      <c r="N220" s="188" t="s">
        <v>45</v>
      </c>
      <c r="O220" s="178" t="s">
        <v>50</v>
      </c>
      <c r="P220" s="188"/>
      <c r="Q220" s="178" t="s">
        <v>734</v>
      </c>
      <c r="R220" s="173"/>
      <c r="S220" s="173"/>
      <c r="T220" s="173"/>
      <c r="U220" s="173"/>
      <c r="V220" s="173"/>
      <c r="W220" s="173"/>
      <c r="X220" s="173"/>
      <c r="Y220" s="173"/>
      <c r="Z220" s="173"/>
    </row>
    <row r="221" customFormat="false" ht="15.75" hidden="false" customHeight="true" outlineLevel="0" collapsed="false">
      <c r="A221" s="173"/>
      <c r="B221" s="188" t="n">
        <v>206</v>
      </c>
      <c r="C221" s="176" t="s">
        <v>756</v>
      </c>
      <c r="D221" s="213" t="n">
        <v>0.56</v>
      </c>
      <c r="E221" s="188"/>
      <c r="F221" s="178" t="s">
        <v>40</v>
      </c>
      <c r="G221" s="188"/>
      <c r="H221" s="188"/>
      <c r="I221" s="188" t="s">
        <v>600</v>
      </c>
      <c r="J221" s="178" t="s">
        <v>68</v>
      </c>
      <c r="K221" s="190" t="n">
        <v>2021</v>
      </c>
      <c r="L221" s="190" t="n">
        <v>2021</v>
      </c>
      <c r="M221" s="188"/>
      <c r="N221" s="188" t="s">
        <v>39</v>
      </c>
      <c r="O221" s="178" t="s">
        <v>40</v>
      </c>
      <c r="P221" s="188"/>
      <c r="Q221" s="178" t="s">
        <v>734</v>
      </c>
      <c r="R221" s="173"/>
      <c r="S221" s="173"/>
      <c r="T221" s="173"/>
      <c r="U221" s="173"/>
      <c r="V221" s="173"/>
      <c r="W221" s="173"/>
      <c r="X221" s="173"/>
      <c r="Y221" s="173"/>
      <c r="Z221" s="173"/>
    </row>
    <row r="222" customFormat="false" ht="15.75" hidden="false" customHeight="true" outlineLevel="0" collapsed="false">
      <c r="A222" s="193"/>
      <c r="B222" s="188" t="n">
        <v>207</v>
      </c>
      <c r="C222" s="194" t="s">
        <v>757</v>
      </c>
      <c r="D222" s="206" t="n">
        <v>1.33</v>
      </c>
      <c r="E222" s="188"/>
      <c r="F222" s="178" t="s">
        <v>50</v>
      </c>
      <c r="G222" s="188"/>
      <c r="H222" s="188"/>
      <c r="I222" s="188" t="s">
        <v>600</v>
      </c>
      <c r="J222" s="178" t="s">
        <v>44</v>
      </c>
      <c r="K222" s="190" t="n">
        <v>2018</v>
      </c>
      <c r="L222" s="190" t="n">
        <v>2018</v>
      </c>
      <c r="M222" s="188"/>
      <c r="N222" s="188" t="s">
        <v>45</v>
      </c>
      <c r="O222" s="178" t="s">
        <v>50</v>
      </c>
      <c r="P222" s="188"/>
      <c r="Q222" s="178" t="s">
        <v>758</v>
      </c>
      <c r="R222" s="173"/>
      <c r="S222" s="173"/>
      <c r="T222" s="173"/>
      <c r="U222" s="173"/>
      <c r="V222" s="173"/>
      <c r="W222" s="173"/>
      <c r="X222" s="173"/>
      <c r="Y222" s="173"/>
      <c r="Z222" s="173"/>
    </row>
    <row r="223" customFormat="false" ht="15.75" hidden="false" customHeight="true" outlineLevel="0" collapsed="false">
      <c r="A223" s="193"/>
      <c r="B223" s="188" t="n">
        <v>208</v>
      </c>
      <c r="C223" s="194"/>
      <c r="D223" s="206" t="n">
        <v>0.73</v>
      </c>
      <c r="E223" s="188"/>
      <c r="F223" s="178" t="s">
        <v>50</v>
      </c>
      <c r="G223" s="188"/>
      <c r="H223" s="188"/>
      <c r="I223" s="188" t="s">
        <v>600</v>
      </c>
      <c r="J223" s="178" t="s">
        <v>44</v>
      </c>
      <c r="K223" s="190" t="n">
        <v>2018</v>
      </c>
      <c r="L223" s="190" t="n">
        <v>2018</v>
      </c>
      <c r="M223" s="188"/>
      <c r="N223" s="188" t="s">
        <v>45</v>
      </c>
      <c r="O223" s="178" t="s">
        <v>50</v>
      </c>
      <c r="P223" s="188"/>
      <c r="Q223" s="178" t="s">
        <v>758</v>
      </c>
      <c r="R223" s="173"/>
      <c r="S223" s="173"/>
      <c r="T223" s="173"/>
      <c r="U223" s="173"/>
      <c r="V223" s="173"/>
      <c r="W223" s="173"/>
      <c r="X223" s="173"/>
      <c r="Y223" s="173"/>
      <c r="Z223" s="173"/>
    </row>
    <row r="224" customFormat="false" ht="15.75" hidden="false" customHeight="true" outlineLevel="0" collapsed="false">
      <c r="A224" s="173"/>
      <c r="B224" s="188" t="n">
        <v>209</v>
      </c>
      <c r="C224" s="176" t="s">
        <v>759</v>
      </c>
      <c r="D224" s="206" t="n">
        <v>2.36</v>
      </c>
      <c r="E224" s="188"/>
      <c r="F224" s="178" t="s">
        <v>50</v>
      </c>
      <c r="G224" s="188"/>
      <c r="H224" s="188"/>
      <c r="I224" s="188" t="s">
        <v>600</v>
      </c>
      <c r="J224" s="178" t="s">
        <v>38</v>
      </c>
      <c r="K224" s="190" t="n">
        <v>2018</v>
      </c>
      <c r="L224" s="190" t="n">
        <v>2018</v>
      </c>
      <c r="M224" s="188"/>
      <c r="N224" s="188" t="s">
        <v>45</v>
      </c>
      <c r="O224" s="178" t="s">
        <v>50</v>
      </c>
      <c r="P224" s="188"/>
      <c r="Q224" s="178" t="s">
        <v>758</v>
      </c>
      <c r="R224" s="173"/>
      <c r="S224" s="173"/>
      <c r="T224" s="173"/>
      <c r="U224" s="173"/>
      <c r="V224" s="173"/>
      <c r="W224" s="173"/>
      <c r="X224" s="173"/>
      <c r="Y224" s="173"/>
      <c r="Z224" s="173"/>
    </row>
    <row r="225" customFormat="false" ht="15.75" hidden="false" customHeight="true" outlineLevel="0" collapsed="false">
      <c r="A225" s="173"/>
      <c r="B225" s="188" t="n">
        <v>210</v>
      </c>
      <c r="C225" s="176" t="s">
        <v>760</v>
      </c>
      <c r="D225" s="213" t="n">
        <v>0.92</v>
      </c>
      <c r="E225" s="188"/>
      <c r="F225" s="178" t="s">
        <v>40</v>
      </c>
      <c r="G225" s="188"/>
      <c r="H225" s="188"/>
      <c r="I225" s="188" t="s">
        <v>600</v>
      </c>
      <c r="J225" s="178" t="s">
        <v>44</v>
      </c>
      <c r="K225" s="190" t="n">
        <v>2018</v>
      </c>
      <c r="L225" s="190" t="n">
        <v>2018</v>
      </c>
      <c r="M225" s="188"/>
      <c r="N225" s="188" t="s">
        <v>45</v>
      </c>
      <c r="O225" s="178" t="s">
        <v>40</v>
      </c>
      <c r="P225" s="188"/>
      <c r="Q225" s="178" t="s">
        <v>758</v>
      </c>
      <c r="R225" s="173"/>
      <c r="S225" s="173"/>
      <c r="T225" s="173"/>
      <c r="U225" s="173"/>
      <c r="V225" s="173"/>
      <c r="W225" s="173"/>
      <c r="X225" s="173"/>
      <c r="Y225" s="173"/>
      <c r="Z225" s="173"/>
    </row>
    <row r="226" customFormat="false" ht="15.75" hidden="false" customHeight="true" outlineLevel="0" collapsed="false">
      <c r="A226" s="173"/>
      <c r="B226" s="188" t="n">
        <v>211</v>
      </c>
      <c r="C226" s="176" t="s">
        <v>761</v>
      </c>
      <c r="D226" s="206" t="n">
        <v>0.69</v>
      </c>
      <c r="E226" s="188"/>
      <c r="F226" s="178" t="s">
        <v>50</v>
      </c>
      <c r="G226" s="188"/>
      <c r="H226" s="188"/>
      <c r="I226" s="188" t="s">
        <v>600</v>
      </c>
      <c r="J226" s="178" t="s">
        <v>53</v>
      </c>
      <c r="K226" s="190" t="n">
        <v>2016</v>
      </c>
      <c r="L226" s="190" t="n">
        <v>2016</v>
      </c>
      <c r="M226" s="188"/>
      <c r="N226" s="188" t="s">
        <v>45</v>
      </c>
      <c r="O226" s="178" t="s">
        <v>50</v>
      </c>
      <c r="P226" s="188"/>
      <c r="Q226" s="178" t="s">
        <v>758</v>
      </c>
      <c r="R226" s="173"/>
      <c r="S226" s="173"/>
      <c r="T226" s="173"/>
      <c r="U226" s="173"/>
      <c r="V226" s="173"/>
      <c r="W226" s="173"/>
      <c r="X226" s="173"/>
      <c r="Y226" s="173"/>
      <c r="Z226" s="173"/>
    </row>
    <row r="227" customFormat="false" ht="15.75" hidden="false" customHeight="true" outlineLevel="0" collapsed="false">
      <c r="A227" s="173"/>
      <c r="B227" s="188" t="n">
        <v>212</v>
      </c>
      <c r="C227" s="176" t="s">
        <v>762</v>
      </c>
      <c r="D227" s="206" t="n">
        <v>0.91</v>
      </c>
      <c r="E227" s="188"/>
      <c r="F227" s="178" t="s">
        <v>50</v>
      </c>
      <c r="G227" s="188"/>
      <c r="H227" s="188"/>
      <c r="I227" s="188" t="s">
        <v>600</v>
      </c>
      <c r="J227" s="178" t="s">
        <v>53</v>
      </c>
      <c r="K227" s="190" t="n">
        <v>2019</v>
      </c>
      <c r="L227" s="190" t="n">
        <v>2019</v>
      </c>
      <c r="M227" s="188"/>
      <c r="N227" s="188" t="s">
        <v>45</v>
      </c>
      <c r="O227" s="178" t="s">
        <v>50</v>
      </c>
      <c r="P227" s="188"/>
      <c r="Q227" s="178" t="s">
        <v>758</v>
      </c>
      <c r="R227" s="173"/>
      <c r="S227" s="173"/>
      <c r="T227" s="173"/>
      <c r="U227" s="173"/>
      <c r="V227" s="173"/>
      <c r="W227" s="173"/>
      <c r="X227" s="173"/>
      <c r="Y227" s="173"/>
      <c r="Z227" s="173"/>
    </row>
    <row r="228" customFormat="false" ht="15.75" hidden="false" customHeight="true" outlineLevel="0" collapsed="false">
      <c r="A228" s="173"/>
      <c r="B228" s="188" t="n">
        <v>213</v>
      </c>
      <c r="C228" s="176" t="s">
        <v>763</v>
      </c>
      <c r="D228" s="213" t="n">
        <v>0.12</v>
      </c>
      <c r="E228" s="188"/>
      <c r="F228" s="178" t="s">
        <v>50</v>
      </c>
      <c r="G228" s="188"/>
      <c r="H228" s="188"/>
      <c r="I228" s="188" t="s">
        <v>600</v>
      </c>
      <c r="J228" s="178" t="s">
        <v>49</v>
      </c>
      <c r="K228" s="190" t="n">
        <v>2019</v>
      </c>
      <c r="L228" s="190" t="n">
        <v>2019</v>
      </c>
      <c r="M228" s="188"/>
      <c r="N228" s="188" t="s">
        <v>45</v>
      </c>
      <c r="O228" s="178" t="s">
        <v>50</v>
      </c>
      <c r="P228" s="188"/>
      <c r="Q228" s="178" t="s">
        <v>758</v>
      </c>
      <c r="R228" s="173"/>
      <c r="S228" s="173"/>
      <c r="T228" s="173"/>
      <c r="U228" s="173"/>
      <c r="V228" s="173"/>
      <c r="W228" s="173"/>
      <c r="X228" s="173"/>
      <c r="Y228" s="173"/>
      <c r="Z228" s="173"/>
    </row>
    <row r="229" customFormat="false" ht="15.75" hidden="false" customHeight="true" outlineLevel="0" collapsed="false">
      <c r="A229" s="193"/>
      <c r="B229" s="188" t="n">
        <v>214</v>
      </c>
      <c r="C229" s="194" t="s">
        <v>764</v>
      </c>
      <c r="D229" s="213" t="n">
        <v>1.05</v>
      </c>
      <c r="E229" s="188"/>
      <c r="F229" s="178" t="s">
        <v>50</v>
      </c>
      <c r="G229" s="188"/>
      <c r="H229" s="188"/>
      <c r="I229" s="188" t="s">
        <v>600</v>
      </c>
      <c r="J229" s="178" t="s">
        <v>53</v>
      </c>
      <c r="K229" s="190" t="n">
        <v>2016</v>
      </c>
      <c r="L229" s="190" t="n">
        <v>2016</v>
      </c>
      <c r="M229" s="188"/>
      <c r="N229" s="188" t="s">
        <v>45</v>
      </c>
      <c r="O229" s="178" t="s">
        <v>50</v>
      </c>
      <c r="P229" s="188"/>
      <c r="Q229" s="178" t="s">
        <v>758</v>
      </c>
      <c r="R229" s="173"/>
      <c r="S229" s="173"/>
      <c r="T229" s="173"/>
      <c r="U229" s="173"/>
      <c r="V229" s="173"/>
      <c r="W229" s="173"/>
      <c r="X229" s="173"/>
      <c r="Y229" s="173"/>
      <c r="Z229" s="173"/>
    </row>
    <row r="230" customFormat="false" ht="15.75" hidden="false" customHeight="true" outlineLevel="0" collapsed="false">
      <c r="A230" s="193"/>
      <c r="B230" s="188" t="n">
        <v>215</v>
      </c>
      <c r="C230" s="194"/>
      <c r="D230" s="213" t="n">
        <v>0.23</v>
      </c>
      <c r="E230" s="188"/>
      <c r="F230" s="178" t="s">
        <v>40</v>
      </c>
      <c r="G230" s="188"/>
      <c r="H230" s="188"/>
      <c r="I230" s="188" t="s">
        <v>600</v>
      </c>
      <c r="J230" s="178" t="s">
        <v>58</v>
      </c>
      <c r="K230" s="190" t="n">
        <v>2016</v>
      </c>
      <c r="L230" s="190" t="n">
        <v>2016</v>
      </c>
      <c r="M230" s="188"/>
      <c r="N230" s="188" t="s">
        <v>45</v>
      </c>
      <c r="O230" s="178" t="s">
        <v>40</v>
      </c>
      <c r="P230" s="188"/>
      <c r="Q230" s="178" t="s">
        <v>758</v>
      </c>
      <c r="R230" s="173"/>
      <c r="S230" s="173"/>
      <c r="T230" s="173"/>
      <c r="U230" s="173"/>
      <c r="V230" s="173"/>
      <c r="W230" s="173"/>
      <c r="X230" s="173"/>
      <c r="Y230" s="173"/>
      <c r="Z230" s="173"/>
    </row>
    <row r="231" customFormat="false" ht="15.75" hidden="false" customHeight="true" outlineLevel="0" collapsed="false">
      <c r="A231" s="173"/>
      <c r="B231" s="188" t="n">
        <v>216</v>
      </c>
      <c r="C231" s="176" t="s">
        <v>765</v>
      </c>
      <c r="D231" s="213" t="n">
        <v>0.4</v>
      </c>
      <c r="E231" s="188"/>
      <c r="F231" s="178" t="s">
        <v>50</v>
      </c>
      <c r="G231" s="188"/>
      <c r="H231" s="188"/>
      <c r="I231" s="188" t="s">
        <v>600</v>
      </c>
      <c r="J231" s="178" t="s">
        <v>38</v>
      </c>
      <c r="K231" s="190" t="n">
        <v>2021</v>
      </c>
      <c r="L231" s="190" t="n">
        <v>2021</v>
      </c>
      <c r="M231" s="188"/>
      <c r="N231" s="188" t="s">
        <v>45</v>
      </c>
      <c r="O231" s="178" t="s">
        <v>50</v>
      </c>
      <c r="P231" s="188"/>
      <c r="Q231" s="178" t="s">
        <v>758</v>
      </c>
      <c r="R231" s="173"/>
      <c r="S231" s="173"/>
      <c r="T231" s="173"/>
      <c r="U231" s="173"/>
      <c r="V231" s="173"/>
      <c r="W231" s="173"/>
      <c r="X231" s="173"/>
      <c r="Y231" s="173"/>
      <c r="Z231" s="173"/>
    </row>
    <row r="232" customFormat="false" ht="15.75" hidden="false" customHeight="true" outlineLevel="0" collapsed="false">
      <c r="A232" s="173"/>
      <c r="B232" s="188" t="n">
        <v>217</v>
      </c>
      <c r="C232" s="176" t="s">
        <v>766</v>
      </c>
      <c r="D232" s="206" t="n">
        <v>6.53</v>
      </c>
      <c r="E232" s="188"/>
      <c r="F232" s="178" t="s">
        <v>50</v>
      </c>
      <c r="G232" s="188"/>
      <c r="H232" s="188"/>
      <c r="I232" s="188" t="s">
        <v>600</v>
      </c>
      <c r="J232" s="178" t="s">
        <v>46</v>
      </c>
      <c r="K232" s="190" t="n">
        <v>2019</v>
      </c>
      <c r="L232" s="190" t="n">
        <v>2019</v>
      </c>
      <c r="M232" s="188"/>
      <c r="N232" s="188" t="s">
        <v>45</v>
      </c>
      <c r="O232" s="178" t="s">
        <v>50</v>
      </c>
      <c r="P232" s="188"/>
      <c r="Q232" s="178" t="s">
        <v>758</v>
      </c>
      <c r="R232" s="173"/>
      <c r="S232" s="173"/>
      <c r="T232" s="173"/>
      <c r="U232" s="173"/>
      <c r="V232" s="173"/>
      <c r="W232" s="173"/>
      <c r="X232" s="173"/>
      <c r="Y232" s="173"/>
      <c r="Z232" s="173"/>
    </row>
    <row r="233" customFormat="false" ht="15.75" hidden="false" customHeight="true" outlineLevel="0" collapsed="false">
      <c r="A233" s="173"/>
      <c r="B233" s="188" t="n">
        <v>218</v>
      </c>
      <c r="C233" s="176" t="s">
        <v>767</v>
      </c>
      <c r="D233" s="206" t="n">
        <v>0.22</v>
      </c>
      <c r="E233" s="188"/>
      <c r="F233" s="178" t="s">
        <v>40</v>
      </c>
      <c r="G233" s="188"/>
      <c r="H233" s="188"/>
      <c r="I233" s="188" t="s">
        <v>600</v>
      </c>
      <c r="J233" s="178" t="s">
        <v>38</v>
      </c>
      <c r="K233" s="190" t="n">
        <v>2018</v>
      </c>
      <c r="L233" s="190" t="n">
        <v>2018</v>
      </c>
      <c r="M233" s="188"/>
      <c r="N233" s="188" t="s">
        <v>45</v>
      </c>
      <c r="O233" s="178" t="s">
        <v>40</v>
      </c>
      <c r="P233" s="188"/>
      <c r="Q233" s="178" t="s">
        <v>758</v>
      </c>
      <c r="R233" s="173"/>
      <c r="S233" s="173"/>
      <c r="T233" s="173"/>
      <c r="U233" s="173"/>
      <c r="V233" s="173"/>
      <c r="W233" s="173"/>
      <c r="X233" s="173"/>
      <c r="Y233" s="173"/>
      <c r="Z233" s="173"/>
    </row>
    <row r="234" customFormat="false" ht="15.75" hidden="false" customHeight="true" outlineLevel="0" collapsed="false">
      <c r="A234" s="193"/>
      <c r="B234" s="188" t="n">
        <v>219</v>
      </c>
      <c r="C234" s="194" t="s">
        <v>768</v>
      </c>
      <c r="D234" s="206" t="n">
        <v>0.43</v>
      </c>
      <c r="E234" s="188"/>
      <c r="F234" s="178" t="s">
        <v>50</v>
      </c>
      <c r="G234" s="188"/>
      <c r="H234" s="188"/>
      <c r="I234" s="188" t="s">
        <v>600</v>
      </c>
      <c r="J234" s="178" t="s">
        <v>68</v>
      </c>
      <c r="K234" s="190" t="n">
        <v>2018</v>
      </c>
      <c r="L234" s="190" t="n">
        <v>2018</v>
      </c>
      <c r="M234" s="188"/>
      <c r="N234" s="188" t="s">
        <v>45</v>
      </c>
      <c r="O234" s="178" t="s">
        <v>50</v>
      </c>
      <c r="P234" s="188"/>
      <c r="Q234" s="178" t="s">
        <v>758</v>
      </c>
      <c r="R234" s="173"/>
      <c r="S234" s="173"/>
      <c r="T234" s="173"/>
      <c r="U234" s="173"/>
      <c r="V234" s="173"/>
      <c r="W234" s="173"/>
      <c r="X234" s="173"/>
      <c r="Y234" s="173"/>
      <c r="Z234" s="173"/>
    </row>
    <row r="235" customFormat="false" ht="15.75" hidden="false" customHeight="true" outlineLevel="0" collapsed="false">
      <c r="A235" s="193"/>
      <c r="B235" s="188" t="n">
        <v>220</v>
      </c>
      <c r="C235" s="194"/>
      <c r="D235" s="206" t="n">
        <v>1.06</v>
      </c>
      <c r="E235" s="188"/>
      <c r="F235" s="178" t="s">
        <v>50</v>
      </c>
      <c r="G235" s="188"/>
      <c r="H235" s="188"/>
      <c r="I235" s="188" t="s">
        <v>600</v>
      </c>
      <c r="J235" s="178" t="s">
        <v>44</v>
      </c>
      <c r="K235" s="190" t="n">
        <v>2020</v>
      </c>
      <c r="L235" s="190" t="n">
        <v>2020</v>
      </c>
      <c r="M235" s="188"/>
      <c r="N235" s="188" t="s">
        <v>45</v>
      </c>
      <c r="O235" s="178" t="s">
        <v>50</v>
      </c>
      <c r="P235" s="188"/>
      <c r="Q235" s="178" t="s">
        <v>758</v>
      </c>
      <c r="R235" s="173"/>
      <c r="S235" s="173"/>
      <c r="T235" s="173"/>
      <c r="U235" s="173"/>
      <c r="V235" s="173"/>
      <c r="W235" s="173"/>
      <c r="X235" s="173"/>
      <c r="Y235" s="173"/>
      <c r="Z235" s="173"/>
    </row>
    <row r="236" customFormat="false" ht="15.75" hidden="false" customHeight="true" outlineLevel="0" collapsed="false">
      <c r="A236" s="173"/>
      <c r="B236" s="188" t="n">
        <v>221</v>
      </c>
      <c r="C236" s="176" t="s">
        <v>769</v>
      </c>
      <c r="D236" s="206" t="n">
        <v>0.3</v>
      </c>
      <c r="E236" s="188"/>
      <c r="F236" s="178" t="s">
        <v>50</v>
      </c>
      <c r="G236" s="188"/>
      <c r="H236" s="188"/>
      <c r="I236" s="188" t="s">
        <v>600</v>
      </c>
      <c r="J236" s="178" t="s">
        <v>46</v>
      </c>
      <c r="K236" s="190" t="n">
        <v>2020</v>
      </c>
      <c r="L236" s="190" t="n">
        <v>2020</v>
      </c>
      <c r="M236" s="188"/>
      <c r="N236" s="188" t="s">
        <v>45</v>
      </c>
      <c r="O236" s="178" t="s">
        <v>50</v>
      </c>
      <c r="P236" s="188"/>
      <c r="Q236" s="178" t="s">
        <v>758</v>
      </c>
      <c r="R236" s="173"/>
      <c r="S236" s="173"/>
      <c r="T236" s="173"/>
      <c r="U236" s="173"/>
      <c r="V236" s="173"/>
      <c r="W236" s="173"/>
      <c r="X236" s="173"/>
      <c r="Y236" s="173"/>
      <c r="Z236" s="173"/>
    </row>
    <row r="237" customFormat="false" ht="15.75" hidden="false" customHeight="true" outlineLevel="0" collapsed="false">
      <c r="A237" s="173"/>
      <c r="B237" s="188" t="n">
        <v>222</v>
      </c>
      <c r="C237" s="176" t="s">
        <v>770</v>
      </c>
      <c r="D237" s="213" t="n">
        <v>0.41</v>
      </c>
      <c r="E237" s="188"/>
      <c r="F237" s="178" t="s">
        <v>50</v>
      </c>
      <c r="G237" s="188"/>
      <c r="H237" s="188"/>
      <c r="I237" s="188" t="s">
        <v>600</v>
      </c>
      <c r="J237" s="178" t="s">
        <v>771</v>
      </c>
      <c r="K237" s="190" t="n">
        <v>2019</v>
      </c>
      <c r="L237" s="190" t="n">
        <v>2019</v>
      </c>
      <c r="M237" s="188"/>
      <c r="N237" s="188" t="s">
        <v>45</v>
      </c>
      <c r="O237" s="178" t="s">
        <v>50</v>
      </c>
      <c r="P237" s="188"/>
      <c r="Q237" s="178" t="s">
        <v>772</v>
      </c>
      <c r="R237" s="173"/>
      <c r="S237" s="173"/>
      <c r="T237" s="173"/>
      <c r="U237" s="173"/>
      <c r="V237" s="173"/>
      <c r="W237" s="173"/>
      <c r="X237" s="173"/>
      <c r="Y237" s="173"/>
      <c r="Z237" s="173"/>
    </row>
    <row r="238" customFormat="false" ht="15.75" hidden="false" customHeight="true" outlineLevel="0" collapsed="false">
      <c r="A238" s="193"/>
      <c r="B238" s="188" t="n">
        <v>223</v>
      </c>
      <c r="C238" s="194" t="s">
        <v>773</v>
      </c>
      <c r="D238" s="213" t="n">
        <v>2.36</v>
      </c>
      <c r="E238" s="188"/>
      <c r="F238" s="178" t="s">
        <v>50</v>
      </c>
      <c r="G238" s="188"/>
      <c r="H238" s="188"/>
      <c r="I238" s="188" t="s">
        <v>600</v>
      </c>
      <c r="J238" s="178" t="s">
        <v>38</v>
      </c>
      <c r="K238" s="190" t="n">
        <v>2021</v>
      </c>
      <c r="L238" s="190" t="n">
        <v>2021</v>
      </c>
      <c r="M238" s="188"/>
      <c r="N238" s="188" t="s">
        <v>45</v>
      </c>
      <c r="O238" s="178" t="s">
        <v>50</v>
      </c>
      <c r="P238" s="188"/>
      <c r="Q238" s="178" t="s">
        <v>772</v>
      </c>
      <c r="R238" s="173"/>
      <c r="S238" s="173"/>
      <c r="T238" s="173"/>
      <c r="U238" s="173"/>
      <c r="V238" s="173"/>
      <c r="W238" s="173"/>
      <c r="X238" s="173"/>
      <c r="Y238" s="173"/>
      <c r="Z238" s="173"/>
    </row>
    <row r="239" customFormat="false" ht="15.75" hidden="false" customHeight="true" outlineLevel="0" collapsed="false">
      <c r="A239" s="193"/>
      <c r="B239" s="188" t="n">
        <v>224</v>
      </c>
      <c r="C239" s="194"/>
      <c r="D239" s="213" t="n">
        <v>1.16</v>
      </c>
      <c r="E239" s="188"/>
      <c r="F239" s="178" t="s">
        <v>50</v>
      </c>
      <c r="G239" s="188"/>
      <c r="H239" s="188"/>
      <c r="I239" s="188" t="s">
        <v>600</v>
      </c>
      <c r="J239" s="178" t="s">
        <v>53</v>
      </c>
      <c r="K239" s="190" t="n">
        <v>2016</v>
      </c>
      <c r="L239" s="190" t="n">
        <v>2016</v>
      </c>
      <c r="M239" s="188"/>
      <c r="N239" s="188" t="s">
        <v>45</v>
      </c>
      <c r="O239" s="178" t="s">
        <v>50</v>
      </c>
      <c r="P239" s="188"/>
      <c r="Q239" s="178" t="s">
        <v>772</v>
      </c>
      <c r="R239" s="173"/>
      <c r="S239" s="173"/>
      <c r="T239" s="173"/>
      <c r="U239" s="173"/>
      <c r="V239" s="173"/>
      <c r="W239" s="173"/>
      <c r="X239" s="173"/>
      <c r="Y239" s="173"/>
      <c r="Z239" s="173"/>
    </row>
    <row r="240" customFormat="false" ht="15.75" hidden="false" customHeight="true" outlineLevel="0" collapsed="false">
      <c r="A240" s="173"/>
      <c r="B240" s="188" t="n">
        <v>225</v>
      </c>
      <c r="C240" s="176" t="s">
        <v>774</v>
      </c>
      <c r="D240" s="213" t="n">
        <v>0.75</v>
      </c>
      <c r="E240" s="188"/>
      <c r="F240" s="178" t="s">
        <v>50</v>
      </c>
      <c r="G240" s="188"/>
      <c r="H240" s="188"/>
      <c r="I240" s="188" t="s">
        <v>600</v>
      </c>
      <c r="J240" s="178" t="s">
        <v>68</v>
      </c>
      <c r="K240" s="190" t="n">
        <v>2018</v>
      </c>
      <c r="L240" s="190" t="n">
        <v>2018</v>
      </c>
      <c r="M240" s="188"/>
      <c r="N240" s="188" t="s">
        <v>45</v>
      </c>
      <c r="O240" s="178" t="s">
        <v>50</v>
      </c>
      <c r="P240" s="188"/>
      <c r="Q240" s="178" t="s">
        <v>772</v>
      </c>
      <c r="R240" s="173"/>
      <c r="S240" s="173"/>
      <c r="T240" s="173"/>
      <c r="U240" s="173"/>
      <c r="V240" s="173"/>
      <c r="W240" s="173"/>
      <c r="X240" s="173"/>
      <c r="Y240" s="173"/>
      <c r="Z240" s="173"/>
    </row>
    <row r="241" customFormat="false" ht="15.75" hidden="false" customHeight="true" outlineLevel="0" collapsed="false">
      <c r="A241" s="193"/>
      <c r="B241" s="188" t="n">
        <v>226</v>
      </c>
      <c r="C241" s="194" t="s">
        <v>775</v>
      </c>
      <c r="D241" s="213" t="n">
        <v>0.6</v>
      </c>
      <c r="E241" s="188"/>
      <c r="F241" s="178" t="s">
        <v>50</v>
      </c>
      <c r="G241" s="188"/>
      <c r="H241" s="188"/>
      <c r="I241" s="188" t="s">
        <v>600</v>
      </c>
      <c r="J241" s="178" t="s">
        <v>771</v>
      </c>
      <c r="K241" s="190" t="n">
        <v>2016</v>
      </c>
      <c r="L241" s="190" t="n">
        <v>2016</v>
      </c>
      <c r="M241" s="188"/>
      <c r="N241" s="188" t="s">
        <v>45</v>
      </c>
      <c r="O241" s="178" t="s">
        <v>50</v>
      </c>
      <c r="P241" s="188"/>
      <c r="Q241" s="178" t="s">
        <v>772</v>
      </c>
      <c r="R241" s="173"/>
      <c r="S241" s="173"/>
      <c r="T241" s="173"/>
      <c r="U241" s="173"/>
      <c r="V241" s="173"/>
      <c r="W241" s="173"/>
      <c r="X241" s="173"/>
      <c r="Y241" s="173"/>
      <c r="Z241" s="173"/>
    </row>
    <row r="242" customFormat="false" ht="15.75" hidden="false" customHeight="true" outlineLevel="0" collapsed="false">
      <c r="A242" s="193"/>
      <c r="B242" s="188" t="n">
        <v>227</v>
      </c>
      <c r="C242" s="194"/>
      <c r="D242" s="213" t="n">
        <v>0.42</v>
      </c>
      <c r="E242" s="188"/>
      <c r="F242" s="178" t="s">
        <v>40</v>
      </c>
      <c r="G242" s="188"/>
      <c r="H242" s="188"/>
      <c r="I242" s="188" t="s">
        <v>600</v>
      </c>
      <c r="J242" s="178" t="s">
        <v>38</v>
      </c>
      <c r="K242" s="190" t="n">
        <v>2016</v>
      </c>
      <c r="L242" s="190" t="n">
        <v>2016</v>
      </c>
      <c r="M242" s="188"/>
      <c r="N242" s="188" t="s">
        <v>45</v>
      </c>
      <c r="O242" s="178" t="s">
        <v>40</v>
      </c>
      <c r="P242" s="188"/>
      <c r="Q242" s="178" t="s">
        <v>772</v>
      </c>
      <c r="R242" s="173"/>
      <c r="S242" s="173"/>
      <c r="T242" s="173"/>
      <c r="U242" s="173"/>
      <c r="V242" s="173"/>
      <c r="W242" s="173"/>
      <c r="X242" s="173"/>
      <c r="Y242" s="173"/>
      <c r="Z242" s="173"/>
    </row>
    <row r="243" customFormat="false" ht="15.75" hidden="false" customHeight="true" outlineLevel="0" collapsed="false">
      <c r="A243" s="173"/>
      <c r="B243" s="188" t="n">
        <v>228</v>
      </c>
      <c r="C243" s="176" t="s">
        <v>776</v>
      </c>
      <c r="D243" s="213" t="n">
        <v>1.18</v>
      </c>
      <c r="E243" s="188"/>
      <c r="F243" s="178" t="s">
        <v>50</v>
      </c>
      <c r="G243" s="188"/>
      <c r="H243" s="188"/>
      <c r="I243" s="188" t="s">
        <v>600</v>
      </c>
      <c r="J243" s="178" t="s">
        <v>202</v>
      </c>
      <c r="K243" s="190" t="n">
        <v>2013</v>
      </c>
      <c r="L243" s="190" t="n">
        <v>2013</v>
      </c>
      <c r="M243" s="188"/>
      <c r="N243" s="188" t="s">
        <v>45</v>
      </c>
      <c r="O243" s="178" t="s">
        <v>50</v>
      </c>
      <c r="P243" s="188"/>
      <c r="Q243" s="178" t="s">
        <v>772</v>
      </c>
      <c r="R243" s="173"/>
      <c r="S243" s="173"/>
      <c r="T243" s="173"/>
      <c r="U243" s="173"/>
      <c r="V243" s="173"/>
      <c r="W243" s="173"/>
      <c r="X243" s="173"/>
      <c r="Y243" s="173"/>
      <c r="Z243" s="173"/>
    </row>
    <row r="244" customFormat="false" ht="15.75" hidden="false" customHeight="true" outlineLevel="0" collapsed="false">
      <c r="A244" s="173"/>
      <c r="B244" s="188" t="n">
        <v>229</v>
      </c>
      <c r="C244" s="176" t="s">
        <v>777</v>
      </c>
      <c r="D244" s="213" t="n">
        <v>0.38</v>
      </c>
      <c r="E244" s="188"/>
      <c r="F244" s="178" t="s">
        <v>40</v>
      </c>
      <c r="G244" s="188"/>
      <c r="H244" s="188"/>
      <c r="I244" s="188" t="s">
        <v>600</v>
      </c>
      <c r="J244" s="178" t="s">
        <v>38</v>
      </c>
      <c r="K244" s="190" t="n">
        <v>2019</v>
      </c>
      <c r="L244" s="190" t="n">
        <v>2019</v>
      </c>
      <c r="M244" s="188"/>
      <c r="N244" s="188" t="s">
        <v>45</v>
      </c>
      <c r="O244" s="178" t="s">
        <v>40</v>
      </c>
      <c r="P244" s="188"/>
      <c r="Q244" s="178" t="s">
        <v>772</v>
      </c>
      <c r="R244" s="173"/>
      <c r="S244" s="173"/>
      <c r="T244" s="173"/>
      <c r="U244" s="173"/>
      <c r="V244" s="173"/>
      <c r="W244" s="173"/>
      <c r="X244" s="173"/>
      <c r="Y244" s="173"/>
      <c r="Z244" s="173"/>
    </row>
    <row r="245" customFormat="false" ht="15.75" hidden="false" customHeight="true" outlineLevel="0" collapsed="false">
      <c r="A245" s="193"/>
      <c r="B245" s="188" t="n">
        <v>230</v>
      </c>
      <c r="C245" s="194" t="s">
        <v>778</v>
      </c>
      <c r="D245" s="213" t="n">
        <v>0.64</v>
      </c>
      <c r="E245" s="188"/>
      <c r="F245" s="178" t="s">
        <v>50</v>
      </c>
      <c r="G245" s="188"/>
      <c r="H245" s="188"/>
      <c r="I245" s="188" t="s">
        <v>600</v>
      </c>
      <c r="J245" s="178" t="s">
        <v>771</v>
      </c>
      <c r="K245" s="190" t="n">
        <v>2016</v>
      </c>
      <c r="L245" s="190" t="n">
        <v>2016</v>
      </c>
      <c r="M245" s="188"/>
      <c r="N245" s="188" t="s">
        <v>45</v>
      </c>
      <c r="O245" s="178" t="s">
        <v>50</v>
      </c>
      <c r="P245" s="188"/>
      <c r="Q245" s="178" t="s">
        <v>772</v>
      </c>
      <c r="R245" s="173"/>
      <c r="S245" s="173"/>
      <c r="T245" s="173"/>
      <c r="U245" s="173"/>
      <c r="V245" s="173"/>
      <c r="W245" s="173"/>
      <c r="X245" s="173"/>
      <c r="Y245" s="173"/>
      <c r="Z245" s="173"/>
    </row>
    <row r="246" customFormat="false" ht="15.75" hidden="false" customHeight="true" outlineLevel="0" collapsed="false">
      <c r="A246" s="193"/>
      <c r="B246" s="188" t="n">
        <v>231</v>
      </c>
      <c r="C246" s="194"/>
      <c r="D246" s="213" t="n">
        <v>1.11</v>
      </c>
      <c r="E246" s="188"/>
      <c r="F246" s="178" t="s">
        <v>50</v>
      </c>
      <c r="G246" s="188"/>
      <c r="H246" s="188"/>
      <c r="I246" s="188" t="s">
        <v>600</v>
      </c>
      <c r="J246" s="178" t="s">
        <v>68</v>
      </c>
      <c r="K246" s="190" t="n">
        <v>2015</v>
      </c>
      <c r="L246" s="190" t="n">
        <v>2015</v>
      </c>
      <c r="M246" s="188"/>
      <c r="N246" s="188" t="s">
        <v>45</v>
      </c>
      <c r="O246" s="178" t="s">
        <v>50</v>
      </c>
      <c r="P246" s="188"/>
      <c r="Q246" s="178" t="s">
        <v>772</v>
      </c>
      <c r="R246" s="173"/>
      <c r="S246" s="173"/>
      <c r="T246" s="173"/>
      <c r="U246" s="173"/>
      <c r="V246" s="173"/>
      <c r="W246" s="173"/>
      <c r="X246" s="173"/>
      <c r="Y246" s="173"/>
      <c r="Z246" s="173"/>
    </row>
    <row r="247" customFormat="false" ht="15.75" hidden="false" customHeight="true" outlineLevel="0" collapsed="false">
      <c r="A247" s="173"/>
      <c r="B247" s="188" t="n">
        <v>232</v>
      </c>
      <c r="C247" s="176" t="s">
        <v>779</v>
      </c>
      <c r="D247" s="213" t="n">
        <v>0.73</v>
      </c>
      <c r="E247" s="188"/>
      <c r="F247" s="178" t="s">
        <v>50</v>
      </c>
      <c r="G247" s="188"/>
      <c r="H247" s="188"/>
      <c r="I247" s="188" t="s">
        <v>600</v>
      </c>
      <c r="J247" s="178" t="s">
        <v>53</v>
      </c>
      <c r="K247" s="190" t="n">
        <v>2017</v>
      </c>
      <c r="L247" s="190" t="n">
        <v>2017</v>
      </c>
      <c r="M247" s="188"/>
      <c r="N247" s="188" t="s">
        <v>45</v>
      </c>
      <c r="O247" s="178" t="s">
        <v>50</v>
      </c>
      <c r="P247" s="188"/>
      <c r="Q247" s="178" t="s">
        <v>772</v>
      </c>
      <c r="R247" s="173"/>
      <c r="S247" s="173"/>
      <c r="T247" s="173"/>
      <c r="U247" s="173"/>
      <c r="V247" s="173"/>
      <c r="W247" s="173"/>
      <c r="X247" s="173"/>
      <c r="Y247" s="173"/>
      <c r="Z247" s="173"/>
    </row>
    <row r="248" customFormat="false" ht="15.75" hidden="false" customHeight="true" outlineLevel="0" collapsed="false">
      <c r="A248" s="173"/>
      <c r="B248" s="188" t="n">
        <v>233</v>
      </c>
      <c r="C248" s="176" t="s">
        <v>780</v>
      </c>
      <c r="D248" s="213" t="n">
        <v>0.96</v>
      </c>
      <c r="E248" s="188"/>
      <c r="F248" s="178" t="s">
        <v>50</v>
      </c>
      <c r="G248" s="188"/>
      <c r="H248" s="188"/>
      <c r="I248" s="188" t="s">
        <v>600</v>
      </c>
      <c r="J248" s="178" t="s">
        <v>58</v>
      </c>
      <c r="K248" s="190" t="n">
        <v>2013</v>
      </c>
      <c r="L248" s="190" t="n">
        <v>2013</v>
      </c>
      <c r="M248" s="188"/>
      <c r="N248" s="188" t="s">
        <v>45</v>
      </c>
      <c r="O248" s="178" t="s">
        <v>50</v>
      </c>
      <c r="P248" s="188"/>
      <c r="Q248" s="178" t="s">
        <v>772</v>
      </c>
      <c r="R248" s="173"/>
      <c r="S248" s="173"/>
      <c r="T248" s="173"/>
      <c r="U248" s="173"/>
      <c r="V248" s="173"/>
      <c r="W248" s="173"/>
      <c r="X248" s="173"/>
      <c r="Y248" s="173"/>
      <c r="Z248" s="173"/>
    </row>
    <row r="249" customFormat="false" ht="15.75" hidden="false" customHeight="true" outlineLevel="0" collapsed="false">
      <c r="A249" s="173"/>
      <c r="B249" s="188" t="n">
        <v>234</v>
      </c>
      <c r="C249" s="176" t="s">
        <v>781</v>
      </c>
      <c r="D249" s="213" t="n">
        <v>1.42</v>
      </c>
      <c r="E249" s="188"/>
      <c r="F249" s="178" t="s">
        <v>40</v>
      </c>
      <c r="G249" s="188"/>
      <c r="H249" s="188"/>
      <c r="I249" s="188" t="s">
        <v>600</v>
      </c>
      <c r="J249" s="178" t="s">
        <v>68</v>
      </c>
      <c r="K249" s="190" t="n">
        <v>2017</v>
      </c>
      <c r="L249" s="190" t="n">
        <v>2017</v>
      </c>
      <c r="M249" s="188"/>
      <c r="N249" s="188" t="s">
        <v>45</v>
      </c>
      <c r="O249" s="178" t="s">
        <v>40</v>
      </c>
      <c r="P249" s="188"/>
      <c r="Q249" s="178" t="s">
        <v>772</v>
      </c>
      <c r="R249" s="173"/>
      <c r="S249" s="173"/>
      <c r="T249" s="173"/>
      <c r="U249" s="173"/>
      <c r="V249" s="173"/>
      <c r="W249" s="173"/>
      <c r="X249" s="173"/>
      <c r="Y249" s="173"/>
      <c r="Z249" s="173"/>
    </row>
    <row r="250" customFormat="false" ht="15.75" hidden="false" customHeight="true" outlineLevel="0" collapsed="false">
      <c r="A250" s="193"/>
      <c r="B250" s="188" t="n">
        <v>235</v>
      </c>
      <c r="C250" s="194" t="s">
        <v>782</v>
      </c>
      <c r="D250" s="213" t="n">
        <v>2.75</v>
      </c>
      <c r="E250" s="188"/>
      <c r="F250" s="178" t="s">
        <v>50</v>
      </c>
      <c r="G250" s="188"/>
      <c r="H250" s="188"/>
      <c r="I250" s="188" t="s">
        <v>600</v>
      </c>
      <c r="J250" s="178" t="s">
        <v>783</v>
      </c>
      <c r="K250" s="190" t="n">
        <v>2017</v>
      </c>
      <c r="L250" s="190" t="n">
        <v>2017</v>
      </c>
      <c r="M250" s="188"/>
      <c r="N250" s="188" t="s">
        <v>45</v>
      </c>
      <c r="O250" s="178" t="s">
        <v>50</v>
      </c>
      <c r="P250" s="188"/>
      <c r="Q250" s="178" t="s">
        <v>772</v>
      </c>
      <c r="R250" s="173"/>
      <c r="S250" s="173"/>
      <c r="T250" s="173"/>
      <c r="U250" s="173"/>
      <c r="V250" s="173"/>
      <c r="W250" s="173"/>
      <c r="X250" s="173"/>
      <c r="Y250" s="173"/>
      <c r="Z250" s="173"/>
    </row>
    <row r="251" customFormat="false" ht="15.75" hidden="false" customHeight="true" outlineLevel="0" collapsed="false">
      <c r="A251" s="193"/>
      <c r="B251" s="188" t="n">
        <v>236</v>
      </c>
      <c r="C251" s="194" t="s">
        <v>784</v>
      </c>
      <c r="D251" s="213" t="n">
        <v>1.14</v>
      </c>
      <c r="E251" s="188"/>
      <c r="F251" s="178" t="s">
        <v>40</v>
      </c>
      <c r="G251" s="188"/>
      <c r="H251" s="188"/>
      <c r="I251" s="188" t="s">
        <v>600</v>
      </c>
      <c r="J251" s="178" t="s">
        <v>771</v>
      </c>
      <c r="K251" s="190" t="n">
        <v>2019</v>
      </c>
      <c r="L251" s="190" t="n">
        <v>2019</v>
      </c>
      <c r="M251" s="188"/>
      <c r="N251" s="188" t="s">
        <v>45</v>
      </c>
      <c r="O251" s="178" t="s">
        <v>40</v>
      </c>
      <c r="P251" s="188"/>
      <c r="Q251" s="178" t="s">
        <v>772</v>
      </c>
      <c r="R251" s="173"/>
      <c r="S251" s="173"/>
      <c r="T251" s="173"/>
      <c r="U251" s="173"/>
      <c r="V251" s="173"/>
      <c r="W251" s="173"/>
      <c r="X251" s="173"/>
      <c r="Y251" s="173"/>
      <c r="Z251" s="173"/>
    </row>
    <row r="252" customFormat="false" ht="15.75" hidden="false" customHeight="true" outlineLevel="0" collapsed="false">
      <c r="A252" s="193"/>
      <c r="B252" s="188" t="n">
        <v>237</v>
      </c>
      <c r="C252" s="194"/>
      <c r="D252" s="213" t="n">
        <v>1.52</v>
      </c>
      <c r="E252" s="188"/>
      <c r="F252" s="178" t="s">
        <v>50</v>
      </c>
      <c r="G252" s="188"/>
      <c r="H252" s="188"/>
      <c r="I252" s="188" t="s">
        <v>600</v>
      </c>
      <c r="J252" s="178" t="s">
        <v>66</v>
      </c>
      <c r="K252" s="190" t="n">
        <v>2015</v>
      </c>
      <c r="L252" s="190" t="n">
        <v>2015</v>
      </c>
      <c r="M252" s="188"/>
      <c r="N252" s="188" t="s">
        <v>45</v>
      </c>
      <c r="O252" s="178" t="s">
        <v>50</v>
      </c>
      <c r="P252" s="188"/>
      <c r="Q252" s="178" t="s">
        <v>772</v>
      </c>
      <c r="R252" s="173"/>
      <c r="S252" s="173"/>
      <c r="T252" s="173"/>
      <c r="U252" s="173"/>
      <c r="V252" s="173"/>
      <c r="W252" s="173"/>
      <c r="X252" s="173"/>
      <c r="Y252" s="173"/>
      <c r="Z252" s="173"/>
    </row>
    <row r="253" customFormat="false" ht="15.75" hidden="false" customHeight="true" outlineLevel="0" collapsed="false">
      <c r="A253" s="193"/>
      <c r="B253" s="188" t="n">
        <v>238</v>
      </c>
      <c r="C253" s="194"/>
      <c r="D253" s="213" t="n">
        <v>1.02</v>
      </c>
      <c r="E253" s="188"/>
      <c r="F253" s="178" t="s">
        <v>40</v>
      </c>
      <c r="G253" s="188"/>
      <c r="H253" s="188"/>
      <c r="I253" s="188" t="s">
        <v>600</v>
      </c>
      <c r="J253" s="178" t="s">
        <v>68</v>
      </c>
      <c r="K253" s="190" t="n">
        <v>2020</v>
      </c>
      <c r="L253" s="190" t="n">
        <v>2020</v>
      </c>
      <c r="M253" s="188"/>
      <c r="N253" s="188" t="s">
        <v>45</v>
      </c>
      <c r="O253" s="178" t="s">
        <v>40</v>
      </c>
      <c r="P253" s="188"/>
      <c r="Q253" s="178" t="s">
        <v>772</v>
      </c>
      <c r="R253" s="173"/>
      <c r="S253" s="173"/>
      <c r="T253" s="173"/>
      <c r="U253" s="173"/>
      <c r="V253" s="173"/>
      <c r="W253" s="173"/>
      <c r="X253" s="173"/>
      <c r="Y253" s="173"/>
      <c r="Z253" s="173"/>
    </row>
    <row r="254" customFormat="false" ht="15.75" hidden="false" customHeight="true" outlineLevel="0" collapsed="false">
      <c r="A254" s="173"/>
      <c r="B254" s="188" t="n">
        <v>239</v>
      </c>
      <c r="C254" s="176" t="s">
        <v>785</v>
      </c>
      <c r="D254" s="213" t="n">
        <v>1.1</v>
      </c>
      <c r="E254" s="188"/>
      <c r="F254" s="178" t="s">
        <v>50</v>
      </c>
      <c r="G254" s="188"/>
      <c r="H254" s="188"/>
      <c r="I254" s="188" t="s">
        <v>600</v>
      </c>
      <c r="J254" s="178" t="s">
        <v>132</v>
      </c>
      <c r="K254" s="190" t="n">
        <v>2020</v>
      </c>
      <c r="L254" s="190" t="n">
        <v>2020</v>
      </c>
      <c r="M254" s="188"/>
      <c r="N254" s="188" t="s">
        <v>45</v>
      </c>
      <c r="O254" s="178" t="s">
        <v>50</v>
      </c>
      <c r="P254" s="188"/>
      <c r="Q254" s="178" t="s">
        <v>772</v>
      </c>
      <c r="R254" s="173"/>
      <c r="S254" s="173"/>
      <c r="T254" s="173"/>
      <c r="U254" s="173"/>
      <c r="V254" s="173"/>
      <c r="W254" s="173"/>
      <c r="X254" s="173"/>
      <c r="Y254" s="173"/>
      <c r="Z254" s="173"/>
    </row>
    <row r="255" customFormat="false" ht="15.75" hidden="false" customHeight="true" outlineLevel="0" collapsed="false">
      <c r="A255" s="173"/>
      <c r="B255" s="188" t="n">
        <v>240</v>
      </c>
      <c r="C255" s="176" t="s">
        <v>786</v>
      </c>
      <c r="D255" s="213" t="n">
        <v>0.69</v>
      </c>
      <c r="E255" s="188"/>
      <c r="F255" s="178" t="s">
        <v>50</v>
      </c>
      <c r="G255" s="188"/>
      <c r="H255" s="188"/>
      <c r="I255" s="188" t="s">
        <v>600</v>
      </c>
      <c r="J255" s="178" t="s">
        <v>90</v>
      </c>
      <c r="K255" s="190" t="n">
        <v>2019</v>
      </c>
      <c r="L255" s="190" t="n">
        <v>2019</v>
      </c>
      <c r="M255" s="188"/>
      <c r="N255" s="188" t="s">
        <v>45</v>
      </c>
      <c r="O255" s="178" t="s">
        <v>50</v>
      </c>
      <c r="P255" s="188"/>
      <c r="Q255" s="178" t="s">
        <v>772</v>
      </c>
      <c r="R255" s="173"/>
      <c r="S255" s="173"/>
      <c r="T255" s="173"/>
      <c r="U255" s="173"/>
      <c r="V255" s="173"/>
      <c r="W255" s="173"/>
      <c r="X255" s="173"/>
      <c r="Y255" s="173"/>
      <c r="Z255" s="173"/>
    </row>
    <row r="256" customFormat="false" ht="15.75" hidden="false" customHeight="true" outlineLevel="0" collapsed="false">
      <c r="A256" s="173"/>
      <c r="B256" s="188" t="n">
        <v>241</v>
      </c>
      <c r="C256" s="176" t="s">
        <v>787</v>
      </c>
      <c r="D256" s="213" t="n">
        <v>5.26</v>
      </c>
      <c r="E256" s="188"/>
      <c r="F256" s="178" t="s">
        <v>50</v>
      </c>
      <c r="G256" s="188"/>
      <c r="H256" s="188"/>
      <c r="I256" s="188" t="s">
        <v>600</v>
      </c>
      <c r="J256" s="178" t="s">
        <v>38</v>
      </c>
      <c r="K256" s="190" t="n">
        <v>2015</v>
      </c>
      <c r="L256" s="190" t="n">
        <v>2015</v>
      </c>
      <c r="M256" s="188"/>
      <c r="N256" s="188" t="s">
        <v>45</v>
      </c>
      <c r="O256" s="178" t="s">
        <v>50</v>
      </c>
      <c r="P256" s="188"/>
      <c r="Q256" s="178" t="s">
        <v>788</v>
      </c>
      <c r="R256" s="173"/>
      <c r="S256" s="173"/>
      <c r="T256" s="173"/>
      <c r="U256" s="173"/>
      <c r="V256" s="173"/>
      <c r="W256" s="173"/>
      <c r="X256" s="173"/>
      <c r="Y256" s="173"/>
      <c r="Z256" s="173"/>
    </row>
    <row r="257" customFormat="false" ht="15.75" hidden="false" customHeight="true" outlineLevel="0" collapsed="false">
      <c r="A257" s="173"/>
      <c r="B257" s="188" t="n">
        <v>242</v>
      </c>
      <c r="C257" s="176" t="s">
        <v>789</v>
      </c>
      <c r="D257" s="213" t="n">
        <v>0.51</v>
      </c>
      <c r="E257" s="188"/>
      <c r="F257" s="178" t="s">
        <v>50</v>
      </c>
      <c r="G257" s="188"/>
      <c r="H257" s="188"/>
      <c r="I257" s="188" t="s">
        <v>600</v>
      </c>
      <c r="J257" s="178" t="s">
        <v>44</v>
      </c>
      <c r="K257" s="190" t="n">
        <v>2016</v>
      </c>
      <c r="L257" s="190" t="n">
        <v>2016</v>
      </c>
      <c r="M257" s="188"/>
      <c r="N257" s="188" t="s">
        <v>45</v>
      </c>
      <c r="O257" s="178" t="s">
        <v>50</v>
      </c>
      <c r="P257" s="188"/>
      <c r="Q257" s="178" t="s">
        <v>788</v>
      </c>
      <c r="R257" s="173"/>
      <c r="S257" s="173"/>
      <c r="T257" s="173"/>
      <c r="U257" s="173"/>
      <c r="V257" s="173"/>
      <c r="W257" s="173"/>
      <c r="X257" s="173"/>
      <c r="Y257" s="173"/>
      <c r="Z257" s="173"/>
    </row>
    <row r="258" customFormat="false" ht="15.75" hidden="false" customHeight="true" outlineLevel="0" collapsed="false">
      <c r="A258" s="173"/>
      <c r="B258" s="188" t="n">
        <v>243</v>
      </c>
      <c r="C258" s="176" t="s">
        <v>790</v>
      </c>
      <c r="D258" s="213" t="n">
        <v>2.26</v>
      </c>
      <c r="E258" s="188"/>
      <c r="F258" s="178" t="s">
        <v>50</v>
      </c>
      <c r="G258" s="188"/>
      <c r="H258" s="188"/>
      <c r="I258" s="188" t="s">
        <v>600</v>
      </c>
      <c r="J258" s="178" t="s">
        <v>68</v>
      </c>
      <c r="K258" s="190" t="n">
        <v>2015</v>
      </c>
      <c r="L258" s="190" t="n">
        <v>2015</v>
      </c>
      <c r="M258" s="188"/>
      <c r="N258" s="188" t="s">
        <v>45</v>
      </c>
      <c r="O258" s="178" t="s">
        <v>50</v>
      </c>
      <c r="P258" s="188"/>
      <c r="Q258" s="178" t="s">
        <v>788</v>
      </c>
      <c r="R258" s="173"/>
      <c r="S258" s="173"/>
      <c r="T258" s="173"/>
      <c r="U258" s="173"/>
      <c r="V258" s="173"/>
      <c r="W258" s="173"/>
      <c r="X258" s="173"/>
      <c r="Y258" s="173"/>
      <c r="Z258" s="173"/>
    </row>
    <row r="259" customFormat="false" ht="15.75" hidden="false" customHeight="true" outlineLevel="0" collapsed="false">
      <c r="A259" s="193"/>
      <c r="B259" s="188" t="n">
        <v>244</v>
      </c>
      <c r="C259" s="194" t="s">
        <v>791</v>
      </c>
      <c r="D259" s="213" t="n">
        <v>2.16</v>
      </c>
      <c r="E259" s="188"/>
      <c r="F259" s="178" t="s">
        <v>50</v>
      </c>
      <c r="G259" s="188"/>
      <c r="H259" s="188"/>
      <c r="I259" s="188" t="s">
        <v>600</v>
      </c>
      <c r="J259" s="178" t="s">
        <v>46</v>
      </c>
      <c r="K259" s="190" t="n">
        <v>2013</v>
      </c>
      <c r="L259" s="190" t="n">
        <v>2013</v>
      </c>
      <c r="M259" s="188"/>
      <c r="N259" s="188" t="s">
        <v>45</v>
      </c>
      <c r="O259" s="178" t="s">
        <v>50</v>
      </c>
      <c r="P259" s="188"/>
      <c r="Q259" s="178" t="s">
        <v>788</v>
      </c>
      <c r="R259" s="173"/>
      <c r="S259" s="173"/>
      <c r="T259" s="173"/>
      <c r="U259" s="173"/>
      <c r="V259" s="173"/>
      <c r="W259" s="173"/>
      <c r="X259" s="173"/>
      <c r="Y259" s="173"/>
      <c r="Z259" s="173"/>
    </row>
    <row r="260" customFormat="false" ht="15.75" hidden="false" customHeight="true" outlineLevel="0" collapsed="false">
      <c r="A260" s="193"/>
      <c r="B260" s="188" t="n">
        <v>245</v>
      </c>
      <c r="C260" s="194"/>
      <c r="D260" s="213" t="n">
        <v>1.67</v>
      </c>
      <c r="E260" s="188"/>
      <c r="F260" s="178" t="s">
        <v>50</v>
      </c>
      <c r="G260" s="188"/>
      <c r="H260" s="188"/>
      <c r="I260" s="188" t="s">
        <v>600</v>
      </c>
      <c r="J260" s="178" t="s">
        <v>46</v>
      </c>
      <c r="K260" s="190" t="n">
        <v>2021</v>
      </c>
      <c r="L260" s="190" t="n">
        <v>2021</v>
      </c>
      <c r="M260" s="188"/>
      <c r="N260" s="188" t="s">
        <v>45</v>
      </c>
      <c r="O260" s="178" t="s">
        <v>50</v>
      </c>
      <c r="P260" s="188"/>
      <c r="Q260" s="178" t="s">
        <v>788</v>
      </c>
      <c r="R260" s="173"/>
      <c r="S260" s="173"/>
      <c r="T260" s="173"/>
      <c r="U260" s="173"/>
      <c r="V260" s="173"/>
      <c r="W260" s="173"/>
      <c r="X260" s="173"/>
      <c r="Y260" s="173"/>
      <c r="Z260" s="173"/>
    </row>
    <row r="261" customFormat="false" ht="15.75" hidden="false" customHeight="true" outlineLevel="0" collapsed="false">
      <c r="A261" s="173"/>
      <c r="B261" s="188" t="n">
        <v>246</v>
      </c>
      <c r="C261" s="176" t="s">
        <v>792</v>
      </c>
      <c r="D261" s="213" t="n">
        <v>3.04</v>
      </c>
      <c r="E261" s="188"/>
      <c r="F261" s="178" t="s">
        <v>50</v>
      </c>
      <c r="G261" s="188"/>
      <c r="H261" s="188"/>
      <c r="I261" s="188" t="s">
        <v>600</v>
      </c>
      <c r="J261" s="178" t="s">
        <v>68</v>
      </c>
      <c r="K261" s="190" t="n">
        <v>2015</v>
      </c>
      <c r="L261" s="190" t="n">
        <v>2015</v>
      </c>
      <c r="M261" s="188"/>
      <c r="N261" s="188" t="s">
        <v>45</v>
      </c>
      <c r="O261" s="178" t="s">
        <v>50</v>
      </c>
      <c r="P261" s="188"/>
      <c r="Q261" s="178" t="s">
        <v>788</v>
      </c>
      <c r="R261" s="173"/>
      <c r="S261" s="173"/>
      <c r="T261" s="173"/>
      <c r="U261" s="173"/>
      <c r="V261" s="173"/>
      <c r="W261" s="173"/>
      <c r="X261" s="173"/>
      <c r="Y261" s="173"/>
      <c r="Z261" s="173"/>
    </row>
    <row r="262" customFormat="false" ht="15.75" hidden="false" customHeight="true" outlineLevel="0" collapsed="false">
      <c r="A262" s="173"/>
      <c r="B262" s="188" t="n">
        <v>247</v>
      </c>
      <c r="C262" s="176" t="s">
        <v>793</v>
      </c>
      <c r="D262" s="213" t="n">
        <v>2</v>
      </c>
      <c r="E262" s="188"/>
      <c r="F262" s="178" t="s">
        <v>50</v>
      </c>
      <c r="G262" s="188"/>
      <c r="H262" s="188"/>
      <c r="I262" s="188" t="s">
        <v>600</v>
      </c>
      <c r="J262" s="178" t="s">
        <v>49</v>
      </c>
      <c r="K262" s="190" t="n">
        <v>2018</v>
      </c>
      <c r="L262" s="190" t="n">
        <v>2018</v>
      </c>
      <c r="M262" s="188"/>
      <c r="N262" s="188" t="s">
        <v>39</v>
      </c>
      <c r="O262" s="178" t="s">
        <v>50</v>
      </c>
      <c r="P262" s="188"/>
      <c r="Q262" s="178" t="s">
        <v>788</v>
      </c>
      <c r="R262" s="173"/>
      <c r="S262" s="173"/>
      <c r="T262" s="173"/>
      <c r="U262" s="173"/>
      <c r="V262" s="173"/>
      <c r="W262" s="173"/>
      <c r="X262" s="173"/>
      <c r="Y262" s="173"/>
      <c r="Z262" s="173"/>
    </row>
    <row r="263" customFormat="false" ht="15.75" hidden="false" customHeight="true" outlineLevel="0" collapsed="false">
      <c r="A263" s="173"/>
      <c r="B263" s="188" t="n">
        <v>248</v>
      </c>
      <c r="C263" s="176" t="s">
        <v>794</v>
      </c>
      <c r="D263" s="213" t="n">
        <v>3.64</v>
      </c>
      <c r="E263" s="188"/>
      <c r="F263" s="178" t="s">
        <v>50</v>
      </c>
      <c r="G263" s="188"/>
      <c r="H263" s="188"/>
      <c r="I263" s="188" t="s">
        <v>600</v>
      </c>
      <c r="J263" s="178" t="s">
        <v>38</v>
      </c>
      <c r="K263" s="190" t="n">
        <v>2015</v>
      </c>
      <c r="L263" s="190" t="n">
        <v>2015</v>
      </c>
      <c r="M263" s="188"/>
      <c r="N263" s="188" t="s">
        <v>45</v>
      </c>
      <c r="O263" s="178" t="s">
        <v>50</v>
      </c>
      <c r="P263" s="188"/>
      <c r="Q263" s="178" t="s">
        <v>788</v>
      </c>
      <c r="R263" s="173"/>
      <c r="S263" s="173"/>
      <c r="T263" s="173"/>
      <c r="U263" s="173"/>
      <c r="V263" s="173"/>
      <c r="W263" s="173"/>
      <c r="X263" s="173"/>
      <c r="Y263" s="173"/>
      <c r="Z263" s="173"/>
    </row>
    <row r="264" customFormat="false" ht="15.75" hidden="false" customHeight="true" outlineLevel="0" collapsed="false">
      <c r="A264" s="173"/>
      <c r="B264" s="188" t="n">
        <v>249</v>
      </c>
      <c r="C264" s="176" t="s">
        <v>795</v>
      </c>
      <c r="D264" s="206" t="n">
        <v>3.16</v>
      </c>
      <c r="E264" s="188"/>
      <c r="F264" s="178" t="s">
        <v>50</v>
      </c>
      <c r="G264" s="188"/>
      <c r="H264" s="188"/>
      <c r="I264" s="188" t="s">
        <v>600</v>
      </c>
      <c r="J264" s="178" t="s">
        <v>38</v>
      </c>
      <c r="K264" s="190" t="n">
        <v>2019</v>
      </c>
      <c r="L264" s="190" t="n">
        <v>2019</v>
      </c>
      <c r="M264" s="188"/>
      <c r="N264" s="188" t="s">
        <v>45</v>
      </c>
      <c r="O264" s="178" t="s">
        <v>50</v>
      </c>
      <c r="P264" s="188"/>
      <c r="Q264" s="178" t="s">
        <v>788</v>
      </c>
      <c r="R264" s="173"/>
      <c r="S264" s="173"/>
      <c r="T264" s="173"/>
      <c r="U264" s="173"/>
      <c r="V264" s="173"/>
      <c r="W264" s="173"/>
      <c r="X264" s="173"/>
      <c r="Y264" s="173"/>
      <c r="Z264" s="173"/>
    </row>
    <row r="265" customFormat="false" ht="15.75" hidden="false" customHeight="true" outlineLevel="0" collapsed="false">
      <c r="A265" s="193"/>
      <c r="B265" s="188" t="n">
        <v>250</v>
      </c>
      <c r="C265" s="194" t="s">
        <v>796</v>
      </c>
      <c r="D265" s="206" t="n">
        <v>0.7</v>
      </c>
      <c r="E265" s="188"/>
      <c r="F265" s="178" t="s">
        <v>40</v>
      </c>
      <c r="G265" s="188"/>
      <c r="H265" s="188"/>
      <c r="I265" s="188" t="s">
        <v>600</v>
      </c>
      <c r="J265" s="178" t="s">
        <v>44</v>
      </c>
      <c r="K265" s="190" t="n">
        <v>2016</v>
      </c>
      <c r="L265" s="190" t="n">
        <v>2016</v>
      </c>
      <c r="M265" s="188"/>
      <c r="N265" s="188" t="s">
        <v>45</v>
      </c>
      <c r="O265" s="178" t="s">
        <v>40</v>
      </c>
      <c r="P265" s="188"/>
      <c r="Q265" s="178" t="s">
        <v>788</v>
      </c>
      <c r="R265" s="173"/>
      <c r="S265" s="173"/>
      <c r="T265" s="173"/>
      <c r="U265" s="173"/>
      <c r="V265" s="173"/>
      <c r="W265" s="173"/>
      <c r="X265" s="173"/>
      <c r="Y265" s="173"/>
      <c r="Z265" s="173"/>
    </row>
    <row r="266" customFormat="false" ht="15.75" hidden="false" customHeight="true" outlineLevel="0" collapsed="false">
      <c r="A266" s="193"/>
      <c r="B266" s="188" t="n">
        <v>251</v>
      </c>
      <c r="C266" s="194"/>
      <c r="D266" s="206" t="n">
        <v>0.1</v>
      </c>
      <c r="E266" s="188"/>
      <c r="F266" s="178" t="s">
        <v>40</v>
      </c>
      <c r="G266" s="188"/>
      <c r="H266" s="188"/>
      <c r="I266" s="188" t="s">
        <v>600</v>
      </c>
      <c r="J266" s="178" t="s">
        <v>53</v>
      </c>
      <c r="K266" s="190" t="n">
        <v>2016</v>
      </c>
      <c r="L266" s="190" t="n">
        <v>2016</v>
      </c>
      <c r="M266" s="188"/>
      <c r="N266" s="188" t="s">
        <v>45</v>
      </c>
      <c r="O266" s="178" t="s">
        <v>40</v>
      </c>
      <c r="P266" s="188"/>
      <c r="Q266" s="178" t="s">
        <v>788</v>
      </c>
      <c r="R266" s="173"/>
      <c r="S266" s="173"/>
      <c r="T266" s="173"/>
      <c r="U266" s="173"/>
      <c r="V266" s="173"/>
      <c r="W266" s="173"/>
      <c r="X266" s="173"/>
      <c r="Y266" s="173"/>
      <c r="Z266" s="173"/>
    </row>
    <row r="267" customFormat="false" ht="15.75" hidden="false" customHeight="true" outlineLevel="0" collapsed="false">
      <c r="A267" s="193"/>
      <c r="B267" s="188" t="n">
        <v>252</v>
      </c>
      <c r="C267" s="194" t="s">
        <v>797</v>
      </c>
      <c r="D267" s="213" t="n">
        <v>0.66</v>
      </c>
      <c r="E267" s="188"/>
      <c r="F267" s="178" t="s">
        <v>40</v>
      </c>
      <c r="G267" s="188"/>
      <c r="H267" s="188"/>
      <c r="I267" s="188" t="s">
        <v>600</v>
      </c>
      <c r="J267" s="178" t="s">
        <v>58</v>
      </c>
      <c r="K267" s="190" t="n">
        <v>2013</v>
      </c>
      <c r="L267" s="190" t="n">
        <v>2013</v>
      </c>
      <c r="M267" s="188"/>
      <c r="N267" s="188" t="s">
        <v>45</v>
      </c>
      <c r="O267" s="178" t="s">
        <v>40</v>
      </c>
      <c r="P267" s="188"/>
      <c r="Q267" s="178" t="s">
        <v>788</v>
      </c>
      <c r="R267" s="173"/>
      <c r="S267" s="173"/>
      <c r="T267" s="173"/>
      <c r="U267" s="173"/>
      <c r="V267" s="173"/>
      <c r="W267" s="173"/>
      <c r="X267" s="173"/>
      <c r="Y267" s="173"/>
      <c r="Z267" s="173"/>
    </row>
    <row r="268" customFormat="false" ht="15.75" hidden="false" customHeight="true" outlineLevel="0" collapsed="false">
      <c r="A268" s="193"/>
      <c r="B268" s="188" t="n">
        <v>253</v>
      </c>
      <c r="C268" s="194"/>
      <c r="D268" s="213" t="n">
        <v>1.36</v>
      </c>
      <c r="E268" s="188"/>
      <c r="F268" s="178" t="s">
        <v>40</v>
      </c>
      <c r="G268" s="188"/>
      <c r="H268" s="188"/>
      <c r="I268" s="188" t="s">
        <v>600</v>
      </c>
      <c r="J268" s="178" t="s">
        <v>58</v>
      </c>
      <c r="K268" s="190" t="n">
        <v>2014</v>
      </c>
      <c r="L268" s="190" t="n">
        <v>2014</v>
      </c>
      <c r="M268" s="188"/>
      <c r="N268" s="188" t="s">
        <v>39</v>
      </c>
      <c r="O268" s="178" t="s">
        <v>40</v>
      </c>
      <c r="P268" s="188"/>
      <c r="Q268" s="178" t="s">
        <v>788</v>
      </c>
      <c r="R268" s="173"/>
      <c r="S268" s="173"/>
      <c r="T268" s="173"/>
      <c r="U268" s="173"/>
      <c r="V268" s="173"/>
      <c r="W268" s="173"/>
      <c r="X268" s="173"/>
      <c r="Y268" s="173"/>
      <c r="Z268" s="173"/>
    </row>
    <row r="269" customFormat="false" ht="15.75" hidden="false" customHeight="true" outlineLevel="0" collapsed="false">
      <c r="A269" s="173"/>
      <c r="B269" s="188" t="n">
        <v>254</v>
      </c>
      <c r="C269" s="176" t="s">
        <v>798</v>
      </c>
      <c r="D269" s="213" t="n">
        <v>2.12</v>
      </c>
      <c r="E269" s="188"/>
      <c r="F269" s="178" t="s">
        <v>40</v>
      </c>
      <c r="G269" s="188"/>
      <c r="H269" s="188"/>
      <c r="I269" s="188" t="s">
        <v>600</v>
      </c>
      <c r="J269" s="178" t="s">
        <v>53</v>
      </c>
      <c r="K269" s="190" t="n">
        <v>2016</v>
      </c>
      <c r="L269" s="190" t="n">
        <v>2016</v>
      </c>
      <c r="M269" s="188"/>
      <c r="N269" s="188" t="s">
        <v>45</v>
      </c>
      <c r="O269" s="178" t="s">
        <v>40</v>
      </c>
      <c r="P269" s="188"/>
      <c r="Q269" s="178" t="s">
        <v>788</v>
      </c>
      <c r="R269" s="173"/>
      <c r="S269" s="173"/>
      <c r="T269" s="173"/>
      <c r="U269" s="173"/>
      <c r="V269" s="173"/>
      <c r="W269" s="173"/>
      <c r="X269" s="173"/>
      <c r="Y269" s="173"/>
      <c r="Z269" s="173"/>
    </row>
    <row r="270" customFormat="false" ht="15.75" hidden="false" customHeight="true" outlineLevel="0" collapsed="false">
      <c r="A270" s="173"/>
      <c r="B270" s="188" t="n">
        <v>255</v>
      </c>
      <c r="C270" s="176" t="s">
        <v>799</v>
      </c>
      <c r="D270" s="213" t="n">
        <v>2</v>
      </c>
      <c r="E270" s="188"/>
      <c r="F270" s="178" t="s">
        <v>50</v>
      </c>
      <c r="G270" s="188"/>
      <c r="H270" s="188"/>
      <c r="I270" s="188" t="s">
        <v>600</v>
      </c>
      <c r="J270" s="178" t="s">
        <v>53</v>
      </c>
      <c r="K270" s="190" t="n">
        <v>2016</v>
      </c>
      <c r="L270" s="190" t="n">
        <v>2016</v>
      </c>
      <c r="M270" s="188"/>
      <c r="N270" s="188" t="s">
        <v>45</v>
      </c>
      <c r="O270" s="178" t="s">
        <v>50</v>
      </c>
      <c r="P270" s="188"/>
      <c r="Q270" s="178" t="s">
        <v>788</v>
      </c>
      <c r="R270" s="173"/>
      <c r="S270" s="173"/>
      <c r="T270" s="173"/>
      <c r="U270" s="173"/>
      <c r="V270" s="173"/>
      <c r="W270" s="173"/>
      <c r="X270" s="173"/>
      <c r="Y270" s="173"/>
      <c r="Z270" s="173"/>
    </row>
    <row r="271" customFormat="false" ht="15.75" hidden="false" customHeight="true" outlineLevel="0" collapsed="false">
      <c r="A271" s="173"/>
      <c r="B271" s="188" t="n">
        <v>256</v>
      </c>
      <c r="C271" s="176" t="s">
        <v>800</v>
      </c>
      <c r="D271" s="213" t="n">
        <v>1.09</v>
      </c>
      <c r="E271" s="188"/>
      <c r="F271" s="178" t="s">
        <v>50</v>
      </c>
      <c r="G271" s="188"/>
      <c r="H271" s="188"/>
      <c r="I271" s="188" t="s">
        <v>600</v>
      </c>
      <c r="J271" s="178" t="s">
        <v>801</v>
      </c>
      <c r="K271" s="190" t="n">
        <v>2019</v>
      </c>
      <c r="L271" s="190" t="n">
        <v>2019</v>
      </c>
      <c r="M271" s="188"/>
      <c r="N271" s="188" t="s">
        <v>45</v>
      </c>
      <c r="O271" s="178" t="s">
        <v>50</v>
      </c>
      <c r="P271" s="188"/>
      <c r="Q271" s="178" t="s">
        <v>788</v>
      </c>
      <c r="R271" s="173"/>
      <c r="S271" s="173"/>
      <c r="T271" s="173"/>
      <c r="U271" s="173"/>
      <c r="V271" s="173"/>
      <c r="W271" s="173"/>
      <c r="X271" s="173"/>
      <c r="Y271" s="173"/>
      <c r="Z271" s="173"/>
    </row>
    <row r="272" customFormat="false" ht="15.75" hidden="false" customHeight="true" outlineLevel="0" collapsed="false">
      <c r="A272" s="193"/>
      <c r="B272" s="188" t="n">
        <v>257</v>
      </c>
      <c r="C272" s="194" t="s">
        <v>802</v>
      </c>
      <c r="D272" s="213" t="n">
        <v>0.36</v>
      </c>
      <c r="E272" s="188"/>
      <c r="F272" s="178" t="s">
        <v>40</v>
      </c>
      <c r="G272" s="188"/>
      <c r="H272" s="188"/>
      <c r="I272" s="188" t="s">
        <v>600</v>
      </c>
      <c r="J272" s="178" t="s">
        <v>68</v>
      </c>
      <c r="K272" s="190" t="n">
        <v>2016</v>
      </c>
      <c r="L272" s="190" t="n">
        <v>2016</v>
      </c>
      <c r="M272" s="188"/>
      <c r="N272" s="188" t="s">
        <v>45</v>
      </c>
      <c r="O272" s="178" t="s">
        <v>40</v>
      </c>
      <c r="P272" s="188"/>
      <c r="Q272" s="178" t="s">
        <v>788</v>
      </c>
      <c r="R272" s="173"/>
      <c r="S272" s="173"/>
      <c r="T272" s="173"/>
      <c r="U272" s="173"/>
      <c r="V272" s="173"/>
      <c r="W272" s="173"/>
      <c r="X272" s="173"/>
      <c r="Y272" s="173"/>
      <c r="Z272" s="173"/>
    </row>
    <row r="273" customFormat="false" ht="15.75" hidden="false" customHeight="true" outlineLevel="0" collapsed="false">
      <c r="A273" s="193"/>
      <c r="B273" s="188" t="n">
        <v>258</v>
      </c>
      <c r="C273" s="194"/>
      <c r="D273" s="213" t="n">
        <v>0.42</v>
      </c>
      <c r="E273" s="188"/>
      <c r="F273" s="178" t="s">
        <v>40</v>
      </c>
      <c r="G273" s="188"/>
      <c r="H273" s="188"/>
      <c r="I273" s="188" t="s">
        <v>600</v>
      </c>
      <c r="J273" s="178" t="s">
        <v>68</v>
      </c>
      <c r="K273" s="190" t="n">
        <v>2016</v>
      </c>
      <c r="L273" s="190" t="n">
        <v>2016</v>
      </c>
      <c r="M273" s="188"/>
      <c r="N273" s="188" t="s">
        <v>45</v>
      </c>
      <c r="O273" s="178" t="s">
        <v>40</v>
      </c>
      <c r="P273" s="188"/>
      <c r="Q273" s="178" t="s">
        <v>788</v>
      </c>
      <c r="R273" s="173"/>
      <c r="S273" s="173"/>
      <c r="T273" s="173"/>
      <c r="U273" s="173"/>
      <c r="V273" s="173"/>
      <c r="W273" s="173"/>
      <c r="X273" s="173"/>
      <c r="Y273" s="173"/>
      <c r="Z273" s="173"/>
    </row>
    <row r="274" customFormat="false" ht="15.75" hidden="false" customHeight="true" outlineLevel="0" collapsed="false">
      <c r="A274" s="193"/>
      <c r="B274" s="188" t="n">
        <v>259</v>
      </c>
      <c r="C274" s="210" t="s">
        <v>803</v>
      </c>
      <c r="D274" s="189" t="n">
        <v>0.78</v>
      </c>
      <c r="E274" s="188"/>
      <c r="F274" s="178" t="s">
        <v>50</v>
      </c>
      <c r="G274" s="188"/>
      <c r="H274" s="188"/>
      <c r="I274" s="188" t="s">
        <v>600</v>
      </c>
      <c r="J274" s="178" t="s">
        <v>66</v>
      </c>
      <c r="K274" s="188" t="n">
        <v>2019</v>
      </c>
      <c r="L274" s="188" t="n">
        <v>2019</v>
      </c>
      <c r="M274" s="188"/>
      <c r="N274" s="188" t="s">
        <v>45</v>
      </c>
      <c r="O274" s="178" t="s">
        <v>50</v>
      </c>
      <c r="P274" s="188"/>
      <c r="Q274" s="178" t="s">
        <v>804</v>
      </c>
      <c r="R274" s="173"/>
      <c r="S274" s="173"/>
      <c r="T274" s="173"/>
      <c r="U274" s="173"/>
      <c r="V274" s="173"/>
      <c r="W274" s="173"/>
      <c r="X274" s="173"/>
      <c r="Y274" s="173"/>
      <c r="Z274" s="173"/>
    </row>
    <row r="275" customFormat="false" ht="15.75" hidden="false" customHeight="true" outlineLevel="0" collapsed="false">
      <c r="A275" s="193"/>
      <c r="B275" s="188" t="n">
        <v>260</v>
      </c>
      <c r="C275" s="210"/>
      <c r="D275" s="189" t="n">
        <v>0.4</v>
      </c>
      <c r="E275" s="188"/>
      <c r="F275" s="178" t="s">
        <v>50</v>
      </c>
      <c r="G275" s="188"/>
      <c r="H275" s="188"/>
      <c r="I275" s="188" t="s">
        <v>600</v>
      </c>
      <c r="J275" s="178" t="s">
        <v>66</v>
      </c>
      <c r="K275" s="188" t="n">
        <v>2020</v>
      </c>
      <c r="L275" s="188" t="n">
        <v>2020</v>
      </c>
      <c r="M275" s="188"/>
      <c r="N275" s="188" t="s">
        <v>45</v>
      </c>
      <c r="O275" s="178" t="s">
        <v>50</v>
      </c>
      <c r="P275" s="188"/>
      <c r="Q275" s="178" t="s">
        <v>804</v>
      </c>
      <c r="R275" s="173"/>
      <c r="S275" s="173"/>
      <c r="T275" s="173"/>
      <c r="U275" s="173"/>
      <c r="V275" s="173"/>
      <c r="W275" s="173"/>
      <c r="X275" s="173"/>
      <c r="Y275" s="173"/>
      <c r="Z275" s="173"/>
    </row>
    <row r="276" customFormat="false" ht="15.75" hidden="false" customHeight="true" outlineLevel="0" collapsed="false">
      <c r="A276" s="173"/>
      <c r="B276" s="188" t="n">
        <v>261</v>
      </c>
      <c r="C276" s="178" t="s">
        <v>805</v>
      </c>
      <c r="D276" s="189" t="n">
        <v>0.28</v>
      </c>
      <c r="E276" s="188"/>
      <c r="F276" s="178" t="s">
        <v>50</v>
      </c>
      <c r="G276" s="188"/>
      <c r="H276" s="188"/>
      <c r="I276" s="188" t="s">
        <v>600</v>
      </c>
      <c r="J276" s="178" t="s">
        <v>49</v>
      </c>
      <c r="K276" s="188" t="n">
        <v>2016</v>
      </c>
      <c r="L276" s="188" t="n">
        <v>2016</v>
      </c>
      <c r="M276" s="188"/>
      <c r="N276" s="188" t="s">
        <v>45</v>
      </c>
      <c r="O276" s="178" t="s">
        <v>50</v>
      </c>
      <c r="P276" s="188"/>
      <c r="Q276" s="178" t="s">
        <v>804</v>
      </c>
      <c r="R276" s="173"/>
      <c r="S276" s="173"/>
      <c r="T276" s="173"/>
      <c r="U276" s="173"/>
      <c r="V276" s="173"/>
      <c r="W276" s="173"/>
      <c r="X276" s="173"/>
      <c r="Y276" s="173"/>
      <c r="Z276" s="173"/>
    </row>
    <row r="277" customFormat="false" ht="15.75" hidden="false" customHeight="true" outlineLevel="0" collapsed="false">
      <c r="A277" s="173"/>
      <c r="B277" s="188" t="n">
        <v>262</v>
      </c>
      <c r="C277" s="178" t="s">
        <v>806</v>
      </c>
      <c r="D277" s="189" t="n">
        <v>1.05</v>
      </c>
      <c r="E277" s="188"/>
      <c r="F277" s="178" t="s">
        <v>50</v>
      </c>
      <c r="G277" s="188"/>
      <c r="H277" s="188"/>
      <c r="I277" s="188" t="s">
        <v>600</v>
      </c>
      <c r="J277" s="178" t="s">
        <v>68</v>
      </c>
      <c r="K277" s="188" t="n">
        <v>2009</v>
      </c>
      <c r="L277" s="188" t="n">
        <v>2009</v>
      </c>
      <c r="M277" s="188"/>
      <c r="N277" s="188" t="s">
        <v>45</v>
      </c>
      <c r="O277" s="178" t="s">
        <v>50</v>
      </c>
      <c r="P277" s="188"/>
      <c r="Q277" s="178" t="s">
        <v>804</v>
      </c>
      <c r="R277" s="173"/>
      <c r="S277" s="173"/>
      <c r="T277" s="173"/>
      <c r="U277" s="173"/>
      <c r="V277" s="173"/>
      <c r="W277" s="173"/>
      <c r="X277" s="173"/>
      <c r="Y277" s="173"/>
      <c r="Z277" s="173"/>
    </row>
    <row r="278" customFormat="false" ht="15.75" hidden="false" customHeight="true" outlineLevel="0" collapsed="false">
      <c r="A278" s="173"/>
      <c r="B278" s="188" t="n">
        <v>263</v>
      </c>
      <c r="C278" s="178" t="s">
        <v>807</v>
      </c>
      <c r="D278" s="189" t="n">
        <v>1.42</v>
      </c>
      <c r="E278" s="188"/>
      <c r="F278" s="178" t="s">
        <v>50</v>
      </c>
      <c r="G278" s="188"/>
      <c r="H278" s="188"/>
      <c r="I278" s="188" t="s">
        <v>600</v>
      </c>
      <c r="J278" s="178" t="s">
        <v>49</v>
      </c>
      <c r="K278" s="188" t="n">
        <v>2014</v>
      </c>
      <c r="L278" s="188" t="n">
        <v>2014</v>
      </c>
      <c r="M278" s="188"/>
      <c r="N278" s="188" t="s">
        <v>45</v>
      </c>
      <c r="O278" s="178" t="s">
        <v>50</v>
      </c>
      <c r="P278" s="188"/>
      <c r="Q278" s="178" t="s">
        <v>804</v>
      </c>
      <c r="R278" s="173"/>
      <c r="S278" s="173"/>
      <c r="T278" s="173"/>
      <c r="U278" s="173"/>
      <c r="V278" s="173"/>
      <c r="W278" s="173"/>
      <c r="X278" s="173"/>
      <c r="Y278" s="173"/>
      <c r="Z278" s="173"/>
    </row>
    <row r="279" customFormat="false" ht="15.75" hidden="false" customHeight="true" outlineLevel="0" collapsed="false">
      <c r="A279" s="193"/>
      <c r="B279" s="188" t="n">
        <v>264</v>
      </c>
      <c r="C279" s="210" t="s">
        <v>808</v>
      </c>
      <c r="D279" s="189" t="n">
        <v>1.29</v>
      </c>
      <c r="E279" s="188"/>
      <c r="F279" s="178" t="s">
        <v>50</v>
      </c>
      <c r="G279" s="188"/>
      <c r="H279" s="188"/>
      <c r="I279" s="188" t="s">
        <v>600</v>
      </c>
      <c r="J279" s="178" t="s">
        <v>66</v>
      </c>
      <c r="K279" s="188" t="n">
        <v>2013</v>
      </c>
      <c r="L279" s="188" t="n">
        <v>2013</v>
      </c>
      <c r="M279" s="188"/>
      <c r="N279" s="188" t="s">
        <v>45</v>
      </c>
      <c r="O279" s="178" t="s">
        <v>50</v>
      </c>
      <c r="P279" s="188"/>
      <c r="Q279" s="178" t="s">
        <v>804</v>
      </c>
      <c r="R279" s="173"/>
      <c r="S279" s="173"/>
      <c r="T279" s="173"/>
      <c r="U279" s="173"/>
      <c r="V279" s="173"/>
      <c r="W279" s="173"/>
      <c r="X279" s="173"/>
      <c r="Y279" s="173"/>
      <c r="Z279" s="173"/>
    </row>
    <row r="280" customFormat="false" ht="15.75" hidden="false" customHeight="true" outlineLevel="0" collapsed="false">
      <c r="A280" s="193"/>
      <c r="B280" s="188" t="n">
        <v>265</v>
      </c>
      <c r="C280" s="210"/>
      <c r="D280" s="189" t="n">
        <v>0.46</v>
      </c>
      <c r="E280" s="188"/>
      <c r="F280" s="178" t="s">
        <v>50</v>
      </c>
      <c r="G280" s="188"/>
      <c r="H280" s="188"/>
      <c r="I280" s="188" t="s">
        <v>600</v>
      </c>
      <c r="J280" s="178" t="s">
        <v>44</v>
      </c>
      <c r="K280" s="188" t="n">
        <v>2018</v>
      </c>
      <c r="L280" s="188" t="n">
        <v>2018</v>
      </c>
      <c r="M280" s="188"/>
      <c r="N280" s="188" t="s">
        <v>45</v>
      </c>
      <c r="O280" s="178" t="s">
        <v>50</v>
      </c>
      <c r="P280" s="188"/>
      <c r="Q280" s="178" t="s">
        <v>804</v>
      </c>
      <c r="R280" s="173"/>
      <c r="S280" s="173"/>
      <c r="T280" s="173"/>
      <c r="U280" s="173"/>
      <c r="V280" s="173"/>
      <c r="W280" s="173"/>
      <c r="X280" s="173"/>
      <c r="Y280" s="173"/>
      <c r="Z280" s="173"/>
    </row>
    <row r="281" customFormat="false" ht="15.75" hidden="false" customHeight="true" outlineLevel="0" collapsed="false">
      <c r="A281" s="193"/>
      <c r="B281" s="188" t="n">
        <v>266</v>
      </c>
      <c r="C281" s="210" t="s">
        <v>809</v>
      </c>
      <c r="D281" s="189" t="n">
        <v>1.94</v>
      </c>
      <c r="E281" s="188"/>
      <c r="F281" s="178" t="s">
        <v>50</v>
      </c>
      <c r="G281" s="188"/>
      <c r="H281" s="188"/>
      <c r="I281" s="188" t="s">
        <v>600</v>
      </c>
      <c r="J281" s="178" t="s">
        <v>44</v>
      </c>
      <c r="K281" s="188" t="n">
        <v>2011</v>
      </c>
      <c r="L281" s="188" t="n">
        <v>2011</v>
      </c>
      <c r="M281" s="188"/>
      <c r="N281" s="188" t="s">
        <v>45</v>
      </c>
      <c r="O281" s="178" t="s">
        <v>50</v>
      </c>
      <c r="P281" s="188"/>
      <c r="Q281" s="178" t="s">
        <v>804</v>
      </c>
      <c r="R281" s="173"/>
      <c r="S281" s="173"/>
      <c r="T281" s="173"/>
      <c r="U281" s="173"/>
      <c r="V281" s="173"/>
      <c r="W281" s="173"/>
      <c r="X281" s="173"/>
      <c r="Y281" s="173"/>
      <c r="Z281" s="173"/>
    </row>
    <row r="282" customFormat="false" ht="15.75" hidden="false" customHeight="true" outlineLevel="0" collapsed="false">
      <c r="A282" s="193"/>
      <c r="B282" s="188" t="n">
        <v>267</v>
      </c>
      <c r="C282" s="210"/>
      <c r="D282" s="189" t="n">
        <v>1.19</v>
      </c>
      <c r="E282" s="188"/>
      <c r="F282" s="178" t="s">
        <v>50</v>
      </c>
      <c r="G282" s="188"/>
      <c r="H282" s="188"/>
      <c r="I282" s="188" t="s">
        <v>600</v>
      </c>
      <c r="J282" s="178" t="s">
        <v>58</v>
      </c>
      <c r="K282" s="188" t="n">
        <v>2016</v>
      </c>
      <c r="L282" s="188" t="n">
        <v>2016</v>
      </c>
      <c r="M282" s="188"/>
      <c r="N282" s="188" t="s">
        <v>45</v>
      </c>
      <c r="O282" s="178" t="s">
        <v>50</v>
      </c>
      <c r="P282" s="188"/>
      <c r="Q282" s="178" t="s">
        <v>804</v>
      </c>
      <c r="R282" s="173"/>
      <c r="S282" s="173"/>
      <c r="T282" s="173"/>
      <c r="U282" s="173"/>
      <c r="V282" s="173"/>
      <c r="W282" s="173"/>
      <c r="X282" s="173"/>
      <c r="Y282" s="173"/>
      <c r="Z282" s="173"/>
    </row>
    <row r="283" customFormat="false" ht="15.75" hidden="false" customHeight="true" outlineLevel="0" collapsed="false">
      <c r="A283" s="193"/>
      <c r="B283" s="188" t="n">
        <v>268</v>
      </c>
      <c r="C283" s="210"/>
      <c r="D283" s="189" t="n">
        <v>0.23</v>
      </c>
      <c r="E283" s="188"/>
      <c r="F283" s="178" t="s">
        <v>50</v>
      </c>
      <c r="G283" s="188"/>
      <c r="H283" s="188"/>
      <c r="I283" s="188" t="s">
        <v>600</v>
      </c>
      <c r="J283" s="178" t="s">
        <v>49</v>
      </c>
      <c r="K283" s="188" t="n">
        <v>2020</v>
      </c>
      <c r="L283" s="188" t="n">
        <v>2020</v>
      </c>
      <c r="M283" s="188"/>
      <c r="N283" s="188" t="s">
        <v>45</v>
      </c>
      <c r="O283" s="178" t="s">
        <v>50</v>
      </c>
      <c r="P283" s="188"/>
      <c r="Q283" s="178" t="s">
        <v>804</v>
      </c>
      <c r="R283" s="173"/>
      <c r="S283" s="173"/>
      <c r="T283" s="173"/>
      <c r="U283" s="173"/>
      <c r="V283" s="173"/>
      <c r="W283" s="173"/>
      <c r="X283" s="173"/>
      <c r="Y283" s="173"/>
      <c r="Z283" s="173"/>
    </row>
    <row r="284" customFormat="false" ht="15.75" hidden="false" customHeight="true" outlineLevel="0" collapsed="false">
      <c r="A284" s="193"/>
      <c r="B284" s="188" t="n">
        <v>269</v>
      </c>
      <c r="C284" s="210" t="s">
        <v>519</v>
      </c>
      <c r="D284" s="189" t="n">
        <v>0.73</v>
      </c>
      <c r="E284" s="188"/>
      <c r="F284" s="178" t="s">
        <v>50</v>
      </c>
      <c r="G284" s="188"/>
      <c r="H284" s="188"/>
      <c r="I284" s="188" t="s">
        <v>600</v>
      </c>
      <c r="J284" s="178" t="s">
        <v>44</v>
      </c>
      <c r="K284" s="188" t="n">
        <v>2016</v>
      </c>
      <c r="L284" s="188" t="n">
        <v>2016</v>
      </c>
      <c r="M284" s="188"/>
      <c r="N284" s="188" t="s">
        <v>45</v>
      </c>
      <c r="O284" s="178" t="s">
        <v>50</v>
      </c>
      <c r="P284" s="188"/>
      <c r="Q284" s="178" t="s">
        <v>804</v>
      </c>
      <c r="R284" s="173"/>
      <c r="S284" s="173"/>
      <c r="T284" s="173"/>
      <c r="U284" s="173"/>
      <c r="V284" s="173"/>
      <c r="W284" s="173"/>
      <c r="X284" s="173"/>
      <c r="Y284" s="173"/>
      <c r="Z284" s="173"/>
    </row>
    <row r="285" customFormat="false" ht="15.75" hidden="false" customHeight="true" outlineLevel="0" collapsed="false">
      <c r="A285" s="193"/>
      <c r="B285" s="188" t="n">
        <v>270</v>
      </c>
      <c r="C285" s="210"/>
      <c r="D285" s="189" t="n">
        <v>0.49</v>
      </c>
      <c r="E285" s="188"/>
      <c r="F285" s="178" t="s">
        <v>50</v>
      </c>
      <c r="G285" s="188"/>
      <c r="H285" s="188"/>
      <c r="I285" s="188" t="s">
        <v>600</v>
      </c>
      <c r="J285" s="178" t="s">
        <v>53</v>
      </c>
      <c r="K285" s="188" t="n">
        <v>2020</v>
      </c>
      <c r="L285" s="188" t="n">
        <v>2020</v>
      </c>
      <c r="M285" s="188"/>
      <c r="N285" s="188" t="s">
        <v>45</v>
      </c>
      <c r="O285" s="178" t="s">
        <v>50</v>
      </c>
      <c r="P285" s="188"/>
      <c r="Q285" s="178" t="s">
        <v>804</v>
      </c>
      <c r="R285" s="173"/>
      <c r="S285" s="173"/>
      <c r="T285" s="173"/>
      <c r="U285" s="173"/>
      <c r="V285" s="173"/>
      <c r="W285" s="173"/>
      <c r="X285" s="173"/>
      <c r="Y285" s="173"/>
      <c r="Z285" s="173"/>
    </row>
    <row r="286" customFormat="false" ht="15.75" hidden="false" customHeight="true" outlineLevel="0" collapsed="false">
      <c r="A286" s="173"/>
      <c r="B286" s="188" t="n">
        <v>271</v>
      </c>
      <c r="C286" s="178" t="s">
        <v>810</v>
      </c>
      <c r="D286" s="189" t="n">
        <v>0.5</v>
      </c>
      <c r="E286" s="188"/>
      <c r="F286" s="178" t="s">
        <v>50</v>
      </c>
      <c r="G286" s="188"/>
      <c r="H286" s="188"/>
      <c r="I286" s="188" t="s">
        <v>600</v>
      </c>
      <c r="J286" s="178" t="s">
        <v>53</v>
      </c>
      <c r="K286" s="188" t="n">
        <v>2011</v>
      </c>
      <c r="L286" s="188" t="n">
        <v>2011</v>
      </c>
      <c r="M286" s="188"/>
      <c r="N286" s="188" t="s">
        <v>45</v>
      </c>
      <c r="O286" s="178" t="s">
        <v>50</v>
      </c>
      <c r="P286" s="188"/>
      <c r="Q286" s="178" t="s">
        <v>804</v>
      </c>
      <c r="R286" s="173"/>
      <c r="S286" s="173"/>
      <c r="T286" s="173"/>
      <c r="U286" s="173"/>
      <c r="V286" s="173"/>
      <c r="W286" s="173"/>
      <c r="X286" s="173"/>
      <c r="Y286" s="173"/>
      <c r="Z286" s="173"/>
    </row>
    <row r="287" customFormat="false" ht="15.75" hidden="false" customHeight="true" outlineLevel="0" collapsed="false">
      <c r="A287" s="193"/>
      <c r="B287" s="188" t="n">
        <v>272</v>
      </c>
      <c r="C287" s="210" t="s">
        <v>811</v>
      </c>
      <c r="D287" s="189" t="n">
        <v>1.36</v>
      </c>
      <c r="E287" s="188"/>
      <c r="F287" s="178" t="s">
        <v>50</v>
      </c>
      <c r="G287" s="188"/>
      <c r="H287" s="188"/>
      <c r="I287" s="188" t="s">
        <v>600</v>
      </c>
      <c r="J287" s="178" t="s">
        <v>68</v>
      </c>
      <c r="K287" s="188" t="n">
        <v>2015</v>
      </c>
      <c r="L287" s="188" t="n">
        <v>2015</v>
      </c>
      <c r="M287" s="188"/>
      <c r="N287" s="188" t="s">
        <v>45</v>
      </c>
      <c r="O287" s="178" t="s">
        <v>50</v>
      </c>
      <c r="P287" s="188"/>
      <c r="Q287" s="178" t="s">
        <v>804</v>
      </c>
      <c r="R287" s="173"/>
      <c r="S287" s="173"/>
      <c r="T287" s="173"/>
      <c r="U287" s="173"/>
      <c r="V287" s="173"/>
      <c r="W287" s="173"/>
      <c r="X287" s="173"/>
      <c r="Y287" s="173"/>
      <c r="Z287" s="173"/>
    </row>
    <row r="288" customFormat="false" ht="15.75" hidden="false" customHeight="true" outlineLevel="0" collapsed="false">
      <c r="A288" s="193"/>
      <c r="B288" s="188" t="n">
        <v>273</v>
      </c>
      <c r="C288" s="210"/>
      <c r="D288" s="189" t="n">
        <v>0.41</v>
      </c>
      <c r="E288" s="188"/>
      <c r="F288" s="178" t="s">
        <v>50</v>
      </c>
      <c r="G288" s="188"/>
      <c r="H288" s="188"/>
      <c r="I288" s="188" t="s">
        <v>600</v>
      </c>
      <c r="J288" s="178" t="s">
        <v>44</v>
      </c>
      <c r="K288" s="188" t="n">
        <v>2017</v>
      </c>
      <c r="L288" s="188" t="n">
        <v>2017</v>
      </c>
      <c r="M288" s="188"/>
      <c r="N288" s="188" t="s">
        <v>45</v>
      </c>
      <c r="O288" s="178" t="s">
        <v>50</v>
      </c>
      <c r="P288" s="188"/>
      <c r="Q288" s="178" t="s">
        <v>804</v>
      </c>
      <c r="R288" s="173"/>
      <c r="S288" s="173"/>
      <c r="T288" s="173"/>
      <c r="U288" s="173"/>
      <c r="V288" s="173"/>
      <c r="W288" s="173"/>
      <c r="X288" s="173"/>
      <c r="Y288" s="173"/>
      <c r="Z288" s="173"/>
    </row>
    <row r="289" customFormat="false" ht="15.75" hidden="false" customHeight="true" outlineLevel="0" collapsed="false">
      <c r="A289" s="193"/>
      <c r="B289" s="188" t="n">
        <v>274</v>
      </c>
      <c r="C289" s="210" t="s">
        <v>812</v>
      </c>
      <c r="D289" s="189" t="n">
        <v>1.28</v>
      </c>
      <c r="E289" s="188"/>
      <c r="F289" s="178" t="s">
        <v>50</v>
      </c>
      <c r="G289" s="188"/>
      <c r="H289" s="188"/>
      <c r="I289" s="188" t="s">
        <v>600</v>
      </c>
      <c r="J289" s="178" t="s">
        <v>68</v>
      </c>
      <c r="K289" s="188" t="n">
        <v>2013</v>
      </c>
      <c r="L289" s="188" t="n">
        <v>2013</v>
      </c>
      <c r="M289" s="188"/>
      <c r="N289" s="188" t="s">
        <v>45</v>
      </c>
      <c r="O289" s="178" t="s">
        <v>50</v>
      </c>
      <c r="P289" s="188"/>
      <c r="Q289" s="178" t="s">
        <v>804</v>
      </c>
      <c r="R289" s="173"/>
      <c r="S289" s="173"/>
      <c r="T289" s="173"/>
      <c r="U289" s="173"/>
      <c r="V289" s="173"/>
      <c r="W289" s="173"/>
      <c r="X289" s="173"/>
      <c r="Y289" s="173"/>
      <c r="Z289" s="173"/>
    </row>
    <row r="290" customFormat="false" ht="15.75" hidden="false" customHeight="true" outlineLevel="0" collapsed="false">
      <c r="A290" s="193"/>
      <c r="B290" s="188" t="n">
        <v>275</v>
      </c>
      <c r="C290" s="210"/>
      <c r="D290" s="189" t="n">
        <v>0.75</v>
      </c>
      <c r="E290" s="188"/>
      <c r="F290" s="178" t="s">
        <v>50</v>
      </c>
      <c r="G290" s="188"/>
      <c r="H290" s="188"/>
      <c r="I290" s="188" t="s">
        <v>600</v>
      </c>
      <c r="J290" s="178" t="s">
        <v>44</v>
      </c>
      <c r="K290" s="188" t="n">
        <v>2018</v>
      </c>
      <c r="L290" s="188" t="n">
        <v>2018</v>
      </c>
      <c r="M290" s="188"/>
      <c r="N290" s="188" t="s">
        <v>45</v>
      </c>
      <c r="O290" s="178" t="s">
        <v>50</v>
      </c>
      <c r="P290" s="188"/>
      <c r="Q290" s="178" t="s">
        <v>804</v>
      </c>
      <c r="R290" s="173"/>
      <c r="S290" s="173"/>
      <c r="T290" s="173"/>
      <c r="U290" s="173"/>
      <c r="V290" s="173"/>
      <c r="W290" s="173"/>
      <c r="X290" s="173"/>
      <c r="Y290" s="173"/>
      <c r="Z290" s="173"/>
    </row>
    <row r="291" customFormat="false" ht="15.75" hidden="false" customHeight="true" outlineLevel="0" collapsed="false">
      <c r="A291" s="193"/>
      <c r="B291" s="188" t="n">
        <v>276</v>
      </c>
      <c r="C291" s="210" t="s">
        <v>813</v>
      </c>
      <c r="D291" s="189" t="n">
        <v>0.42</v>
      </c>
      <c r="E291" s="188"/>
      <c r="F291" s="178" t="s">
        <v>50</v>
      </c>
      <c r="G291" s="188"/>
      <c r="H291" s="188"/>
      <c r="I291" s="188" t="s">
        <v>600</v>
      </c>
      <c r="J291" s="178" t="s">
        <v>68</v>
      </c>
      <c r="K291" s="188" t="n">
        <v>2018</v>
      </c>
      <c r="L291" s="188" t="n">
        <v>2018</v>
      </c>
      <c r="M291" s="188"/>
      <c r="N291" s="188" t="s">
        <v>45</v>
      </c>
      <c r="O291" s="178" t="s">
        <v>50</v>
      </c>
      <c r="P291" s="188"/>
      <c r="Q291" s="178" t="s">
        <v>804</v>
      </c>
      <c r="R291" s="173"/>
      <c r="S291" s="173"/>
      <c r="T291" s="173"/>
      <c r="U291" s="173"/>
      <c r="V291" s="173"/>
      <c r="W291" s="173"/>
      <c r="X291" s="173"/>
      <c r="Y291" s="173"/>
      <c r="Z291" s="173"/>
    </row>
    <row r="292" customFormat="false" ht="15.75" hidden="false" customHeight="true" outlineLevel="0" collapsed="false">
      <c r="A292" s="193"/>
      <c r="B292" s="188" t="n">
        <v>277</v>
      </c>
      <c r="C292" s="210"/>
      <c r="D292" s="189" t="n">
        <v>1.31</v>
      </c>
      <c r="E292" s="188"/>
      <c r="F292" s="178" t="s">
        <v>50</v>
      </c>
      <c r="G292" s="188"/>
      <c r="H292" s="188"/>
      <c r="I292" s="188" t="s">
        <v>600</v>
      </c>
      <c r="J292" s="178" t="s">
        <v>44</v>
      </c>
      <c r="K292" s="188" t="n">
        <v>2013</v>
      </c>
      <c r="L292" s="188" t="n">
        <v>2013</v>
      </c>
      <c r="M292" s="188"/>
      <c r="N292" s="188" t="s">
        <v>45</v>
      </c>
      <c r="O292" s="178" t="s">
        <v>50</v>
      </c>
      <c r="P292" s="188"/>
      <c r="Q292" s="178" t="s">
        <v>804</v>
      </c>
      <c r="R292" s="173"/>
      <c r="S292" s="173"/>
      <c r="T292" s="173"/>
      <c r="U292" s="173"/>
      <c r="V292" s="173"/>
      <c r="W292" s="173"/>
      <c r="X292" s="173"/>
      <c r="Y292" s="173"/>
      <c r="Z292" s="173"/>
    </row>
    <row r="293" customFormat="false" ht="15.75" hidden="false" customHeight="true" outlineLevel="0" collapsed="false">
      <c r="A293" s="193"/>
      <c r="B293" s="188" t="n">
        <v>278</v>
      </c>
      <c r="C293" s="210"/>
      <c r="D293" s="189" t="n">
        <v>0.23</v>
      </c>
      <c r="E293" s="188"/>
      <c r="F293" s="178" t="s">
        <v>50</v>
      </c>
      <c r="G293" s="188"/>
      <c r="H293" s="188"/>
      <c r="I293" s="188" t="s">
        <v>600</v>
      </c>
      <c r="J293" s="178" t="s">
        <v>49</v>
      </c>
      <c r="K293" s="188" t="n">
        <v>2020</v>
      </c>
      <c r="L293" s="188" t="n">
        <v>2020</v>
      </c>
      <c r="M293" s="188"/>
      <c r="N293" s="188" t="s">
        <v>45</v>
      </c>
      <c r="O293" s="178" t="s">
        <v>50</v>
      </c>
      <c r="P293" s="188"/>
      <c r="Q293" s="178" t="s">
        <v>804</v>
      </c>
      <c r="R293" s="173"/>
      <c r="S293" s="173"/>
      <c r="T293" s="173"/>
      <c r="U293" s="173"/>
      <c r="V293" s="173"/>
      <c r="W293" s="173"/>
      <c r="X293" s="173"/>
      <c r="Y293" s="173"/>
      <c r="Z293" s="173"/>
    </row>
    <row r="294" customFormat="false" ht="15.75" hidden="false" customHeight="true" outlineLevel="0" collapsed="false">
      <c r="A294" s="173"/>
      <c r="B294" s="188" t="n">
        <v>279</v>
      </c>
      <c r="C294" s="178" t="s">
        <v>165</v>
      </c>
      <c r="D294" s="189" t="n">
        <v>0.81</v>
      </c>
      <c r="E294" s="188"/>
      <c r="F294" s="178" t="s">
        <v>50</v>
      </c>
      <c r="G294" s="188"/>
      <c r="H294" s="188"/>
      <c r="I294" s="188" t="s">
        <v>600</v>
      </c>
      <c r="J294" s="178" t="s">
        <v>58</v>
      </c>
      <c r="K294" s="188" t="n">
        <v>2017</v>
      </c>
      <c r="L294" s="188" t="n">
        <v>2017</v>
      </c>
      <c r="M294" s="188"/>
      <c r="N294" s="188" t="s">
        <v>45</v>
      </c>
      <c r="O294" s="178" t="s">
        <v>50</v>
      </c>
      <c r="P294" s="188"/>
      <c r="Q294" s="178" t="s">
        <v>804</v>
      </c>
      <c r="R294" s="173"/>
      <c r="S294" s="173"/>
      <c r="T294" s="173"/>
      <c r="U294" s="173"/>
      <c r="V294" s="173"/>
      <c r="W294" s="173"/>
      <c r="X294" s="173"/>
      <c r="Y294" s="173"/>
      <c r="Z294" s="173"/>
    </row>
    <row r="295" customFormat="false" ht="15.75" hidden="false" customHeight="true" outlineLevel="0" collapsed="false">
      <c r="A295" s="173"/>
      <c r="B295" s="188" t="n">
        <v>280</v>
      </c>
      <c r="C295" s="178" t="s">
        <v>814</v>
      </c>
      <c r="D295" s="189" t="n">
        <v>1.47</v>
      </c>
      <c r="E295" s="188"/>
      <c r="F295" s="178" t="s">
        <v>50</v>
      </c>
      <c r="G295" s="188"/>
      <c r="H295" s="188"/>
      <c r="I295" s="188" t="s">
        <v>600</v>
      </c>
      <c r="J295" s="178" t="s">
        <v>68</v>
      </c>
      <c r="K295" s="188" t="n">
        <v>2018</v>
      </c>
      <c r="L295" s="188" t="n">
        <v>2018</v>
      </c>
      <c r="M295" s="188"/>
      <c r="N295" s="188" t="s">
        <v>45</v>
      </c>
      <c r="O295" s="178" t="s">
        <v>50</v>
      </c>
      <c r="P295" s="188"/>
      <c r="Q295" s="178" t="s">
        <v>804</v>
      </c>
      <c r="R295" s="173"/>
      <c r="S295" s="173"/>
      <c r="T295" s="173"/>
      <c r="U295" s="173"/>
      <c r="V295" s="173"/>
      <c r="W295" s="173"/>
      <c r="X295" s="173"/>
      <c r="Y295" s="173"/>
      <c r="Z295" s="173"/>
    </row>
    <row r="296" customFormat="false" ht="15.75" hidden="false" customHeight="true" outlineLevel="0" collapsed="false">
      <c r="A296" s="193"/>
      <c r="B296" s="188" t="n">
        <v>281</v>
      </c>
      <c r="C296" s="210" t="s">
        <v>815</v>
      </c>
      <c r="D296" s="189" t="n">
        <v>0.22</v>
      </c>
      <c r="E296" s="188"/>
      <c r="F296" s="178" t="s">
        <v>50</v>
      </c>
      <c r="G296" s="188"/>
      <c r="H296" s="188"/>
      <c r="I296" s="188" t="s">
        <v>600</v>
      </c>
      <c r="J296" s="178" t="s">
        <v>68</v>
      </c>
      <c r="K296" s="188" t="n">
        <v>2014</v>
      </c>
      <c r="L296" s="188" t="n">
        <v>2014</v>
      </c>
      <c r="M296" s="188"/>
      <c r="N296" s="188" t="s">
        <v>45</v>
      </c>
      <c r="O296" s="178" t="s">
        <v>50</v>
      </c>
      <c r="P296" s="188"/>
      <c r="Q296" s="178" t="s">
        <v>804</v>
      </c>
      <c r="R296" s="173"/>
      <c r="S296" s="173"/>
      <c r="T296" s="173"/>
      <c r="U296" s="173"/>
      <c r="V296" s="173"/>
      <c r="W296" s="173"/>
      <c r="X296" s="173"/>
      <c r="Y296" s="173"/>
      <c r="Z296" s="173"/>
    </row>
    <row r="297" customFormat="false" ht="15.75" hidden="false" customHeight="true" outlineLevel="0" collapsed="false">
      <c r="A297" s="193"/>
      <c r="B297" s="188" t="n">
        <v>282</v>
      </c>
      <c r="C297" s="210"/>
      <c r="D297" s="189" t="n">
        <v>0.72</v>
      </c>
      <c r="E297" s="188"/>
      <c r="F297" s="178" t="s">
        <v>50</v>
      </c>
      <c r="G297" s="188"/>
      <c r="H297" s="188"/>
      <c r="I297" s="188" t="s">
        <v>600</v>
      </c>
      <c r="J297" s="178" t="s">
        <v>68</v>
      </c>
      <c r="K297" s="188" t="n">
        <v>2014</v>
      </c>
      <c r="L297" s="188" t="n">
        <v>2014</v>
      </c>
      <c r="M297" s="188"/>
      <c r="N297" s="188" t="s">
        <v>45</v>
      </c>
      <c r="O297" s="178" t="s">
        <v>50</v>
      </c>
      <c r="P297" s="188"/>
      <c r="Q297" s="178" t="s">
        <v>804</v>
      </c>
      <c r="R297" s="173"/>
      <c r="S297" s="173"/>
      <c r="T297" s="173"/>
      <c r="U297" s="173"/>
      <c r="V297" s="173"/>
      <c r="W297" s="173"/>
      <c r="X297" s="173"/>
      <c r="Y297" s="173"/>
      <c r="Z297" s="173"/>
    </row>
    <row r="298" customFormat="false" ht="15.75" hidden="false" customHeight="true" outlineLevel="0" collapsed="false">
      <c r="A298" s="173"/>
      <c r="B298" s="188" t="n">
        <v>283</v>
      </c>
      <c r="C298" s="178" t="s">
        <v>816</v>
      </c>
      <c r="D298" s="189" t="n">
        <v>0.8</v>
      </c>
      <c r="E298" s="188"/>
      <c r="F298" s="178" t="s">
        <v>50</v>
      </c>
      <c r="G298" s="188"/>
      <c r="H298" s="188"/>
      <c r="I298" s="188" t="s">
        <v>600</v>
      </c>
      <c r="J298" s="178" t="s">
        <v>68</v>
      </c>
      <c r="K298" s="188" t="n">
        <v>2011</v>
      </c>
      <c r="L298" s="188" t="n">
        <v>2011</v>
      </c>
      <c r="M298" s="188"/>
      <c r="N298" s="188" t="s">
        <v>45</v>
      </c>
      <c r="O298" s="178" t="s">
        <v>50</v>
      </c>
      <c r="P298" s="188"/>
      <c r="Q298" s="178" t="s">
        <v>804</v>
      </c>
      <c r="R298" s="173"/>
      <c r="S298" s="173"/>
      <c r="T298" s="173"/>
      <c r="U298" s="173"/>
      <c r="V298" s="173"/>
      <c r="W298" s="173"/>
      <c r="X298" s="173"/>
      <c r="Y298" s="173"/>
      <c r="Z298" s="173"/>
    </row>
    <row r="299" customFormat="false" ht="15.75" hidden="false" customHeight="true" outlineLevel="0" collapsed="false">
      <c r="A299" s="193"/>
      <c r="B299" s="188" t="n">
        <v>284</v>
      </c>
      <c r="C299" s="210" t="s">
        <v>817</v>
      </c>
      <c r="D299" s="189" t="n">
        <v>1.42</v>
      </c>
      <c r="E299" s="188"/>
      <c r="F299" s="178" t="s">
        <v>50</v>
      </c>
      <c r="G299" s="188"/>
      <c r="H299" s="188"/>
      <c r="I299" s="188" t="s">
        <v>600</v>
      </c>
      <c r="J299" s="178" t="s">
        <v>68</v>
      </c>
      <c r="K299" s="188" t="n">
        <v>2013</v>
      </c>
      <c r="L299" s="188" t="n">
        <v>2013</v>
      </c>
      <c r="M299" s="188"/>
      <c r="N299" s="188" t="s">
        <v>45</v>
      </c>
      <c r="O299" s="178" t="s">
        <v>50</v>
      </c>
      <c r="P299" s="188"/>
      <c r="Q299" s="178" t="s">
        <v>804</v>
      </c>
      <c r="R299" s="173"/>
      <c r="S299" s="173"/>
      <c r="T299" s="173"/>
      <c r="U299" s="173"/>
      <c r="V299" s="173"/>
      <c r="W299" s="173"/>
      <c r="X299" s="173"/>
      <c r="Y299" s="173"/>
      <c r="Z299" s="173"/>
    </row>
    <row r="300" customFormat="false" ht="15.75" hidden="false" customHeight="true" outlineLevel="0" collapsed="false">
      <c r="A300" s="193"/>
      <c r="B300" s="188" t="n">
        <v>285</v>
      </c>
      <c r="C300" s="210"/>
      <c r="D300" s="189" t="n">
        <v>0.52</v>
      </c>
      <c r="E300" s="188"/>
      <c r="F300" s="178" t="s">
        <v>50</v>
      </c>
      <c r="G300" s="188"/>
      <c r="H300" s="188"/>
      <c r="I300" s="188" t="s">
        <v>600</v>
      </c>
      <c r="J300" s="178" t="s">
        <v>68</v>
      </c>
      <c r="K300" s="188" t="n">
        <v>2018</v>
      </c>
      <c r="L300" s="188" t="n">
        <v>2018</v>
      </c>
      <c r="M300" s="188"/>
      <c r="N300" s="188" t="s">
        <v>45</v>
      </c>
      <c r="O300" s="178" t="s">
        <v>50</v>
      </c>
      <c r="P300" s="188"/>
      <c r="Q300" s="178" t="s">
        <v>804</v>
      </c>
      <c r="R300" s="173"/>
      <c r="S300" s="173"/>
      <c r="T300" s="173"/>
      <c r="U300" s="173"/>
      <c r="V300" s="173"/>
      <c r="W300" s="173"/>
      <c r="X300" s="173"/>
      <c r="Y300" s="173"/>
      <c r="Z300" s="173"/>
    </row>
    <row r="301" customFormat="false" ht="15.75" hidden="false" customHeight="true" outlineLevel="0" collapsed="false">
      <c r="A301" s="193"/>
      <c r="B301" s="188" t="n">
        <v>286</v>
      </c>
      <c r="C301" s="210" t="s">
        <v>818</v>
      </c>
      <c r="D301" s="189" t="n">
        <v>0.67</v>
      </c>
      <c r="E301" s="188"/>
      <c r="F301" s="178" t="s">
        <v>50</v>
      </c>
      <c r="G301" s="188"/>
      <c r="H301" s="188"/>
      <c r="I301" s="188" t="s">
        <v>600</v>
      </c>
      <c r="J301" s="178" t="s">
        <v>44</v>
      </c>
      <c r="K301" s="188" t="n">
        <v>2015</v>
      </c>
      <c r="L301" s="188" t="n">
        <v>2015</v>
      </c>
      <c r="M301" s="188"/>
      <c r="N301" s="188" t="s">
        <v>45</v>
      </c>
      <c r="O301" s="178" t="s">
        <v>50</v>
      </c>
      <c r="P301" s="188"/>
      <c r="Q301" s="178" t="s">
        <v>804</v>
      </c>
      <c r="R301" s="173"/>
      <c r="S301" s="173"/>
      <c r="T301" s="173"/>
      <c r="U301" s="173"/>
      <c r="V301" s="173"/>
      <c r="W301" s="173"/>
      <c r="X301" s="173"/>
      <c r="Y301" s="173"/>
      <c r="Z301" s="173"/>
    </row>
    <row r="302" customFormat="false" ht="15.75" hidden="false" customHeight="true" outlineLevel="0" collapsed="false">
      <c r="A302" s="193"/>
      <c r="B302" s="188" t="n">
        <v>287</v>
      </c>
      <c r="C302" s="210"/>
      <c r="D302" s="189" t="n">
        <v>0.71</v>
      </c>
      <c r="E302" s="188"/>
      <c r="F302" s="178" t="s">
        <v>50</v>
      </c>
      <c r="G302" s="188"/>
      <c r="H302" s="188"/>
      <c r="I302" s="188" t="s">
        <v>600</v>
      </c>
      <c r="J302" s="178" t="s">
        <v>44</v>
      </c>
      <c r="K302" s="188" t="n">
        <v>2018</v>
      </c>
      <c r="L302" s="188" t="n">
        <v>2018</v>
      </c>
      <c r="M302" s="188"/>
      <c r="N302" s="188" t="s">
        <v>45</v>
      </c>
      <c r="O302" s="178" t="s">
        <v>50</v>
      </c>
      <c r="P302" s="188"/>
      <c r="Q302" s="178" t="s">
        <v>804</v>
      </c>
      <c r="R302" s="173"/>
      <c r="S302" s="173"/>
      <c r="T302" s="173"/>
      <c r="U302" s="173"/>
      <c r="V302" s="173"/>
      <c r="W302" s="173"/>
      <c r="X302" s="173"/>
      <c r="Y302" s="173"/>
      <c r="Z302" s="173"/>
    </row>
    <row r="303" customFormat="false" ht="15.75" hidden="false" customHeight="true" outlineLevel="0" collapsed="false">
      <c r="A303" s="193"/>
      <c r="B303" s="188" t="n">
        <v>288</v>
      </c>
      <c r="C303" s="210" t="s">
        <v>819</v>
      </c>
      <c r="D303" s="189" t="n">
        <v>0.49</v>
      </c>
      <c r="E303" s="188"/>
      <c r="F303" s="178" t="s">
        <v>50</v>
      </c>
      <c r="G303" s="188"/>
      <c r="H303" s="188"/>
      <c r="I303" s="188" t="s">
        <v>600</v>
      </c>
      <c r="J303" s="178" t="s">
        <v>44</v>
      </c>
      <c r="K303" s="188" t="n">
        <v>2010</v>
      </c>
      <c r="L303" s="188" t="n">
        <v>2010</v>
      </c>
      <c r="M303" s="188"/>
      <c r="N303" s="188" t="s">
        <v>45</v>
      </c>
      <c r="O303" s="178" t="s">
        <v>50</v>
      </c>
      <c r="P303" s="188"/>
      <c r="Q303" s="178" t="s">
        <v>804</v>
      </c>
      <c r="R303" s="173"/>
      <c r="S303" s="173"/>
      <c r="T303" s="173"/>
      <c r="U303" s="173"/>
      <c r="V303" s="173"/>
      <c r="W303" s="173"/>
      <c r="X303" s="173"/>
      <c r="Y303" s="173"/>
      <c r="Z303" s="173"/>
    </row>
    <row r="304" customFormat="false" ht="15.75" hidden="false" customHeight="true" outlineLevel="0" collapsed="false">
      <c r="A304" s="193"/>
      <c r="B304" s="188" t="n">
        <v>289</v>
      </c>
      <c r="C304" s="210"/>
      <c r="D304" s="189" t="n">
        <v>0.55</v>
      </c>
      <c r="E304" s="188"/>
      <c r="F304" s="178" t="s">
        <v>50</v>
      </c>
      <c r="G304" s="188"/>
      <c r="H304" s="188"/>
      <c r="I304" s="188" t="s">
        <v>600</v>
      </c>
      <c r="J304" s="178" t="s">
        <v>68</v>
      </c>
      <c r="K304" s="188" t="n">
        <v>2010</v>
      </c>
      <c r="L304" s="188" t="n">
        <v>2010</v>
      </c>
      <c r="M304" s="188"/>
      <c r="N304" s="188" t="s">
        <v>45</v>
      </c>
      <c r="O304" s="178" t="s">
        <v>50</v>
      </c>
      <c r="P304" s="188"/>
      <c r="Q304" s="178" t="s">
        <v>804</v>
      </c>
      <c r="R304" s="173"/>
      <c r="S304" s="173"/>
      <c r="T304" s="173"/>
      <c r="U304" s="173"/>
      <c r="V304" s="173"/>
      <c r="W304" s="173"/>
      <c r="X304" s="173"/>
      <c r="Y304" s="173"/>
      <c r="Z304" s="173"/>
    </row>
    <row r="305" customFormat="false" ht="15.75" hidden="false" customHeight="true" outlineLevel="0" collapsed="false">
      <c r="A305" s="173"/>
      <c r="B305" s="188" t="n">
        <v>290</v>
      </c>
      <c r="C305" s="178" t="s">
        <v>820</v>
      </c>
      <c r="D305" s="189" t="n">
        <v>1.43</v>
      </c>
      <c r="E305" s="188"/>
      <c r="F305" s="178" t="s">
        <v>50</v>
      </c>
      <c r="G305" s="188"/>
      <c r="H305" s="188"/>
      <c r="I305" s="188" t="s">
        <v>600</v>
      </c>
      <c r="J305" s="178" t="s">
        <v>90</v>
      </c>
      <c r="K305" s="188" t="n">
        <v>2022</v>
      </c>
      <c r="L305" s="188" t="n">
        <v>2022</v>
      </c>
      <c r="M305" s="188"/>
      <c r="N305" s="188" t="s">
        <v>45</v>
      </c>
      <c r="O305" s="178" t="s">
        <v>50</v>
      </c>
      <c r="P305" s="188"/>
      <c r="Q305" s="178" t="s">
        <v>804</v>
      </c>
      <c r="R305" s="173"/>
      <c r="S305" s="173"/>
      <c r="T305" s="173"/>
      <c r="U305" s="173"/>
      <c r="V305" s="173"/>
      <c r="W305" s="173"/>
      <c r="X305" s="173"/>
      <c r="Y305" s="173"/>
      <c r="Z305" s="173"/>
    </row>
    <row r="306" customFormat="false" ht="15.75" hidden="false" customHeight="true" outlineLevel="0" collapsed="false">
      <c r="A306" s="173"/>
      <c r="B306" s="188" t="n">
        <v>291</v>
      </c>
      <c r="C306" s="178" t="s">
        <v>422</v>
      </c>
      <c r="D306" s="189" t="n">
        <v>0.59</v>
      </c>
      <c r="E306" s="188"/>
      <c r="F306" s="178" t="s">
        <v>821</v>
      </c>
      <c r="G306" s="188"/>
      <c r="H306" s="188"/>
      <c r="I306" s="188" t="s">
        <v>600</v>
      </c>
      <c r="J306" s="178" t="s">
        <v>44</v>
      </c>
      <c r="K306" s="188" t="n">
        <v>2011</v>
      </c>
      <c r="L306" s="188" t="n">
        <v>2011</v>
      </c>
      <c r="M306" s="188"/>
      <c r="N306" s="188" t="s">
        <v>45</v>
      </c>
      <c r="O306" s="178" t="s">
        <v>50</v>
      </c>
      <c r="P306" s="188"/>
      <c r="Q306" s="178" t="s">
        <v>804</v>
      </c>
      <c r="R306" s="173"/>
      <c r="S306" s="173"/>
      <c r="T306" s="173"/>
      <c r="U306" s="173"/>
      <c r="V306" s="173"/>
      <c r="W306" s="173"/>
      <c r="X306" s="173"/>
      <c r="Y306" s="173"/>
      <c r="Z306" s="173"/>
    </row>
    <row r="307" customFormat="false" ht="15.75" hidden="false" customHeight="true" outlineLevel="0" collapsed="false">
      <c r="A307" s="173"/>
      <c r="B307" s="188" t="n">
        <v>292</v>
      </c>
      <c r="C307" s="178" t="s">
        <v>822</v>
      </c>
      <c r="D307" s="189" t="n">
        <v>0.91</v>
      </c>
      <c r="E307" s="188"/>
      <c r="F307" s="178" t="s">
        <v>50</v>
      </c>
      <c r="G307" s="188"/>
      <c r="H307" s="188"/>
      <c r="I307" s="188" t="s">
        <v>600</v>
      </c>
      <c r="J307" s="178" t="s">
        <v>68</v>
      </c>
      <c r="K307" s="188" t="n">
        <v>2012</v>
      </c>
      <c r="L307" s="188" t="n">
        <v>2012</v>
      </c>
      <c r="M307" s="188"/>
      <c r="N307" s="188" t="s">
        <v>45</v>
      </c>
      <c r="O307" s="178" t="s">
        <v>50</v>
      </c>
      <c r="P307" s="188"/>
      <c r="Q307" s="178" t="s">
        <v>804</v>
      </c>
      <c r="R307" s="173"/>
      <c r="S307" s="173"/>
      <c r="T307" s="173"/>
      <c r="U307" s="173"/>
      <c r="V307" s="173"/>
      <c r="W307" s="173"/>
      <c r="X307" s="173"/>
      <c r="Y307" s="173"/>
      <c r="Z307" s="173"/>
    </row>
    <row r="308" customFormat="false" ht="15.75" hidden="false" customHeight="true" outlineLevel="0" collapsed="false">
      <c r="A308" s="193"/>
      <c r="B308" s="188" t="n">
        <v>293</v>
      </c>
      <c r="C308" s="210" t="s">
        <v>823</v>
      </c>
      <c r="D308" s="189" t="n">
        <v>1.6</v>
      </c>
      <c r="E308" s="188"/>
      <c r="F308" s="178" t="s">
        <v>50</v>
      </c>
      <c r="G308" s="188"/>
      <c r="H308" s="188"/>
      <c r="I308" s="188" t="s">
        <v>600</v>
      </c>
      <c r="J308" s="178" t="s">
        <v>44</v>
      </c>
      <c r="K308" s="188" t="n">
        <v>2012</v>
      </c>
      <c r="L308" s="188" t="n">
        <v>2012</v>
      </c>
      <c r="M308" s="188"/>
      <c r="N308" s="188" t="s">
        <v>45</v>
      </c>
      <c r="O308" s="178" t="s">
        <v>50</v>
      </c>
      <c r="P308" s="188"/>
      <c r="Q308" s="178" t="s">
        <v>804</v>
      </c>
      <c r="R308" s="173"/>
      <c r="S308" s="173"/>
      <c r="T308" s="173"/>
      <c r="U308" s="173"/>
      <c r="V308" s="173"/>
      <c r="W308" s="173"/>
      <c r="X308" s="173"/>
      <c r="Y308" s="173"/>
      <c r="Z308" s="173"/>
    </row>
    <row r="309" customFormat="false" ht="15.75" hidden="false" customHeight="true" outlineLevel="0" collapsed="false">
      <c r="A309" s="193"/>
      <c r="B309" s="188" t="n">
        <v>294</v>
      </c>
      <c r="C309" s="210"/>
      <c r="D309" s="189" t="n">
        <v>0.42</v>
      </c>
      <c r="E309" s="188"/>
      <c r="F309" s="178" t="s">
        <v>50</v>
      </c>
      <c r="G309" s="188"/>
      <c r="H309" s="188"/>
      <c r="I309" s="188" t="s">
        <v>600</v>
      </c>
      <c r="J309" s="178" t="s">
        <v>44</v>
      </c>
      <c r="K309" s="188" t="n">
        <v>2019</v>
      </c>
      <c r="L309" s="188" t="n">
        <v>2019</v>
      </c>
      <c r="M309" s="188"/>
      <c r="N309" s="188" t="s">
        <v>45</v>
      </c>
      <c r="O309" s="178" t="s">
        <v>50</v>
      </c>
      <c r="P309" s="188"/>
      <c r="Q309" s="178" t="s">
        <v>804</v>
      </c>
      <c r="R309" s="173"/>
      <c r="S309" s="173"/>
      <c r="T309" s="173"/>
      <c r="U309" s="173"/>
      <c r="V309" s="173"/>
      <c r="W309" s="173"/>
      <c r="X309" s="173"/>
      <c r="Y309" s="173"/>
      <c r="Z309" s="173"/>
    </row>
    <row r="310" customFormat="false" ht="15.75" hidden="false" customHeight="true" outlineLevel="0" collapsed="false">
      <c r="A310" s="193"/>
      <c r="B310" s="188" t="n">
        <v>295</v>
      </c>
      <c r="C310" s="210"/>
      <c r="D310" s="189" t="n">
        <v>0.24</v>
      </c>
      <c r="E310" s="188"/>
      <c r="F310" s="178" t="s">
        <v>50</v>
      </c>
      <c r="G310" s="188"/>
      <c r="H310" s="188"/>
      <c r="I310" s="188" t="s">
        <v>600</v>
      </c>
      <c r="J310" s="178" t="s">
        <v>44</v>
      </c>
      <c r="K310" s="188" t="n">
        <v>2020</v>
      </c>
      <c r="L310" s="188" t="n">
        <v>2020</v>
      </c>
      <c r="M310" s="188"/>
      <c r="N310" s="188" t="s">
        <v>45</v>
      </c>
      <c r="O310" s="178" t="s">
        <v>50</v>
      </c>
      <c r="P310" s="188"/>
      <c r="Q310" s="178" t="s">
        <v>804</v>
      </c>
      <c r="R310" s="173"/>
      <c r="S310" s="173"/>
      <c r="T310" s="173"/>
      <c r="U310" s="173"/>
      <c r="V310" s="173"/>
      <c r="W310" s="173"/>
      <c r="X310" s="173"/>
      <c r="Y310" s="173"/>
      <c r="Z310" s="173"/>
    </row>
    <row r="311" customFormat="false" ht="15.75" hidden="false" customHeight="true" outlineLevel="0" collapsed="false">
      <c r="A311" s="173"/>
      <c r="B311" s="188" t="n">
        <v>296</v>
      </c>
      <c r="C311" s="178" t="s">
        <v>824</v>
      </c>
      <c r="D311" s="189" t="n">
        <v>1.69</v>
      </c>
      <c r="E311" s="188"/>
      <c r="F311" s="178" t="s">
        <v>50</v>
      </c>
      <c r="G311" s="188"/>
      <c r="H311" s="188"/>
      <c r="I311" s="188" t="s">
        <v>600</v>
      </c>
      <c r="J311" s="178" t="s">
        <v>68</v>
      </c>
      <c r="K311" s="188" t="n">
        <v>2022</v>
      </c>
      <c r="L311" s="188" t="n">
        <v>2022</v>
      </c>
      <c r="M311" s="188"/>
      <c r="N311" s="188" t="s">
        <v>45</v>
      </c>
      <c r="O311" s="178" t="s">
        <v>50</v>
      </c>
      <c r="P311" s="188"/>
      <c r="Q311" s="178" t="s">
        <v>804</v>
      </c>
      <c r="R311" s="173"/>
      <c r="S311" s="173"/>
      <c r="T311" s="173"/>
      <c r="U311" s="173"/>
      <c r="V311" s="173"/>
      <c r="W311" s="173"/>
      <c r="X311" s="173"/>
      <c r="Y311" s="173"/>
      <c r="Z311" s="173"/>
    </row>
    <row r="312" customFormat="false" ht="15.75" hidden="false" customHeight="true" outlineLevel="0" collapsed="false">
      <c r="A312" s="173"/>
      <c r="B312" s="173"/>
      <c r="C312" s="180"/>
      <c r="D312" s="215"/>
      <c r="E312" s="173"/>
      <c r="F312" s="174"/>
      <c r="G312" s="173"/>
      <c r="H312" s="173"/>
      <c r="I312" s="173"/>
      <c r="J312" s="174"/>
      <c r="K312" s="192"/>
      <c r="L312" s="192"/>
      <c r="M312" s="173"/>
      <c r="N312" s="173"/>
      <c r="O312" s="174"/>
      <c r="P312" s="173"/>
      <c r="Q312" s="174"/>
      <c r="R312" s="173"/>
      <c r="S312" s="173"/>
      <c r="T312" s="173"/>
      <c r="U312" s="173"/>
      <c r="V312" s="173"/>
      <c r="W312" s="173"/>
      <c r="X312" s="173"/>
      <c r="Y312" s="173"/>
      <c r="Z312" s="173"/>
    </row>
    <row r="313" customFormat="false" ht="15.75" hidden="false" customHeight="true" outlineLevel="0" collapsed="false">
      <c r="A313" s="173"/>
      <c r="B313" s="173"/>
      <c r="C313" s="180"/>
      <c r="D313" s="215"/>
      <c r="E313" s="173"/>
      <c r="F313" s="174"/>
      <c r="G313" s="173"/>
      <c r="H313" s="173"/>
      <c r="I313" s="173"/>
      <c r="J313" s="174"/>
      <c r="K313" s="192"/>
      <c r="L313" s="192"/>
      <c r="M313" s="173"/>
      <c r="N313" s="173"/>
      <c r="O313" s="174"/>
      <c r="P313" s="173"/>
      <c r="Q313" s="174"/>
      <c r="R313" s="173"/>
      <c r="S313" s="173"/>
      <c r="T313" s="173"/>
      <c r="U313" s="173"/>
      <c r="V313" s="173"/>
      <c r="W313" s="173"/>
      <c r="X313" s="173"/>
      <c r="Y313" s="173"/>
      <c r="Z313" s="173"/>
    </row>
    <row r="314" customFormat="false" ht="15.75" hidden="false" customHeight="true" outlineLevel="0" collapsed="false">
      <c r="A314" s="173"/>
      <c r="B314" s="173"/>
      <c r="C314" s="180"/>
      <c r="D314" s="216" t="n">
        <f aca="false">SUM(D16:D311)</f>
        <v>318.9</v>
      </c>
      <c r="E314" s="173"/>
      <c r="F314" s="174"/>
      <c r="G314" s="173"/>
      <c r="H314" s="173"/>
      <c r="I314" s="173"/>
      <c r="J314" s="174"/>
      <c r="K314" s="192"/>
      <c r="L314" s="192"/>
      <c r="M314" s="173"/>
      <c r="N314" s="173"/>
      <c r="O314" s="174"/>
      <c r="P314" s="173"/>
      <c r="Q314" s="174"/>
      <c r="R314" s="173"/>
      <c r="S314" s="173"/>
      <c r="T314" s="173"/>
      <c r="U314" s="173"/>
      <c r="V314" s="173"/>
      <c r="W314" s="173"/>
      <c r="X314" s="173"/>
      <c r="Y314" s="173"/>
      <c r="Z314" s="173"/>
    </row>
    <row r="315" customFormat="false" ht="15.75" hidden="false" customHeight="true" outlineLevel="0" collapsed="false">
      <c r="A315" s="173"/>
      <c r="B315" s="173"/>
      <c r="C315" s="180"/>
      <c r="D315" s="215"/>
      <c r="E315" s="173"/>
      <c r="F315" s="174"/>
      <c r="G315" s="173"/>
      <c r="H315" s="173"/>
      <c r="I315" s="173"/>
      <c r="J315" s="174"/>
      <c r="K315" s="192"/>
      <c r="L315" s="192"/>
      <c r="M315" s="173"/>
      <c r="N315" s="173"/>
      <c r="O315" s="174"/>
      <c r="P315" s="173"/>
      <c r="Q315" s="174"/>
      <c r="R315" s="173"/>
      <c r="S315" s="173"/>
      <c r="T315" s="173"/>
      <c r="U315" s="173"/>
      <c r="V315" s="173"/>
      <c r="W315" s="173"/>
      <c r="X315" s="173"/>
      <c r="Y315" s="173"/>
      <c r="Z315" s="173"/>
    </row>
    <row r="316" customFormat="false" ht="15.75" hidden="false" customHeight="true" outlineLevel="0" collapsed="false">
      <c r="A316" s="173"/>
      <c r="B316" s="173"/>
      <c r="C316" s="180"/>
      <c r="D316" s="215"/>
      <c r="E316" s="173"/>
      <c r="F316" s="174"/>
      <c r="G316" s="173"/>
      <c r="H316" s="173"/>
      <c r="I316" s="173"/>
      <c r="J316" s="174"/>
      <c r="K316" s="192"/>
      <c r="L316" s="192"/>
      <c r="M316" s="173"/>
      <c r="N316" s="173"/>
      <c r="O316" s="174"/>
      <c r="P316" s="173"/>
      <c r="Q316" s="174"/>
      <c r="R316" s="173"/>
      <c r="S316" s="173"/>
      <c r="T316" s="173"/>
      <c r="U316" s="173"/>
      <c r="V316" s="173"/>
      <c r="W316" s="173"/>
      <c r="X316" s="173"/>
      <c r="Y316" s="173"/>
      <c r="Z316" s="173"/>
    </row>
    <row r="317" customFormat="false" ht="15.75" hidden="false" customHeight="true" outlineLevel="0" collapsed="false">
      <c r="A317" s="173"/>
      <c r="B317" s="173"/>
      <c r="C317" s="180"/>
      <c r="D317" s="215"/>
      <c r="E317" s="173"/>
      <c r="F317" s="174"/>
      <c r="G317" s="173"/>
      <c r="H317" s="173"/>
      <c r="I317" s="173"/>
      <c r="J317" s="174"/>
      <c r="K317" s="192"/>
      <c r="L317" s="192"/>
      <c r="M317" s="173"/>
      <c r="N317" s="173"/>
      <c r="O317" s="174"/>
      <c r="P317" s="173"/>
      <c r="Q317" s="174"/>
      <c r="R317" s="173"/>
      <c r="S317" s="173"/>
      <c r="T317" s="173"/>
      <c r="U317" s="173"/>
      <c r="V317" s="173"/>
      <c r="W317" s="173"/>
      <c r="X317" s="173"/>
      <c r="Y317" s="173"/>
      <c r="Z317" s="173"/>
    </row>
    <row r="318" customFormat="false" ht="15.75" hidden="false" customHeight="true" outlineLevel="0" collapsed="false">
      <c r="A318" s="173"/>
      <c r="B318" s="173"/>
      <c r="C318" s="180"/>
      <c r="D318" s="215"/>
      <c r="E318" s="173"/>
      <c r="F318" s="174"/>
      <c r="G318" s="173"/>
      <c r="H318" s="173"/>
      <c r="I318" s="173"/>
      <c r="J318" s="174"/>
      <c r="K318" s="192"/>
      <c r="L318" s="192"/>
      <c r="M318" s="173"/>
      <c r="N318" s="173"/>
      <c r="O318" s="174"/>
      <c r="P318" s="173"/>
      <c r="Q318" s="174"/>
      <c r="R318" s="173"/>
      <c r="S318" s="173"/>
      <c r="T318" s="173"/>
      <c r="U318" s="173"/>
      <c r="V318" s="173"/>
      <c r="W318" s="173"/>
      <c r="X318" s="173"/>
      <c r="Y318" s="173"/>
      <c r="Z318" s="173"/>
    </row>
    <row r="319" customFormat="false" ht="15.75" hidden="false" customHeight="true" outlineLevel="0" collapsed="false">
      <c r="A319" s="173"/>
      <c r="B319" s="173"/>
      <c r="C319" s="180"/>
      <c r="D319" s="215"/>
      <c r="E319" s="173"/>
      <c r="F319" s="174"/>
      <c r="G319" s="173"/>
      <c r="H319" s="173"/>
      <c r="I319" s="173"/>
      <c r="J319" s="174"/>
      <c r="K319" s="192"/>
      <c r="L319" s="192"/>
      <c r="M319" s="173"/>
      <c r="N319" s="173"/>
      <c r="O319" s="174"/>
      <c r="P319" s="173"/>
      <c r="Q319" s="174"/>
      <c r="R319" s="173"/>
      <c r="S319" s="173"/>
      <c r="T319" s="173"/>
      <c r="U319" s="173"/>
      <c r="V319" s="173"/>
      <c r="W319" s="173"/>
      <c r="X319" s="173"/>
      <c r="Y319" s="173"/>
      <c r="Z319" s="173"/>
    </row>
    <row r="320" customFormat="false" ht="15.75" hidden="false" customHeight="true" outlineLevel="0" collapsed="false">
      <c r="A320" s="173"/>
      <c r="B320" s="173"/>
      <c r="C320" s="180"/>
      <c r="D320" s="215"/>
      <c r="E320" s="173"/>
      <c r="F320" s="174"/>
      <c r="G320" s="173"/>
      <c r="H320" s="173"/>
      <c r="I320" s="173"/>
      <c r="J320" s="174"/>
      <c r="K320" s="192"/>
      <c r="L320" s="192"/>
      <c r="M320" s="173"/>
      <c r="N320" s="173"/>
      <c r="O320" s="174"/>
      <c r="P320" s="173"/>
      <c r="Q320" s="174"/>
      <c r="R320" s="173"/>
      <c r="S320" s="173"/>
      <c r="T320" s="173"/>
      <c r="U320" s="173"/>
      <c r="V320" s="173"/>
      <c r="W320" s="173"/>
      <c r="X320" s="173"/>
      <c r="Y320" s="173"/>
      <c r="Z320" s="173"/>
    </row>
    <row r="321" customFormat="false" ht="15.75" hidden="false" customHeight="true" outlineLevel="0" collapsed="false">
      <c r="A321" s="173"/>
      <c r="B321" s="173"/>
      <c r="C321" s="180"/>
      <c r="D321" s="215"/>
      <c r="E321" s="173"/>
      <c r="F321" s="174"/>
      <c r="G321" s="173"/>
      <c r="H321" s="173"/>
      <c r="I321" s="173"/>
      <c r="J321" s="174"/>
      <c r="K321" s="192"/>
      <c r="L321" s="192"/>
      <c r="M321" s="173"/>
      <c r="N321" s="173"/>
      <c r="O321" s="174"/>
      <c r="P321" s="173"/>
      <c r="Q321" s="174"/>
      <c r="R321" s="173"/>
      <c r="S321" s="173"/>
      <c r="T321" s="173"/>
      <c r="U321" s="173"/>
      <c r="V321" s="173"/>
      <c r="W321" s="173"/>
      <c r="X321" s="173"/>
      <c r="Y321" s="173"/>
      <c r="Z321" s="173"/>
    </row>
    <row r="322" customFormat="false" ht="15.75" hidden="false" customHeight="true" outlineLevel="0" collapsed="false">
      <c r="A322" s="173"/>
      <c r="B322" s="173"/>
      <c r="C322" s="180"/>
      <c r="D322" s="215"/>
      <c r="E322" s="173"/>
      <c r="F322" s="174"/>
      <c r="G322" s="173"/>
      <c r="H322" s="173"/>
      <c r="I322" s="173"/>
      <c r="J322" s="174"/>
      <c r="K322" s="192"/>
      <c r="L322" s="192"/>
      <c r="M322" s="173"/>
      <c r="N322" s="173"/>
      <c r="O322" s="174"/>
      <c r="P322" s="173"/>
      <c r="Q322" s="174"/>
      <c r="R322" s="173"/>
      <c r="S322" s="173"/>
      <c r="T322" s="173"/>
      <c r="U322" s="173"/>
      <c r="V322" s="173"/>
      <c r="W322" s="173"/>
      <c r="X322" s="173"/>
      <c r="Y322" s="173"/>
      <c r="Z322" s="173"/>
    </row>
    <row r="323" customFormat="false" ht="15.75" hidden="false" customHeight="true" outlineLevel="0" collapsed="false">
      <c r="A323" s="173"/>
      <c r="B323" s="173"/>
      <c r="C323" s="180"/>
      <c r="D323" s="215"/>
      <c r="E323" s="173"/>
      <c r="F323" s="174"/>
      <c r="G323" s="173"/>
      <c r="H323" s="173"/>
      <c r="I323" s="173"/>
      <c r="J323" s="174"/>
      <c r="K323" s="192"/>
      <c r="L323" s="192"/>
      <c r="M323" s="173"/>
      <c r="N323" s="173"/>
      <c r="O323" s="174"/>
      <c r="P323" s="173"/>
      <c r="Q323" s="174"/>
      <c r="R323" s="173"/>
      <c r="S323" s="173"/>
      <c r="T323" s="173"/>
      <c r="U323" s="173"/>
      <c r="V323" s="173"/>
      <c r="W323" s="173"/>
      <c r="X323" s="173"/>
      <c r="Y323" s="173"/>
      <c r="Z323" s="173"/>
    </row>
    <row r="324" customFormat="false" ht="15.75" hidden="false" customHeight="true" outlineLevel="0" collapsed="false">
      <c r="A324" s="173"/>
      <c r="B324" s="173"/>
      <c r="C324" s="180"/>
      <c r="D324" s="215"/>
      <c r="E324" s="173"/>
      <c r="F324" s="174"/>
      <c r="G324" s="173"/>
      <c r="H324" s="173"/>
      <c r="I324" s="173"/>
      <c r="J324" s="174"/>
      <c r="K324" s="192"/>
      <c r="L324" s="192"/>
      <c r="M324" s="173"/>
      <c r="N324" s="173"/>
      <c r="O324" s="174"/>
      <c r="P324" s="173"/>
      <c r="Q324" s="174"/>
      <c r="R324" s="173"/>
      <c r="S324" s="173"/>
      <c r="T324" s="173"/>
      <c r="U324" s="173"/>
      <c r="V324" s="173"/>
      <c r="W324" s="173"/>
      <c r="X324" s="173"/>
      <c r="Y324" s="173"/>
      <c r="Z324" s="173"/>
    </row>
    <row r="325" customFormat="false" ht="15.75" hidden="false" customHeight="true" outlineLevel="0" collapsed="false">
      <c r="A325" s="173"/>
      <c r="B325" s="173"/>
      <c r="C325" s="180"/>
      <c r="D325" s="215"/>
      <c r="E325" s="173"/>
      <c r="F325" s="174"/>
      <c r="G325" s="173"/>
      <c r="H325" s="173"/>
      <c r="I325" s="173"/>
      <c r="J325" s="174"/>
      <c r="K325" s="192"/>
      <c r="L325" s="192"/>
      <c r="M325" s="173"/>
      <c r="N325" s="173"/>
      <c r="O325" s="174"/>
      <c r="P325" s="173"/>
      <c r="Q325" s="174"/>
      <c r="R325" s="173"/>
      <c r="S325" s="173"/>
      <c r="T325" s="173"/>
      <c r="U325" s="173"/>
      <c r="V325" s="173"/>
      <c r="W325" s="173"/>
      <c r="X325" s="173"/>
      <c r="Y325" s="173"/>
      <c r="Z325" s="173"/>
    </row>
    <row r="326" customFormat="false" ht="15.75" hidden="false" customHeight="true" outlineLevel="0" collapsed="false">
      <c r="A326" s="173"/>
      <c r="B326" s="173"/>
      <c r="C326" s="180"/>
      <c r="D326" s="215"/>
      <c r="E326" s="173"/>
      <c r="F326" s="174"/>
      <c r="G326" s="173"/>
      <c r="H326" s="173"/>
      <c r="I326" s="173"/>
      <c r="J326" s="174"/>
      <c r="K326" s="192"/>
      <c r="L326" s="192"/>
      <c r="M326" s="173"/>
      <c r="N326" s="173"/>
      <c r="O326" s="174"/>
      <c r="P326" s="173"/>
      <c r="Q326" s="174"/>
      <c r="R326" s="173"/>
      <c r="S326" s="173"/>
      <c r="T326" s="173"/>
      <c r="U326" s="173"/>
      <c r="V326" s="173"/>
      <c r="W326" s="173"/>
      <c r="X326" s="173"/>
      <c r="Y326" s="173"/>
      <c r="Z326" s="173"/>
    </row>
    <row r="327" customFormat="false" ht="15.75" hidden="false" customHeight="true" outlineLevel="0" collapsed="false">
      <c r="A327" s="173"/>
      <c r="B327" s="173"/>
      <c r="C327" s="180"/>
      <c r="D327" s="215"/>
      <c r="E327" s="173"/>
      <c r="F327" s="174"/>
      <c r="G327" s="173"/>
      <c r="H327" s="173"/>
      <c r="I327" s="173"/>
      <c r="J327" s="174"/>
      <c r="K327" s="192"/>
      <c r="L327" s="192"/>
      <c r="M327" s="173"/>
      <c r="N327" s="173"/>
      <c r="O327" s="174"/>
      <c r="P327" s="173"/>
      <c r="Q327" s="174"/>
      <c r="R327" s="173"/>
      <c r="S327" s="173"/>
      <c r="T327" s="173"/>
      <c r="U327" s="173"/>
      <c r="V327" s="173"/>
      <c r="W327" s="173"/>
      <c r="X327" s="173"/>
      <c r="Y327" s="173"/>
      <c r="Z327" s="173"/>
    </row>
    <row r="328" customFormat="false" ht="15.75" hidden="false" customHeight="true" outlineLevel="0" collapsed="false">
      <c r="A328" s="173"/>
      <c r="B328" s="173"/>
      <c r="C328" s="180"/>
      <c r="D328" s="215"/>
      <c r="E328" s="173"/>
      <c r="F328" s="174"/>
      <c r="G328" s="173"/>
      <c r="H328" s="173"/>
      <c r="I328" s="173"/>
      <c r="J328" s="174"/>
      <c r="K328" s="192"/>
      <c r="L328" s="192"/>
      <c r="M328" s="173"/>
      <c r="N328" s="173"/>
      <c r="O328" s="174"/>
      <c r="P328" s="173"/>
      <c r="Q328" s="174"/>
      <c r="R328" s="173"/>
      <c r="S328" s="173"/>
      <c r="T328" s="173"/>
      <c r="U328" s="173"/>
      <c r="V328" s="173"/>
      <c r="W328" s="173"/>
      <c r="X328" s="173"/>
      <c r="Y328" s="173"/>
      <c r="Z328" s="173"/>
    </row>
    <row r="329" customFormat="false" ht="15.75" hidden="false" customHeight="true" outlineLevel="0" collapsed="false">
      <c r="A329" s="173"/>
      <c r="B329" s="173"/>
      <c r="C329" s="180"/>
      <c r="D329" s="215"/>
      <c r="E329" s="173"/>
      <c r="F329" s="174"/>
      <c r="G329" s="173"/>
      <c r="H329" s="173"/>
      <c r="I329" s="173"/>
      <c r="J329" s="174"/>
      <c r="K329" s="192"/>
      <c r="L329" s="192"/>
      <c r="M329" s="173"/>
      <c r="N329" s="173"/>
      <c r="O329" s="174"/>
      <c r="P329" s="173"/>
      <c r="Q329" s="174"/>
      <c r="R329" s="173"/>
      <c r="S329" s="173"/>
      <c r="T329" s="173"/>
      <c r="U329" s="173"/>
      <c r="V329" s="173"/>
      <c r="W329" s="173"/>
      <c r="X329" s="173"/>
      <c r="Y329" s="173"/>
      <c r="Z329" s="173"/>
    </row>
    <row r="330" customFormat="false" ht="15.75" hidden="false" customHeight="true" outlineLevel="0" collapsed="false">
      <c r="A330" s="173"/>
      <c r="B330" s="173"/>
      <c r="C330" s="180"/>
      <c r="D330" s="215"/>
      <c r="E330" s="173"/>
      <c r="F330" s="174"/>
      <c r="G330" s="173"/>
      <c r="H330" s="173"/>
      <c r="I330" s="173"/>
      <c r="J330" s="174"/>
      <c r="K330" s="192"/>
      <c r="L330" s="192"/>
      <c r="M330" s="173"/>
      <c r="N330" s="173"/>
      <c r="O330" s="174"/>
      <c r="P330" s="173"/>
      <c r="Q330" s="174"/>
      <c r="R330" s="173"/>
      <c r="S330" s="173"/>
      <c r="T330" s="173"/>
      <c r="U330" s="173"/>
      <c r="V330" s="173"/>
      <c r="W330" s="173"/>
      <c r="X330" s="173"/>
      <c r="Y330" s="173"/>
      <c r="Z330" s="173"/>
    </row>
    <row r="331" customFormat="false" ht="15.75" hidden="false" customHeight="true" outlineLevel="0" collapsed="false">
      <c r="A331" s="173"/>
      <c r="B331" s="173"/>
      <c r="C331" s="180"/>
      <c r="D331" s="215"/>
      <c r="E331" s="173"/>
      <c r="F331" s="174"/>
      <c r="G331" s="173"/>
      <c r="H331" s="173"/>
      <c r="I331" s="173"/>
      <c r="J331" s="174"/>
      <c r="K331" s="192"/>
      <c r="L331" s="192"/>
      <c r="M331" s="173"/>
      <c r="N331" s="173"/>
      <c r="O331" s="174"/>
      <c r="P331" s="173"/>
      <c r="Q331" s="174"/>
      <c r="R331" s="173"/>
      <c r="S331" s="173"/>
      <c r="T331" s="173"/>
      <c r="U331" s="173"/>
      <c r="V331" s="173"/>
      <c r="W331" s="173"/>
      <c r="X331" s="173"/>
      <c r="Y331" s="173"/>
      <c r="Z331" s="173"/>
    </row>
    <row r="332" customFormat="false" ht="15.75" hidden="false" customHeight="true" outlineLevel="0" collapsed="false">
      <c r="A332" s="173"/>
      <c r="B332" s="173"/>
      <c r="C332" s="180"/>
      <c r="D332" s="215"/>
      <c r="E332" s="173"/>
      <c r="F332" s="174"/>
      <c r="G332" s="173"/>
      <c r="H332" s="173"/>
      <c r="I332" s="173"/>
      <c r="J332" s="174"/>
      <c r="K332" s="192"/>
      <c r="L332" s="192"/>
      <c r="M332" s="173"/>
      <c r="N332" s="173"/>
      <c r="O332" s="174"/>
      <c r="P332" s="173"/>
      <c r="Q332" s="174"/>
      <c r="R332" s="173"/>
      <c r="S332" s="173"/>
      <c r="T332" s="173"/>
      <c r="U332" s="173"/>
      <c r="V332" s="173"/>
      <c r="W332" s="173"/>
      <c r="X332" s="173"/>
      <c r="Y332" s="173"/>
      <c r="Z332" s="173"/>
    </row>
    <row r="333" customFormat="false" ht="15.75" hidden="false" customHeight="true" outlineLevel="0" collapsed="false">
      <c r="A333" s="173"/>
      <c r="B333" s="173"/>
      <c r="C333" s="180"/>
      <c r="D333" s="215"/>
      <c r="E333" s="173"/>
      <c r="F333" s="174"/>
      <c r="G333" s="173"/>
      <c r="H333" s="173"/>
      <c r="I333" s="173"/>
      <c r="J333" s="174"/>
      <c r="K333" s="192"/>
      <c r="L333" s="192"/>
      <c r="M333" s="173"/>
      <c r="N333" s="173"/>
      <c r="O333" s="174"/>
      <c r="P333" s="173"/>
      <c r="Q333" s="174"/>
      <c r="R333" s="173"/>
      <c r="S333" s="173"/>
      <c r="T333" s="173"/>
      <c r="U333" s="173"/>
      <c r="V333" s="173"/>
      <c r="W333" s="173"/>
      <c r="X333" s="173"/>
      <c r="Y333" s="173"/>
      <c r="Z333" s="173"/>
    </row>
    <row r="334" customFormat="false" ht="15.75" hidden="false" customHeight="true" outlineLevel="0" collapsed="false">
      <c r="A334" s="173"/>
      <c r="B334" s="173"/>
      <c r="C334" s="180"/>
      <c r="D334" s="215"/>
      <c r="E334" s="173"/>
      <c r="F334" s="174"/>
      <c r="G334" s="173"/>
      <c r="H334" s="173"/>
      <c r="I334" s="173"/>
      <c r="J334" s="174"/>
      <c r="K334" s="192"/>
      <c r="L334" s="192"/>
      <c r="M334" s="173"/>
      <c r="N334" s="173"/>
      <c r="O334" s="174"/>
      <c r="P334" s="173"/>
      <c r="Q334" s="174"/>
      <c r="R334" s="173"/>
      <c r="S334" s="173"/>
      <c r="T334" s="173"/>
      <c r="U334" s="173"/>
      <c r="V334" s="173"/>
      <c r="W334" s="173"/>
      <c r="X334" s="173"/>
      <c r="Y334" s="173"/>
      <c r="Z334" s="173"/>
    </row>
    <row r="335" customFormat="false" ht="15.75" hidden="false" customHeight="true" outlineLevel="0" collapsed="false">
      <c r="A335" s="173"/>
      <c r="B335" s="173"/>
      <c r="C335" s="180"/>
      <c r="D335" s="215"/>
      <c r="E335" s="173"/>
      <c r="F335" s="174"/>
      <c r="G335" s="173"/>
      <c r="H335" s="173"/>
      <c r="I335" s="173"/>
      <c r="J335" s="174"/>
      <c r="K335" s="192"/>
      <c r="L335" s="192"/>
      <c r="M335" s="173"/>
      <c r="N335" s="173"/>
      <c r="O335" s="174"/>
      <c r="P335" s="173"/>
      <c r="Q335" s="174"/>
      <c r="R335" s="173"/>
      <c r="S335" s="173"/>
      <c r="T335" s="173"/>
      <c r="U335" s="173"/>
      <c r="V335" s="173"/>
      <c r="W335" s="173"/>
      <c r="X335" s="173"/>
      <c r="Y335" s="173"/>
      <c r="Z335" s="173"/>
    </row>
    <row r="336" customFormat="false" ht="15.75" hidden="false" customHeight="true" outlineLevel="0" collapsed="false">
      <c r="A336" s="173"/>
      <c r="B336" s="173"/>
      <c r="C336" s="180"/>
      <c r="D336" s="215"/>
      <c r="E336" s="173"/>
      <c r="F336" s="174"/>
      <c r="G336" s="173"/>
      <c r="H336" s="173"/>
      <c r="I336" s="173"/>
      <c r="J336" s="174"/>
      <c r="K336" s="192"/>
      <c r="L336" s="192"/>
      <c r="M336" s="173"/>
      <c r="N336" s="173"/>
      <c r="O336" s="174"/>
      <c r="P336" s="173"/>
      <c r="Q336" s="174"/>
      <c r="R336" s="173"/>
      <c r="S336" s="173"/>
      <c r="T336" s="173"/>
      <c r="U336" s="173"/>
      <c r="V336" s="173"/>
      <c r="W336" s="173"/>
      <c r="X336" s="173"/>
      <c r="Y336" s="173"/>
      <c r="Z336" s="173"/>
    </row>
    <row r="337" customFormat="false" ht="15.75" hidden="false" customHeight="true" outlineLevel="0" collapsed="false">
      <c r="A337" s="173"/>
      <c r="B337" s="173"/>
      <c r="C337" s="180"/>
      <c r="D337" s="215"/>
      <c r="E337" s="173"/>
      <c r="F337" s="174"/>
      <c r="G337" s="173"/>
      <c r="H337" s="173"/>
      <c r="I337" s="173"/>
      <c r="J337" s="174"/>
      <c r="K337" s="192"/>
      <c r="L337" s="192"/>
      <c r="M337" s="173"/>
      <c r="N337" s="173"/>
      <c r="O337" s="174"/>
      <c r="P337" s="173"/>
      <c r="Q337" s="174"/>
      <c r="R337" s="173"/>
      <c r="S337" s="173"/>
      <c r="T337" s="173"/>
      <c r="U337" s="173"/>
      <c r="V337" s="173"/>
      <c r="W337" s="173"/>
      <c r="X337" s="173"/>
      <c r="Y337" s="173"/>
      <c r="Z337" s="173"/>
    </row>
    <row r="338" customFormat="false" ht="15.75" hidden="false" customHeight="true" outlineLevel="0" collapsed="false">
      <c r="A338" s="173"/>
      <c r="B338" s="173"/>
      <c r="C338" s="180"/>
      <c r="D338" s="215"/>
      <c r="E338" s="173"/>
      <c r="F338" s="174"/>
      <c r="G338" s="173"/>
      <c r="H338" s="173"/>
      <c r="I338" s="173"/>
      <c r="J338" s="174"/>
      <c r="K338" s="192"/>
      <c r="L338" s="192"/>
      <c r="M338" s="173"/>
      <c r="N338" s="173"/>
      <c r="O338" s="174"/>
      <c r="P338" s="173"/>
      <c r="Q338" s="174"/>
      <c r="R338" s="173"/>
      <c r="S338" s="173"/>
      <c r="T338" s="173"/>
      <c r="U338" s="173"/>
      <c r="V338" s="173"/>
      <c r="W338" s="173"/>
      <c r="X338" s="173"/>
      <c r="Y338" s="173"/>
      <c r="Z338" s="173"/>
    </row>
    <row r="339" customFormat="false" ht="15.75" hidden="false" customHeight="true" outlineLevel="0" collapsed="false">
      <c r="A339" s="173"/>
      <c r="B339" s="173"/>
      <c r="C339" s="180"/>
      <c r="D339" s="215"/>
      <c r="E339" s="173"/>
      <c r="F339" s="174"/>
      <c r="G339" s="173"/>
      <c r="H339" s="173"/>
      <c r="I339" s="173"/>
      <c r="J339" s="174"/>
      <c r="K339" s="192"/>
      <c r="L339" s="192"/>
      <c r="M339" s="173"/>
      <c r="N339" s="173"/>
      <c r="O339" s="174"/>
      <c r="P339" s="173"/>
      <c r="Q339" s="174"/>
      <c r="R339" s="173"/>
      <c r="S339" s="173"/>
      <c r="T339" s="173"/>
      <c r="U339" s="173"/>
      <c r="V339" s="173"/>
      <c r="W339" s="173"/>
      <c r="X339" s="173"/>
      <c r="Y339" s="173"/>
      <c r="Z339" s="173"/>
    </row>
    <row r="340" customFormat="false" ht="15.75" hidden="false" customHeight="true" outlineLevel="0" collapsed="false">
      <c r="A340" s="173"/>
      <c r="B340" s="173"/>
      <c r="C340" s="180"/>
      <c r="D340" s="215"/>
      <c r="E340" s="173"/>
      <c r="F340" s="174"/>
      <c r="G340" s="173"/>
      <c r="H340" s="173"/>
      <c r="I340" s="173"/>
      <c r="J340" s="174"/>
      <c r="K340" s="192"/>
      <c r="L340" s="192"/>
      <c r="M340" s="173"/>
      <c r="N340" s="173"/>
      <c r="O340" s="174"/>
      <c r="P340" s="173"/>
      <c r="Q340" s="174"/>
      <c r="R340" s="173"/>
      <c r="S340" s="173"/>
      <c r="T340" s="173"/>
      <c r="U340" s="173"/>
      <c r="V340" s="173"/>
      <c r="W340" s="173"/>
      <c r="X340" s="173"/>
      <c r="Y340" s="173"/>
      <c r="Z340" s="173"/>
    </row>
    <row r="341" customFormat="false" ht="15.75" hidden="false" customHeight="true" outlineLevel="0" collapsed="false">
      <c r="A341" s="173"/>
      <c r="B341" s="173"/>
      <c r="C341" s="180"/>
      <c r="D341" s="215"/>
      <c r="E341" s="173"/>
      <c r="F341" s="174"/>
      <c r="G341" s="173"/>
      <c r="H341" s="173"/>
      <c r="I341" s="173"/>
      <c r="J341" s="174"/>
      <c r="K341" s="192"/>
      <c r="L341" s="192"/>
      <c r="M341" s="173"/>
      <c r="N341" s="173"/>
      <c r="O341" s="174"/>
      <c r="P341" s="173"/>
      <c r="Q341" s="174"/>
      <c r="R341" s="173"/>
      <c r="S341" s="173"/>
      <c r="T341" s="173"/>
      <c r="U341" s="173"/>
      <c r="V341" s="173"/>
      <c r="W341" s="173"/>
      <c r="X341" s="173"/>
      <c r="Y341" s="173"/>
      <c r="Z341" s="173"/>
    </row>
    <row r="342" customFormat="false" ht="15.75" hidden="false" customHeight="true" outlineLevel="0" collapsed="false">
      <c r="A342" s="173"/>
      <c r="B342" s="173"/>
      <c r="C342" s="180"/>
      <c r="D342" s="215"/>
      <c r="E342" s="173"/>
      <c r="F342" s="174"/>
      <c r="G342" s="173"/>
      <c r="H342" s="173"/>
      <c r="I342" s="173"/>
      <c r="J342" s="174"/>
      <c r="K342" s="192"/>
      <c r="L342" s="192"/>
      <c r="M342" s="173"/>
      <c r="N342" s="173"/>
      <c r="O342" s="174"/>
      <c r="P342" s="173"/>
      <c r="Q342" s="174"/>
      <c r="R342" s="173"/>
      <c r="S342" s="173"/>
      <c r="T342" s="173"/>
      <c r="U342" s="173"/>
      <c r="V342" s="173"/>
      <c r="W342" s="173"/>
      <c r="X342" s="173"/>
      <c r="Y342" s="173"/>
      <c r="Z342" s="173"/>
    </row>
    <row r="343" customFormat="false" ht="15.75" hidden="false" customHeight="true" outlineLevel="0" collapsed="false">
      <c r="A343" s="173"/>
      <c r="B343" s="173"/>
      <c r="C343" s="180"/>
      <c r="D343" s="215"/>
      <c r="E343" s="173"/>
      <c r="F343" s="174"/>
      <c r="G343" s="173"/>
      <c r="H343" s="173"/>
      <c r="I343" s="173"/>
      <c r="J343" s="174"/>
      <c r="K343" s="192"/>
      <c r="L343" s="192"/>
      <c r="M343" s="173"/>
      <c r="N343" s="173"/>
      <c r="O343" s="174"/>
      <c r="P343" s="173"/>
      <c r="Q343" s="174"/>
      <c r="R343" s="173"/>
      <c r="S343" s="173"/>
      <c r="T343" s="173"/>
      <c r="U343" s="173"/>
      <c r="V343" s="173"/>
      <c r="W343" s="173"/>
      <c r="X343" s="173"/>
      <c r="Y343" s="173"/>
      <c r="Z343" s="173"/>
    </row>
    <row r="344" customFormat="false" ht="15.75" hidden="false" customHeight="true" outlineLevel="0" collapsed="false">
      <c r="A344" s="173"/>
      <c r="B344" s="173"/>
      <c r="C344" s="180"/>
      <c r="D344" s="215"/>
      <c r="E344" s="173"/>
      <c r="F344" s="174"/>
      <c r="G344" s="173"/>
      <c r="H344" s="173"/>
      <c r="I344" s="173"/>
      <c r="J344" s="174"/>
      <c r="K344" s="192"/>
      <c r="L344" s="192"/>
      <c r="M344" s="173"/>
      <c r="N344" s="173"/>
      <c r="O344" s="174"/>
      <c r="P344" s="173"/>
      <c r="Q344" s="174"/>
      <c r="R344" s="173"/>
      <c r="S344" s="173"/>
      <c r="T344" s="173"/>
      <c r="U344" s="173"/>
      <c r="V344" s="173"/>
      <c r="W344" s="173"/>
      <c r="X344" s="173"/>
      <c r="Y344" s="173"/>
      <c r="Z344" s="173"/>
    </row>
    <row r="345" customFormat="false" ht="15.75" hidden="false" customHeight="true" outlineLevel="0" collapsed="false">
      <c r="A345" s="173"/>
      <c r="B345" s="173"/>
      <c r="C345" s="180"/>
      <c r="D345" s="215"/>
      <c r="E345" s="173"/>
      <c r="F345" s="174"/>
      <c r="G345" s="173"/>
      <c r="H345" s="173"/>
      <c r="I345" s="173"/>
      <c r="J345" s="174"/>
      <c r="K345" s="192"/>
      <c r="L345" s="192"/>
      <c r="M345" s="173"/>
      <c r="N345" s="173"/>
      <c r="O345" s="174"/>
      <c r="P345" s="173"/>
      <c r="Q345" s="174"/>
      <c r="R345" s="173"/>
      <c r="S345" s="173"/>
      <c r="T345" s="173"/>
      <c r="U345" s="173"/>
      <c r="V345" s="173"/>
      <c r="W345" s="173"/>
      <c r="X345" s="173"/>
      <c r="Y345" s="173"/>
      <c r="Z345" s="173"/>
    </row>
    <row r="346" customFormat="false" ht="15.75" hidden="false" customHeight="true" outlineLevel="0" collapsed="false">
      <c r="A346" s="173"/>
      <c r="B346" s="173"/>
      <c r="C346" s="180"/>
      <c r="D346" s="215"/>
      <c r="E346" s="173"/>
      <c r="F346" s="174"/>
      <c r="G346" s="173"/>
      <c r="H346" s="173"/>
      <c r="I346" s="173"/>
      <c r="J346" s="174"/>
      <c r="K346" s="192"/>
      <c r="L346" s="192"/>
      <c r="M346" s="173"/>
      <c r="N346" s="173"/>
      <c r="O346" s="174"/>
      <c r="P346" s="173"/>
      <c r="Q346" s="174"/>
      <c r="R346" s="173"/>
      <c r="S346" s="173"/>
      <c r="T346" s="173"/>
      <c r="U346" s="173"/>
      <c r="V346" s="173"/>
      <c r="W346" s="173"/>
      <c r="X346" s="173"/>
      <c r="Y346" s="173"/>
      <c r="Z346" s="173"/>
    </row>
    <row r="347" customFormat="false" ht="15.75" hidden="false" customHeight="true" outlineLevel="0" collapsed="false">
      <c r="A347" s="173"/>
      <c r="B347" s="173"/>
      <c r="C347" s="180"/>
      <c r="D347" s="215"/>
      <c r="E347" s="173"/>
      <c r="F347" s="174"/>
      <c r="G347" s="173"/>
      <c r="H347" s="173"/>
      <c r="I347" s="173"/>
      <c r="J347" s="174"/>
      <c r="K347" s="192"/>
      <c r="L347" s="192"/>
      <c r="M347" s="173"/>
      <c r="N347" s="173"/>
      <c r="O347" s="174"/>
      <c r="P347" s="173"/>
      <c r="Q347" s="174"/>
      <c r="R347" s="173"/>
      <c r="S347" s="173"/>
      <c r="T347" s="173"/>
      <c r="U347" s="173"/>
      <c r="V347" s="173"/>
      <c r="W347" s="173"/>
      <c r="X347" s="173"/>
      <c r="Y347" s="173"/>
      <c r="Z347" s="173"/>
    </row>
    <row r="348" customFormat="false" ht="15.75" hidden="false" customHeight="true" outlineLevel="0" collapsed="false">
      <c r="A348" s="173"/>
      <c r="B348" s="173"/>
      <c r="C348" s="180"/>
      <c r="D348" s="215"/>
      <c r="E348" s="173"/>
      <c r="F348" s="174"/>
      <c r="G348" s="173"/>
      <c r="H348" s="173"/>
      <c r="I348" s="173"/>
      <c r="J348" s="174"/>
      <c r="K348" s="192"/>
      <c r="L348" s="192"/>
      <c r="M348" s="173"/>
      <c r="N348" s="173"/>
      <c r="O348" s="174"/>
      <c r="P348" s="173"/>
      <c r="Q348" s="174"/>
      <c r="R348" s="173"/>
      <c r="S348" s="173"/>
      <c r="T348" s="173"/>
      <c r="U348" s="173"/>
      <c r="V348" s="173"/>
      <c r="W348" s="173"/>
      <c r="X348" s="173"/>
      <c r="Y348" s="173"/>
      <c r="Z348" s="173"/>
    </row>
    <row r="349" customFormat="false" ht="15.75" hidden="false" customHeight="true" outlineLevel="0" collapsed="false">
      <c r="A349" s="173"/>
      <c r="B349" s="173"/>
      <c r="C349" s="180"/>
      <c r="D349" s="215"/>
      <c r="E349" s="173"/>
      <c r="F349" s="174"/>
      <c r="G349" s="173"/>
      <c r="H349" s="173"/>
      <c r="I349" s="173"/>
      <c r="J349" s="174"/>
      <c r="K349" s="192"/>
      <c r="L349" s="192"/>
      <c r="M349" s="173"/>
      <c r="N349" s="173"/>
      <c r="O349" s="174"/>
      <c r="P349" s="173"/>
      <c r="Q349" s="174"/>
      <c r="R349" s="173"/>
      <c r="S349" s="173"/>
      <c r="T349" s="173"/>
      <c r="U349" s="173"/>
      <c r="V349" s="173"/>
      <c r="W349" s="173"/>
      <c r="X349" s="173"/>
      <c r="Y349" s="173"/>
      <c r="Z349" s="173"/>
    </row>
    <row r="350" customFormat="false" ht="15.75" hidden="false" customHeight="true" outlineLevel="0" collapsed="false">
      <c r="A350" s="173"/>
      <c r="B350" s="173"/>
      <c r="C350" s="180"/>
      <c r="D350" s="215"/>
      <c r="E350" s="173"/>
      <c r="F350" s="174"/>
      <c r="G350" s="173"/>
      <c r="H350" s="173"/>
      <c r="I350" s="173"/>
      <c r="J350" s="174"/>
      <c r="K350" s="192"/>
      <c r="L350" s="192"/>
      <c r="M350" s="173"/>
      <c r="N350" s="173"/>
      <c r="O350" s="174"/>
      <c r="P350" s="173"/>
      <c r="Q350" s="174"/>
      <c r="R350" s="173"/>
      <c r="S350" s="173"/>
      <c r="T350" s="173"/>
      <c r="U350" s="173"/>
      <c r="V350" s="173"/>
      <c r="W350" s="173"/>
      <c r="X350" s="173"/>
      <c r="Y350" s="173"/>
      <c r="Z350" s="173"/>
    </row>
    <row r="351" customFormat="false" ht="15.75" hidden="false" customHeight="true" outlineLevel="0" collapsed="false">
      <c r="A351" s="173"/>
      <c r="B351" s="173"/>
      <c r="C351" s="180"/>
      <c r="D351" s="215"/>
      <c r="E351" s="173"/>
      <c r="F351" s="174"/>
      <c r="G351" s="173"/>
      <c r="H351" s="173"/>
      <c r="I351" s="173"/>
      <c r="J351" s="174"/>
      <c r="K351" s="192"/>
      <c r="L351" s="192"/>
      <c r="M351" s="173"/>
      <c r="N351" s="173"/>
      <c r="O351" s="174"/>
      <c r="P351" s="173"/>
      <c r="Q351" s="174"/>
      <c r="R351" s="173"/>
      <c r="S351" s="173"/>
      <c r="T351" s="173"/>
      <c r="U351" s="173"/>
      <c r="V351" s="173"/>
      <c r="W351" s="173"/>
      <c r="X351" s="173"/>
      <c r="Y351" s="173"/>
      <c r="Z351" s="173"/>
    </row>
    <row r="352" customFormat="false" ht="15.75" hidden="false" customHeight="true" outlineLevel="0" collapsed="false">
      <c r="A352" s="173"/>
      <c r="B352" s="173"/>
      <c r="C352" s="180"/>
      <c r="D352" s="215"/>
      <c r="E352" s="173"/>
      <c r="F352" s="174"/>
      <c r="G352" s="173"/>
      <c r="H352" s="173"/>
      <c r="I352" s="173"/>
      <c r="J352" s="174"/>
      <c r="K352" s="192"/>
      <c r="L352" s="192"/>
      <c r="M352" s="173"/>
      <c r="N352" s="173"/>
      <c r="O352" s="174"/>
      <c r="P352" s="173"/>
      <c r="Q352" s="174"/>
      <c r="R352" s="173"/>
      <c r="S352" s="173"/>
      <c r="T352" s="173"/>
      <c r="U352" s="173"/>
      <c r="V352" s="173"/>
      <c r="W352" s="173"/>
      <c r="X352" s="173"/>
      <c r="Y352" s="173"/>
      <c r="Z352" s="173"/>
    </row>
    <row r="353" customFormat="false" ht="15.75" hidden="false" customHeight="true" outlineLevel="0" collapsed="false">
      <c r="A353" s="173"/>
      <c r="B353" s="173"/>
      <c r="C353" s="180"/>
      <c r="D353" s="215"/>
      <c r="E353" s="173"/>
      <c r="F353" s="174"/>
      <c r="G353" s="173"/>
      <c r="H353" s="173"/>
      <c r="I353" s="173"/>
      <c r="J353" s="174"/>
      <c r="K353" s="192"/>
      <c r="L353" s="192"/>
      <c r="M353" s="173"/>
      <c r="N353" s="173"/>
      <c r="O353" s="174"/>
      <c r="P353" s="173"/>
      <c r="Q353" s="174"/>
      <c r="R353" s="173"/>
      <c r="S353" s="173"/>
      <c r="T353" s="173"/>
      <c r="U353" s="173"/>
      <c r="V353" s="173"/>
      <c r="W353" s="173"/>
      <c r="X353" s="173"/>
      <c r="Y353" s="173"/>
      <c r="Z353" s="173"/>
    </row>
    <row r="354" customFormat="false" ht="15.75" hidden="false" customHeight="true" outlineLevel="0" collapsed="false">
      <c r="A354" s="173"/>
      <c r="B354" s="173"/>
      <c r="C354" s="180"/>
      <c r="D354" s="215"/>
      <c r="E354" s="173"/>
      <c r="F354" s="174"/>
      <c r="G354" s="173"/>
      <c r="H354" s="173"/>
      <c r="I354" s="173"/>
      <c r="J354" s="174"/>
      <c r="K354" s="192"/>
      <c r="L354" s="192"/>
      <c r="M354" s="173"/>
      <c r="N354" s="173"/>
      <c r="O354" s="174"/>
      <c r="P354" s="173"/>
      <c r="Q354" s="174"/>
      <c r="R354" s="173"/>
      <c r="S354" s="173"/>
      <c r="T354" s="173"/>
      <c r="U354" s="173"/>
      <c r="V354" s="173"/>
      <c r="W354" s="173"/>
      <c r="X354" s="173"/>
      <c r="Y354" s="173"/>
      <c r="Z354" s="173"/>
    </row>
    <row r="355" customFormat="false" ht="15.75" hidden="false" customHeight="true" outlineLevel="0" collapsed="false">
      <c r="A355" s="173"/>
      <c r="B355" s="173"/>
      <c r="C355" s="180"/>
      <c r="D355" s="215"/>
      <c r="E355" s="173"/>
      <c r="F355" s="174"/>
      <c r="G355" s="173"/>
      <c r="H355" s="173"/>
      <c r="I355" s="173"/>
      <c r="J355" s="174"/>
      <c r="K355" s="192"/>
      <c r="L355" s="192"/>
      <c r="M355" s="173"/>
      <c r="N355" s="173"/>
      <c r="O355" s="174"/>
      <c r="P355" s="173"/>
      <c r="Q355" s="174"/>
      <c r="R355" s="173"/>
      <c r="S355" s="173"/>
      <c r="T355" s="173"/>
      <c r="U355" s="173"/>
      <c r="V355" s="173"/>
      <c r="W355" s="173"/>
      <c r="X355" s="173"/>
      <c r="Y355" s="173"/>
      <c r="Z355" s="173"/>
    </row>
    <row r="356" customFormat="false" ht="15.75" hidden="false" customHeight="true" outlineLevel="0" collapsed="false">
      <c r="A356" s="173"/>
      <c r="B356" s="173"/>
      <c r="C356" s="180"/>
      <c r="D356" s="215"/>
      <c r="E356" s="173"/>
      <c r="F356" s="174"/>
      <c r="G356" s="173"/>
      <c r="H356" s="173"/>
      <c r="I356" s="173"/>
      <c r="J356" s="174"/>
      <c r="K356" s="192"/>
      <c r="L356" s="192"/>
      <c r="M356" s="173"/>
      <c r="N356" s="173"/>
      <c r="O356" s="174"/>
      <c r="P356" s="173"/>
      <c r="Q356" s="174"/>
      <c r="R356" s="173"/>
      <c r="S356" s="173"/>
      <c r="T356" s="173"/>
      <c r="U356" s="173"/>
      <c r="V356" s="173"/>
      <c r="W356" s="173"/>
      <c r="X356" s="173"/>
      <c r="Y356" s="173"/>
      <c r="Z356" s="173"/>
    </row>
    <row r="357" customFormat="false" ht="15.75" hidden="false" customHeight="true" outlineLevel="0" collapsed="false">
      <c r="A357" s="173"/>
      <c r="B357" s="173"/>
      <c r="C357" s="180"/>
      <c r="D357" s="215"/>
      <c r="E357" s="173"/>
      <c r="F357" s="174"/>
      <c r="G357" s="173"/>
      <c r="H357" s="173"/>
      <c r="I357" s="173"/>
      <c r="J357" s="174"/>
      <c r="K357" s="192"/>
      <c r="L357" s="192"/>
      <c r="M357" s="173"/>
      <c r="N357" s="173"/>
      <c r="O357" s="174"/>
      <c r="P357" s="173"/>
      <c r="Q357" s="174"/>
      <c r="R357" s="173"/>
      <c r="S357" s="173"/>
      <c r="T357" s="173"/>
      <c r="U357" s="173"/>
      <c r="V357" s="173"/>
      <c r="W357" s="173"/>
      <c r="X357" s="173"/>
      <c r="Y357" s="173"/>
      <c r="Z357" s="173"/>
    </row>
    <row r="358" customFormat="false" ht="15.75" hidden="false" customHeight="true" outlineLevel="0" collapsed="false">
      <c r="A358" s="173"/>
      <c r="B358" s="173"/>
      <c r="C358" s="180"/>
      <c r="D358" s="215"/>
      <c r="E358" s="173"/>
      <c r="F358" s="174"/>
      <c r="G358" s="173"/>
      <c r="H358" s="173"/>
      <c r="I358" s="173"/>
      <c r="J358" s="174"/>
      <c r="K358" s="192"/>
      <c r="L358" s="192"/>
      <c r="M358" s="173"/>
      <c r="N358" s="173"/>
      <c r="O358" s="174"/>
      <c r="P358" s="173"/>
      <c r="Q358" s="174"/>
      <c r="R358" s="173"/>
      <c r="S358" s="173"/>
      <c r="T358" s="173"/>
      <c r="U358" s="173"/>
      <c r="V358" s="173"/>
      <c r="W358" s="173"/>
      <c r="X358" s="173"/>
      <c r="Y358" s="173"/>
      <c r="Z358" s="173"/>
    </row>
    <row r="359" customFormat="false" ht="15.75" hidden="false" customHeight="true" outlineLevel="0" collapsed="false">
      <c r="A359" s="173"/>
      <c r="B359" s="173"/>
      <c r="C359" s="180"/>
      <c r="D359" s="215"/>
      <c r="E359" s="173"/>
      <c r="F359" s="174"/>
      <c r="G359" s="173"/>
      <c r="H359" s="173"/>
      <c r="I359" s="173"/>
      <c r="J359" s="174"/>
      <c r="K359" s="192"/>
      <c r="L359" s="192"/>
      <c r="M359" s="173"/>
      <c r="N359" s="173"/>
      <c r="O359" s="174"/>
      <c r="P359" s="173"/>
      <c r="Q359" s="174"/>
      <c r="R359" s="173"/>
      <c r="S359" s="173"/>
      <c r="T359" s="173"/>
      <c r="U359" s="173"/>
      <c r="V359" s="173"/>
      <c r="W359" s="173"/>
      <c r="X359" s="173"/>
      <c r="Y359" s="173"/>
      <c r="Z359" s="173"/>
    </row>
    <row r="360" customFormat="false" ht="15.75" hidden="false" customHeight="true" outlineLevel="0" collapsed="false">
      <c r="A360" s="173"/>
      <c r="B360" s="173"/>
      <c r="C360" s="180"/>
      <c r="D360" s="215"/>
      <c r="E360" s="173"/>
      <c r="F360" s="174"/>
      <c r="G360" s="173"/>
      <c r="H360" s="173"/>
      <c r="I360" s="173"/>
      <c r="J360" s="174"/>
      <c r="K360" s="192"/>
      <c r="L360" s="192"/>
      <c r="M360" s="173"/>
      <c r="N360" s="173"/>
      <c r="O360" s="174"/>
      <c r="P360" s="173"/>
      <c r="Q360" s="174"/>
      <c r="R360" s="173"/>
      <c r="S360" s="173"/>
      <c r="T360" s="173"/>
      <c r="U360" s="173"/>
      <c r="V360" s="173"/>
      <c r="W360" s="173"/>
      <c r="X360" s="173"/>
      <c r="Y360" s="173"/>
      <c r="Z360" s="173"/>
    </row>
    <row r="361" customFormat="false" ht="15.75" hidden="false" customHeight="true" outlineLevel="0" collapsed="false">
      <c r="A361" s="173"/>
      <c r="B361" s="173"/>
      <c r="C361" s="180"/>
      <c r="D361" s="215"/>
      <c r="E361" s="173"/>
      <c r="F361" s="174"/>
      <c r="G361" s="173"/>
      <c r="H361" s="173"/>
      <c r="I361" s="173"/>
      <c r="J361" s="174"/>
      <c r="K361" s="192"/>
      <c r="L361" s="192"/>
      <c r="M361" s="173"/>
      <c r="N361" s="173"/>
      <c r="O361" s="174"/>
      <c r="P361" s="173"/>
      <c r="Q361" s="174"/>
      <c r="R361" s="173"/>
      <c r="S361" s="173"/>
      <c r="T361" s="173"/>
      <c r="U361" s="173"/>
      <c r="V361" s="173"/>
      <c r="W361" s="173"/>
      <c r="X361" s="173"/>
      <c r="Y361" s="173"/>
      <c r="Z361" s="173"/>
    </row>
    <row r="362" customFormat="false" ht="15.75" hidden="false" customHeight="true" outlineLevel="0" collapsed="false">
      <c r="A362" s="173"/>
      <c r="B362" s="173"/>
      <c r="C362" s="180"/>
      <c r="D362" s="215"/>
      <c r="E362" s="173"/>
      <c r="F362" s="174"/>
      <c r="G362" s="173"/>
      <c r="H362" s="173"/>
      <c r="I362" s="173"/>
      <c r="J362" s="174"/>
      <c r="K362" s="192"/>
      <c r="L362" s="192"/>
      <c r="M362" s="173"/>
      <c r="N362" s="173"/>
      <c r="O362" s="174"/>
      <c r="P362" s="173"/>
      <c r="Q362" s="174"/>
      <c r="R362" s="173"/>
      <c r="S362" s="173"/>
      <c r="T362" s="173"/>
      <c r="U362" s="173"/>
      <c r="V362" s="173"/>
      <c r="W362" s="173"/>
      <c r="X362" s="173"/>
      <c r="Y362" s="173"/>
      <c r="Z362" s="173"/>
    </row>
    <row r="363" customFormat="false" ht="15.75" hidden="false" customHeight="true" outlineLevel="0" collapsed="false">
      <c r="A363" s="173"/>
      <c r="B363" s="173"/>
      <c r="C363" s="180"/>
      <c r="D363" s="215"/>
      <c r="E363" s="173"/>
      <c r="F363" s="174"/>
      <c r="G363" s="173"/>
      <c r="H363" s="173"/>
      <c r="I363" s="173"/>
      <c r="J363" s="174"/>
      <c r="K363" s="192"/>
      <c r="L363" s="192"/>
      <c r="M363" s="173"/>
      <c r="N363" s="173"/>
      <c r="O363" s="174"/>
      <c r="P363" s="173"/>
      <c r="Q363" s="174"/>
      <c r="R363" s="173"/>
      <c r="S363" s="173"/>
      <c r="T363" s="173"/>
      <c r="U363" s="173"/>
      <c r="V363" s="173"/>
      <c r="W363" s="173"/>
      <c r="X363" s="173"/>
      <c r="Y363" s="173"/>
      <c r="Z363" s="173"/>
    </row>
    <row r="364" customFormat="false" ht="15.75" hidden="false" customHeight="true" outlineLevel="0" collapsed="false">
      <c r="A364" s="173"/>
      <c r="B364" s="173"/>
      <c r="C364" s="180"/>
      <c r="D364" s="215"/>
      <c r="E364" s="173"/>
      <c r="F364" s="174"/>
      <c r="G364" s="173"/>
      <c r="H364" s="173"/>
      <c r="I364" s="173"/>
      <c r="J364" s="174"/>
      <c r="K364" s="192"/>
      <c r="L364" s="192"/>
      <c r="M364" s="173"/>
      <c r="N364" s="173"/>
      <c r="O364" s="174"/>
      <c r="P364" s="173"/>
      <c r="Q364" s="174"/>
      <c r="R364" s="173"/>
      <c r="S364" s="173"/>
      <c r="T364" s="173"/>
      <c r="U364" s="173"/>
      <c r="V364" s="173"/>
      <c r="W364" s="173"/>
      <c r="X364" s="173"/>
      <c r="Y364" s="173"/>
      <c r="Z364" s="173"/>
    </row>
    <row r="365" customFormat="false" ht="15.75" hidden="false" customHeight="true" outlineLevel="0" collapsed="false">
      <c r="A365" s="173"/>
      <c r="B365" s="173"/>
      <c r="C365" s="180"/>
      <c r="D365" s="215"/>
      <c r="E365" s="173"/>
      <c r="F365" s="174"/>
      <c r="G365" s="173"/>
      <c r="H365" s="173"/>
      <c r="I365" s="173"/>
      <c r="J365" s="174"/>
      <c r="K365" s="192"/>
      <c r="L365" s="192"/>
      <c r="M365" s="173"/>
      <c r="N365" s="173"/>
      <c r="O365" s="174"/>
      <c r="P365" s="173"/>
      <c r="Q365" s="174"/>
      <c r="R365" s="173"/>
      <c r="S365" s="173"/>
      <c r="T365" s="173"/>
      <c r="U365" s="173"/>
      <c r="V365" s="173"/>
      <c r="W365" s="173"/>
      <c r="X365" s="173"/>
      <c r="Y365" s="173"/>
      <c r="Z365" s="173"/>
    </row>
    <row r="366" customFormat="false" ht="15.75" hidden="false" customHeight="true" outlineLevel="0" collapsed="false">
      <c r="A366" s="173"/>
      <c r="B366" s="173"/>
      <c r="C366" s="180"/>
      <c r="D366" s="215"/>
      <c r="E366" s="173"/>
      <c r="F366" s="174"/>
      <c r="G366" s="173"/>
      <c r="H366" s="173"/>
      <c r="I366" s="173"/>
      <c r="J366" s="174"/>
      <c r="K366" s="192"/>
      <c r="L366" s="192"/>
      <c r="M366" s="173"/>
      <c r="N366" s="173"/>
      <c r="O366" s="174"/>
      <c r="P366" s="173"/>
      <c r="Q366" s="174"/>
      <c r="R366" s="173"/>
      <c r="S366" s="173"/>
      <c r="T366" s="173"/>
      <c r="U366" s="173"/>
      <c r="V366" s="173"/>
      <c r="W366" s="173"/>
      <c r="X366" s="173"/>
      <c r="Y366" s="173"/>
      <c r="Z366" s="173"/>
    </row>
    <row r="367" customFormat="false" ht="15.75" hidden="false" customHeight="true" outlineLevel="0" collapsed="false">
      <c r="A367" s="173"/>
      <c r="B367" s="173"/>
      <c r="C367" s="180"/>
      <c r="D367" s="215"/>
      <c r="E367" s="173"/>
      <c r="F367" s="174"/>
      <c r="G367" s="173"/>
      <c r="H367" s="173"/>
      <c r="I367" s="173"/>
      <c r="J367" s="174"/>
      <c r="K367" s="192"/>
      <c r="L367" s="192"/>
      <c r="M367" s="173"/>
      <c r="N367" s="173"/>
      <c r="O367" s="174"/>
      <c r="P367" s="173"/>
      <c r="Q367" s="174"/>
      <c r="R367" s="173"/>
      <c r="S367" s="173"/>
      <c r="T367" s="173"/>
      <c r="U367" s="173"/>
      <c r="V367" s="173"/>
      <c r="W367" s="173"/>
      <c r="X367" s="173"/>
      <c r="Y367" s="173"/>
      <c r="Z367" s="173"/>
    </row>
    <row r="368" customFormat="false" ht="15.75" hidden="false" customHeight="true" outlineLevel="0" collapsed="false">
      <c r="A368" s="173"/>
      <c r="B368" s="173"/>
      <c r="C368" s="180"/>
      <c r="D368" s="215"/>
      <c r="E368" s="173"/>
      <c r="F368" s="174"/>
      <c r="G368" s="173"/>
      <c r="H368" s="173"/>
      <c r="I368" s="173"/>
      <c r="J368" s="174"/>
      <c r="K368" s="192"/>
      <c r="L368" s="192"/>
      <c r="M368" s="173"/>
      <c r="N368" s="173"/>
      <c r="O368" s="174"/>
      <c r="P368" s="173"/>
      <c r="Q368" s="174"/>
      <c r="R368" s="173"/>
      <c r="S368" s="173"/>
      <c r="T368" s="173"/>
      <c r="U368" s="173"/>
      <c r="V368" s="173"/>
      <c r="W368" s="173"/>
      <c r="X368" s="173"/>
      <c r="Y368" s="173"/>
      <c r="Z368" s="173"/>
    </row>
    <row r="369" customFormat="false" ht="15.75" hidden="false" customHeight="true" outlineLevel="0" collapsed="false">
      <c r="A369" s="173"/>
      <c r="B369" s="173"/>
      <c r="C369" s="180"/>
      <c r="D369" s="215"/>
      <c r="E369" s="173"/>
      <c r="F369" s="174"/>
      <c r="G369" s="173"/>
      <c r="H369" s="173"/>
      <c r="I369" s="173"/>
      <c r="J369" s="174"/>
      <c r="K369" s="192"/>
      <c r="L369" s="192"/>
      <c r="M369" s="173"/>
      <c r="N369" s="173"/>
      <c r="O369" s="174"/>
      <c r="P369" s="173"/>
      <c r="Q369" s="174"/>
      <c r="R369" s="173"/>
      <c r="S369" s="173"/>
      <c r="T369" s="173"/>
      <c r="U369" s="173"/>
      <c r="V369" s="173"/>
      <c r="W369" s="173"/>
      <c r="X369" s="173"/>
      <c r="Y369" s="173"/>
      <c r="Z369" s="173"/>
    </row>
    <row r="370" customFormat="false" ht="15.75" hidden="false" customHeight="true" outlineLevel="0" collapsed="false">
      <c r="A370" s="173"/>
      <c r="B370" s="173"/>
      <c r="C370" s="180"/>
      <c r="D370" s="215"/>
      <c r="E370" s="173"/>
      <c r="F370" s="174"/>
      <c r="G370" s="173"/>
      <c r="H370" s="173"/>
      <c r="I370" s="173"/>
      <c r="J370" s="174"/>
      <c r="K370" s="192"/>
      <c r="L370" s="192"/>
      <c r="M370" s="173"/>
      <c r="N370" s="173"/>
      <c r="O370" s="174"/>
      <c r="P370" s="173"/>
      <c r="Q370" s="174"/>
      <c r="R370" s="173"/>
      <c r="S370" s="173"/>
      <c r="T370" s="173"/>
      <c r="U370" s="173"/>
      <c r="V370" s="173"/>
      <c r="W370" s="173"/>
      <c r="X370" s="173"/>
      <c r="Y370" s="173"/>
      <c r="Z370" s="173"/>
    </row>
    <row r="371" customFormat="false" ht="15.75" hidden="false" customHeight="true" outlineLevel="0" collapsed="false">
      <c r="A371" s="173"/>
      <c r="B371" s="173"/>
      <c r="C371" s="180"/>
      <c r="D371" s="215"/>
      <c r="E371" s="173"/>
      <c r="F371" s="174"/>
      <c r="G371" s="173"/>
      <c r="H371" s="173"/>
      <c r="I371" s="173"/>
      <c r="J371" s="174"/>
      <c r="K371" s="192"/>
      <c r="L371" s="192"/>
      <c r="M371" s="173"/>
      <c r="N371" s="173"/>
      <c r="O371" s="174"/>
      <c r="P371" s="173"/>
      <c r="Q371" s="174"/>
      <c r="R371" s="173"/>
      <c r="S371" s="173"/>
      <c r="T371" s="173"/>
      <c r="U371" s="173"/>
      <c r="V371" s="173"/>
      <c r="W371" s="173"/>
      <c r="X371" s="173"/>
      <c r="Y371" s="173"/>
      <c r="Z371" s="173"/>
    </row>
    <row r="372" customFormat="false" ht="15.75" hidden="false" customHeight="true" outlineLevel="0" collapsed="false">
      <c r="A372" s="173"/>
      <c r="B372" s="173"/>
      <c r="C372" s="180"/>
      <c r="D372" s="215"/>
      <c r="E372" s="173"/>
      <c r="F372" s="174"/>
      <c r="G372" s="173"/>
      <c r="H372" s="173"/>
      <c r="I372" s="173"/>
      <c r="J372" s="174"/>
      <c r="K372" s="192"/>
      <c r="L372" s="192"/>
      <c r="M372" s="173"/>
      <c r="N372" s="173"/>
      <c r="O372" s="174"/>
      <c r="P372" s="173"/>
      <c r="Q372" s="174"/>
      <c r="R372" s="173"/>
      <c r="S372" s="173"/>
      <c r="T372" s="173"/>
      <c r="U372" s="173"/>
      <c r="V372" s="173"/>
      <c r="W372" s="173"/>
      <c r="X372" s="173"/>
      <c r="Y372" s="173"/>
      <c r="Z372" s="173"/>
    </row>
    <row r="373" customFormat="false" ht="15.75" hidden="false" customHeight="true" outlineLevel="0" collapsed="false">
      <c r="A373" s="173"/>
      <c r="B373" s="173"/>
      <c r="C373" s="180"/>
      <c r="D373" s="215"/>
      <c r="E373" s="173"/>
      <c r="F373" s="174"/>
      <c r="G373" s="173"/>
      <c r="H373" s="173"/>
      <c r="I373" s="173"/>
      <c r="J373" s="174"/>
      <c r="K373" s="192"/>
      <c r="L373" s="192"/>
      <c r="M373" s="173"/>
      <c r="N373" s="173"/>
      <c r="O373" s="174"/>
      <c r="P373" s="173"/>
      <c r="Q373" s="174"/>
      <c r="R373" s="173"/>
      <c r="S373" s="173"/>
      <c r="T373" s="173"/>
      <c r="U373" s="173"/>
      <c r="V373" s="173"/>
      <c r="W373" s="173"/>
      <c r="X373" s="173"/>
      <c r="Y373" s="173"/>
      <c r="Z373" s="173"/>
    </row>
    <row r="374" customFormat="false" ht="15.75" hidden="false" customHeight="true" outlineLevel="0" collapsed="false">
      <c r="A374" s="173"/>
      <c r="B374" s="173"/>
      <c r="C374" s="180"/>
      <c r="D374" s="215"/>
      <c r="E374" s="173"/>
      <c r="F374" s="174"/>
      <c r="G374" s="173"/>
      <c r="H374" s="173"/>
      <c r="I374" s="173"/>
      <c r="J374" s="174"/>
      <c r="K374" s="192"/>
      <c r="L374" s="192"/>
      <c r="M374" s="173"/>
      <c r="N374" s="173"/>
      <c r="O374" s="174"/>
      <c r="P374" s="173"/>
      <c r="Q374" s="174"/>
      <c r="R374" s="173"/>
      <c r="S374" s="173"/>
      <c r="T374" s="173"/>
      <c r="U374" s="173"/>
      <c r="V374" s="173"/>
      <c r="W374" s="173"/>
      <c r="X374" s="173"/>
      <c r="Y374" s="173"/>
      <c r="Z374" s="173"/>
    </row>
    <row r="375" customFormat="false" ht="15.75" hidden="false" customHeight="true" outlineLevel="0" collapsed="false">
      <c r="A375" s="173"/>
      <c r="B375" s="173"/>
      <c r="C375" s="180"/>
      <c r="D375" s="215"/>
      <c r="E375" s="173"/>
      <c r="F375" s="174"/>
      <c r="G375" s="173"/>
      <c r="H375" s="173"/>
      <c r="I375" s="173"/>
      <c r="J375" s="174"/>
      <c r="K375" s="192"/>
      <c r="L375" s="192"/>
      <c r="M375" s="173"/>
      <c r="N375" s="173"/>
      <c r="O375" s="174"/>
      <c r="P375" s="173"/>
      <c r="Q375" s="174"/>
      <c r="R375" s="173"/>
      <c r="S375" s="173"/>
      <c r="T375" s="173"/>
      <c r="U375" s="173"/>
      <c r="V375" s="173"/>
      <c r="W375" s="173"/>
      <c r="X375" s="173"/>
      <c r="Y375" s="173"/>
      <c r="Z375" s="173"/>
    </row>
    <row r="376" customFormat="false" ht="15.75" hidden="false" customHeight="true" outlineLevel="0" collapsed="false">
      <c r="A376" s="173"/>
      <c r="B376" s="173"/>
      <c r="C376" s="180"/>
      <c r="D376" s="215"/>
      <c r="E376" s="173"/>
      <c r="F376" s="174"/>
      <c r="G376" s="173"/>
      <c r="H376" s="173"/>
      <c r="I376" s="173"/>
      <c r="J376" s="174"/>
      <c r="K376" s="192"/>
      <c r="L376" s="192"/>
      <c r="M376" s="173"/>
      <c r="N376" s="173"/>
      <c r="O376" s="174"/>
      <c r="P376" s="173"/>
      <c r="Q376" s="174"/>
      <c r="R376" s="173"/>
      <c r="S376" s="173"/>
      <c r="T376" s="173"/>
      <c r="U376" s="173"/>
      <c r="V376" s="173"/>
      <c r="W376" s="173"/>
      <c r="X376" s="173"/>
      <c r="Y376" s="173"/>
      <c r="Z376" s="173"/>
    </row>
    <row r="377" customFormat="false" ht="15.75" hidden="false" customHeight="true" outlineLevel="0" collapsed="false">
      <c r="A377" s="173"/>
      <c r="B377" s="173"/>
      <c r="C377" s="180"/>
      <c r="D377" s="215"/>
      <c r="E377" s="173"/>
      <c r="F377" s="174"/>
      <c r="G377" s="173"/>
      <c r="H377" s="173"/>
      <c r="I377" s="173"/>
      <c r="J377" s="174"/>
      <c r="K377" s="192"/>
      <c r="L377" s="192"/>
      <c r="M377" s="173"/>
      <c r="N377" s="173"/>
      <c r="O377" s="174"/>
      <c r="P377" s="173"/>
      <c r="Q377" s="174"/>
      <c r="R377" s="173"/>
      <c r="S377" s="173"/>
      <c r="T377" s="173"/>
      <c r="U377" s="173"/>
      <c r="V377" s="173"/>
      <c r="W377" s="173"/>
      <c r="X377" s="173"/>
      <c r="Y377" s="173"/>
      <c r="Z377" s="173"/>
    </row>
    <row r="378" customFormat="false" ht="15.75" hidden="false" customHeight="true" outlineLevel="0" collapsed="false">
      <c r="A378" s="173"/>
      <c r="B378" s="173"/>
      <c r="C378" s="180"/>
      <c r="D378" s="215"/>
      <c r="E378" s="173"/>
      <c r="F378" s="174"/>
      <c r="G378" s="173"/>
      <c r="H378" s="173"/>
      <c r="I378" s="173"/>
      <c r="J378" s="174"/>
      <c r="K378" s="192"/>
      <c r="L378" s="192"/>
      <c r="M378" s="173"/>
      <c r="N378" s="173"/>
      <c r="O378" s="174"/>
      <c r="P378" s="173"/>
      <c r="Q378" s="174"/>
      <c r="R378" s="173"/>
      <c r="S378" s="173"/>
      <c r="T378" s="173"/>
      <c r="U378" s="173"/>
      <c r="V378" s="173"/>
      <c r="W378" s="173"/>
      <c r="X378" s="173"/>
      <c r="Y378" s="173"/>
      <c r="Z378" s="173"/>
    </row>
    <row r="379" customFormat="false" ht="15.75" hidden="false" customHeight="true" outlineLevel="0" collapsed="false">
      <c r="A379" s="173"/>
      <c r="B379" s="173"/>
      <c r="C379" s="180"/>
      <c r="D379" s="215"/>
      <c r="E379" s="173"/>
      <c r="F379" s="174"/>
      <c r="G379" s="173"/>
      <c r="H379" s="173"/>
      <c r="I379" s="173"/>
      <c r="J379" s="174"/>
      <c r="K379" s="192"/>
      <c r="L379" s="192"/>
      <c r="M379" s="173"/>
      <c r="N379" s="173"/>
      <c r="O379" s="174"/>
      <c r="P379" s="173"/>
      <c r="Q379" s="174"/>
      <c r="R379" s="173"/>
      <c r="S379" s="173"/>
      <c r="T379" s="173"/>
      <c r="U379" s="173"/>
      <c r="V379" s="173"/>
      <c r="W379" s="173"/>
      <c r="X379" s="173"/>
      <c r="Y379" s="173"/>
      <c r="Z379" s="173"/>
    </row>
    <row r="380" customFormat="false" ht="15.75" hidden="false" customHeight="true" outlineLevel="0" collapsed="false">
      <c r="A380" s="173"/>
      <c r="B380" s="173"/>
      <c r="C380" s="180"/>
      <c r="D380" s="215"/>
      <c r="E380" s="173"/>
      <c r="F380" s="174"/>
      <c r="G380" s="173"/>
      <c r="H380" s="173"/>
      <c r="I380" s="173"/>
      <c r="J380" s="174"/>
      <c r="K380" s="192"/>
      <c r="L380" s="192"/>
      <c r="M380" s="173"/>
      <c r="N380" s="173"/>
      <c r="O380" s="174"/>
      <c r="P380" s="173"/>
      <c r="Q380" s="174"/>
      <c r="R380" s="173"/>
      <c r="S380" s="173"/>
      <c r="T380" s="173"/>
      <c r="U380" s="173"/>
      <c r="V380" s="173"/>
      <c r="W380" s="173"/>
      <c r="X380" s="173"/>
      <c r="Y380" s="173"/>
      <c r="Z380" s="173"/>
    </row>
    <row r="381" customFormat="false" ht="15.75" hidden="false" customHeight="true" outlineLevel="0" collapsed="false">
      <c r="A381" s="173"/>
      <c r="B381" s="173"/>
      <c r="C381" s="180"/>
      <c r="D381" s="215"/>
      <c r="E381" s="173"/>
      <c r="F381" s="174"/>
      <c r="G381" s="173"/>
      <c r="H381" s="173"/>
      <c r="I381" s="173"/>
      <c r="J381" s="174"/>
      <c r="K381" s="192"/>
      <c r="L381" s="192"/>
      <c r="M381" s="173"/>
      <c r="N381" s="173"/>
      <c r="O381" s="174"/>
      <c r="P381" s="173"/>
      <c r="Q381" s="174"/>
      <c r="R381" s="173"/>
      <c r="S381" s="173"/>
      <c r="T381" s="173"/>
      <c r="U381" s="173"/>
      <c r="V381" s="173"/>
      <c r="W381" s="173"/>
      <c r="X381" s="173"/>
      <c r="Y381" s="173"/>
      <c r="Z381" s="173"/>
    </row>
    <row r="382" customFormat="false" ht="15.75" hidden="false" customHeight="true" outlineLevel="0" collapsed="false">
      <c r="A382" s="173"/>
      <c r="B382" s="173"/>
      <c r="C382" s="180"/>
      <c r="D382" s="215"/>
      <c r="E382" s="173"/>
      <c r="F382" s="174"/>
      <c r="G382" s="173"/>
      <c r="H382" s="173"/>
      <c r="I382" s="173"/>
      <c r="J382" s="174"/>
      <c r="K382" s="192"/>
      <c r="L382" s="192"/>
      <c r="M382" s="173"/>
      <c r="N382" s="173"/>
      <c r="O382" s="174"/>
      <c r="P382" s="173"/>
      <c r="Q382" s="174"/>
      <c r="R382" s="173"/>
      <c r="S382" s="173"/>
      <c r="T382" s="173"/>
      <c r="U382" s="173"/>
      <c r="V382" s="173"/>
      <c r="W382" s="173"/>
      <c r="X382" s="173"/>
      <c r="Y382" s="173"/>
      <c r="Z382" s="173"/>
    </row>
    <row r="383" customFormat="false" ht="15.75" hidden="false" customHeight="true" outlineLevel="0" collapsed="false">
      <c r="A383" s="173"/>
      <c r="B383" s="173"/>
      <c r="C383" s="180"/>
      <c r="D383" s="215"/>
      <c r="E383" s="173"/>
      <c r="F383" s="174"/>
      <c r="G383" s="173"/>
      <c r="H383" s="173"/>
      <c r="I383" s="173"/>
      <c r="J383" s="174"/>
      <c r="K383" s="192"/>
      <c r="L383" s="192"/>
      <c r="M383" s="173"/>
      <c r="N383" s="173"/>
      <c r="O383" s="174"/>
      <c r="P383" s="173"/>
      <c r="Q383" s="174"/>
      <c r="R383" s="173"/>
      <c r="S383" s="173"/>
      <c r="T383" s="173"/>
      <c r="U383" s="173"/>
      <c r="V383" s="173"/>
      <c r="W383" s="173"/>
      <c r="X383" s="173"/>
      <c r="Y383" s="173"/>
      <c r="Z383" s="173"/>
    </row>
    <row r="384" customFormat="false" ht="15.75" hidden="false" customHeight="true" outlineLevel="0" collapsed="false">
      <c r="A384" s="173"/>
      <c r="B384" s="173"/>
      <c r="C384" s="180"/>
      <c r="D384" s="215"/>
      <c r="E384" s="173"/>
      <c r="F384" s="174"/>
      <c r="G384" s="173"/>
      <c r="H384" s="173"/>
      <c r="I384" s="173"/>
      <c r="J384" s="174"/>
      <c r="K384" s="192"/>
      <c r="L384" s="192"/>
      <c r="M384" s="173"/>
      <c r="N384" s="173"/>
      <c r="O384" s="174"/>
      <c r="P384" s="173"/>
      <c r="Q384" s="174"/>
      <c r="R384" s="173"/>
      <c r="S384" s="173"/>
      <c r="T384" s="173"/>
      <c r="U384" s="173"/>
      <c r="V384" s="173"/>
      <c r="W384" s="173"/>
      <c r="X384" s="173"/>
      <c r="Y384" s="173"/>
      <c r="Z384" s="173"/>
    </row>
    <row r="385" customFormat="false" ht="15.75" hidden="false" customHeight="true" outlineLevel="0" collapsed="false">
      <c r="A385" s="173"/>
      <c r="B385" s="173"/>
      <c r="C385" s="180"/>
      <c r="D385" s="215"/>
      <c r="E385" s="173"/>
      <c r="F385" s="174"/>
      <c r="G385" s="173"/>
      <c r="H385" s="173"/>
      <c r="I385" s="173"/>
      <c r="J385" s="174"/>
      <c r="K385" s="192"/>
      <c r="L385" s="192"/>
      <c r="M385" s="173"/>
      <c r="N385" s="173"/>
      <c r="O385" s="174"/>
      <c r="P385" s="173"/>
      <c r="Q385" s="174"/>
      <c r="R385" s="173"/>
      <c r="S385" s="173"/>
      <c r="T385" s="173"/>
      <c r="U385" s="173"/>
      <c r="V385" s="173"/>
      <c r="W385" s="173"/>
      <c r="X385" s="173"/>
      <c r="Y385" s="173"/>
      <c r="Z385" s="173"/>
    </row>
    <row r="386" customFormat="false" ht="15.75" hidden="false" customHeight="true" outlineLevel="0" collapsed="false">
      <c r="A386" s="173"/>
      <c r="B386" s="173"/>
      <c r="C386" s="180"/>
      <c r="D386" s="215"/>
      <c r="E386" s="173"/>
      <c r="F386" s="174"/>
      <c r="G386" s="173"/>
      <c r="H386" s="173"/>
      <c r="I386" s="173"/>
      <c r="J386" s="174"/>
      <c r="K386" s="192"/>
      <c r="L386" s="192"/>
      <c r="M386" s="173"/>
      <c r="N386" s="173"/>
      <c r="O386" s="174"/>
      <c r="P386" s="173"/>
      <c r="Q386" s="174"/>
      <c r="R386" s="173"/>
      <c r="S386" s="173"/>
      <c r="T386" s="173"/>
      <c r="U386" s="173"/>
      <c r="V386" s="173"/>
      <c r="W386" s="173"/>
      <c r="X386" s="173"/>
      <c r="Y386" s="173"/>
      <c r="Z386" s="173"/>
    </row>
    <row r="387" customFormat="false" ht="15.75" hidden="false" customHeight="true" outlineLevel="0" collapsed="false">
      <c r="A387" s="173"/>
      <c r="B387" s="173"/>
      <c r="C387" s="180"/>
      <c r="D387" s="215"/>
      <c r="E387" s="173"/>
      <c r="F387" s="174"/>
      <c r="G387" s="173"/>
      <c r="H387" s="173"/>
      <c r="I387" s="173"/>
      <c r="J387" s="174"/>
      <c r="K387" s="192"/>
      <c r="L387" s="192"/>
      <c r="M387" s="173"/>
      <c r="N387" s="173"/>
      <c r="O387" s="174"/>
      <c r="P387" s="173"/>
      <c r="Q387" s="174"/>
      <c r="R387" s="173"/>
      <c r="S387" s="173"/>
      <c r="T387" s="173"/>
      <c r="U387" s="173"/>
      <c r="V387" s="173"/>
      <c r="W387" s="173"/>
      <c r="X387" s="173"/>
      <c r="Y387" s="173"/>
      <c r="Z387" s="173"/>
    </row>
    <row r="388" customFormat="false" ht="15.75" hidden="false" customHeight="true" outlineLevel="0" collapsed="false">
      <c r="A388" s="173"/>
      <c r="B388" s="173"/>
      <c r="C388" s="180"/>
      <c r="D388" s="215"/>
      <c r="E388" s="173"/>
      <c r="F388" s="174"/>
      <c r="G388" s="173"/>
      <c r="H388" s="173"/>
      <c r="I388" s="173"/>
      <c r="J388" s="174"/>
      <c r="K388" s="192"/>
      <c r="L388" s="192"/>
      <c r="M388" s="173"/>
      <c r="N388" s="173"/>
      <c r="O388" s="174"/>
      <c r="P388" s="173"/>
      <c r="Q388" s="174"/>
      <c r="R388" s="173"/>
      <c r="S388" s="173"/>
      <c r="T388" s="173"/>
      <c r="U388" s="173"/>
      <c r="V388" s="173"/>
      <c r="W388" s="173"/>
      <c r="X388" s="173"/>
      <c r="Y388" s="173"/>
      <c r="Z388" s="173"/>
    </row>
    <row r="389" customFormat="false" ht="15.75" hidden="false" customHeight="true" outlineLevel="0" collapsed="false">
      <c r="A389" s="173"/>
      <c r="B389" s="173"/>
      <c r="C389" s="180"/>
      <c r="D389" s="215"/>
      <c r="E389" s="173"/>
      <c r="F389" s="174"/>
      <c r="G389" s="173"/>
      <c r="H389" s="173"/>
      <c r="I389" s="173"/>
      <c r="J389" s="174"/>
      <c r="K389" s="192"/>
      <c r="L389" s="192"/>
      <c r="M389" s="173"/>
      <c r="N389" s="173"/>
      <c r="O389" s="174"/>
      <c r="P389" s="173"/>
      <c r="Q389" s="174"/>
      <c r="R389" s="173"/>
      <c r="S389" s="173"/>
      <c r="T389" s="173"/>
      <c r="U389" s="173"/>
      <c r="V389" s="173"/>
      <c r="W389" s="173"/>
      <c r="X389" s="173"/>
      <c r="Y389" s="173"/>
      <c r="Z389" s="173"/>
    </row>
    <row r="390" customFormat="false" ht="15.75" hidden="false" customHeight="true" outlineLevel="0" collapsed="false">
      <c r="A390" s="173"/>
      <c r="B390" s="173"/>
      <c r="C390" s="180"/>
      <c r="D390" s="215"/>
      <c r="E390" s="173"/>
      <c r="F390" s="174"/>
      <c r="G390" s="173"/>
      <c r="H390" s="173"/>
      <c r="I390" s="173"/>
      <c r="J390" s="174"/>
      <c r="K390" s="192"/>
      <c r="L390" s="192"/>
      <c r="M390" s="173"/>
      <c r="N390" s="173"/>
      <c r="O390" s="174"/>
      <c r="P390" s="173"/>
      <c r="Q390" s="174"/>
      <c r="R390" s="173"/>
      <c r="S390" s="173"/>
      <c r="T390" s="173"/>
      <c r="U390" s="173"/>
      <c r="V390" s="173"/>
      <c r="W390" s="173"/>
      <c r="X390" s="173"/>
      <c r="Y390" s="173"/>
      <c r="Z390" s="173"/>
    </row>
    <row r="391" customFormat="false" ht="15.75" hidden="false" customHeight="true" outlineLevel="0" collapsed="false">
      <c r="A391" s="173"/>
      <c r="B391" s="173"/>
      <c r="C391" s="180"/>
      <c r="D391" s="215"/>
      <c r="E391" s="173"/>
      <c r="F391" s="174"/>
      <c r="G391" s="173"/>
      <c r="H391" s="173"/>
      <c r="I391" s="173"/>
      <c r="J391" s="174"/>
      <c r="K391" s="192"/>
      <c r="L391" s="192"/>
      <c r="M391" s="173"/>
      <c r="N391" s="173"/>
      <c r="O391" s="174"/>
      <c r="P391" s="173"/>
      <c r="Q391" s="174"/>
      <c r="R391" s="173"/>
      <c r="S391" s="173"/>
      <c r="T391" s="173"/>
      <c r="U391" s="173"/>
      <c r="V391" s="173"/>
      <c r="W391" s="173"/>
      <c r="X391" s="173"/>
      <c r="Y391" s="173"/>
      <c r="Z391" s="173"/>
    </row>
    <row r="392" customFormat="false" ht="15.75" hidden="false" customHeight="true" outlineLevel="0" collapsed="false">
      <c r="A392" s="173"/>
      <c r="B392" s="173"/>
      <c r="C392" s="180"/>
      <c r="D392" s="215"/>
      <c r="E392" s="173"/>
      <c r="F392" s="174"/>
      <c r="G392" s="173"/>
      <c r="H392" s="173"/>
      <c r="I392" s="173"/>
      <c r="J392" s="174"/>
      <c r="K392" s="192"/>
      <c r="L392" s="192"/>
      <c r="M392" s="173"/>
      <c r="N392" s="173"/>
      <c r="O392" s="174"/>
      <c r="P392" s="173"/>
      <c r="Q392" s="174"/>
      <c r="R392" s="173"/>
      <c r="S392" s="173"/>
      <c r="T392" s="173"/>
      <c r="U392" s="173"/>
      <c r="V392" s="173"/>
      <c r="W392" s="173"/>
      <c r="X392" s="173"/>
      <c r="Y392" s="173"/>
      <c r="Z392" s="173"/>
    </row>
    <row r="393" customFormat="false" ht="15.75" hidden="false" customHeight="true" outlineLevel="0" collapsed="false">
      <c r="A393" s="173"/>
      <c r="B393" s="173"/>
      <c r="C393" s="180"/>
      <c r="D393" s="215"/>
      <c r="E393" s="173"/>
      <c r="F393" s="174"/>
      <c r="G393" s="173"/>
      <c r="H393" s="173"/>
      <c r="I393" s="173"/>
      <c r="J393" s="174"/>
      <c r="K393" s="192"/>
      <c r="L393" s="192"/>
      <c r="M393" s="173"/>
      <c r="N393" s="173"/>
      <c r="O393" s="174"/>
      <c r="P393" s="173"/>
      <c r="Q393" s="174"/>
      <c r="R393" s="173"/>
      <c r="S393" s="173"/>
      <c r="T393" s="173"/>
      <c r="U393" s="173"/>
      <c r="V393" s="173"/>
      <c r="W393" s="173"/>
      <c r="X393" s="173"/>
      <c r="Y393" s="173"/>
      <c r="Z393" s="173"/>
    </row>
    <row r="394" customFormat="false" ht="15.75" hidden="false" customHeight="true" outlineLevel="0" collapsed="false">
      <c r="A394" s="173"/>
      <c r="B394" s="173"/>
      <c r="C394" s="180"/>
      <c r="D394" s="215"/>
      <c r="E394" s="173"/>
      <c r="F394" s="174"/>
      <c r="G394" s="173"/>
      <c r="H394" s="173"/>
      <c r="I394" s="173"/>
      <c r="J394" s="174"/>
      <c r="K394" s="192"/>
      <c r="L394" s="192"/>
      <c r="M394" s="173"/>
      <c r="N394" s="173"/>
      <c r="O394" s="174"/>
      <c r="P394" s="173"/>
      <c r="Q394" s="174"/>
      <c r="R394" s="173"/>
      <c r="S394" s="173"/>
      <c r="T394" s="173"/>
      <c r="U394" s="173"/>
      <c r="V394" s="173"/>
      <c r="W394" s="173"/>
      <c r="X394" s="173"/>
      <c r="Y394" s="173"/>
      <c r="Z394" s="173"/>
    </row>
    <row r="395" customFormat="false" ht="15.75" hidden="false" customHeight="true" outlineLevel="0" collapsed="false">
      <c r="A395" s="173"/>
      <c r="B395" s="173"/>
      <c r="C395" s="180"/>
      <c r="D395" s="215"/>
      <c r="E395" s="173"/>
      <c r="F395" s="174"/>
      <c r="G395" s="173"/>
      <c r="H395" s="173"/>
      <c r="I395" s="173"/>
      <c r="J395" s="174"/>
      <c r="K395" s="192"/>
      <c r="L395" s="192"/>
      <c r="M395" s="173"/>
      <c r="N395" s="173"/>
      <c r="O395" s="174"/>
      <c r="P395" s="173"/>
      <c r="Q395" s="174"/>
      <c r="R395" s="173"/>
      <c r="S395" s="173"/>
      <c r="T395" s="173"/>
      <c r="U395" s="173"/>
      <c r="V395" s="173"/>
      <c r="W395" s="173"/>
      <c r="X395" s="173"/>
      <c r="Y395" s="173"/>
      <c r="Z395" s="173"/>
    </row>
    <row r="396" customFormat="false" ht="15.75" hidden="false" customHeight="true" outlineLevel="0" collapsed="false">
      <c r="A396" s="173"/>
      <c r="B396" s="173"/>
      <c r="C396" s="180"/>
      <c r="D396" s="215"/>
      <c r="E396" s="173"/>
      <c r="F396" s="174"/>
      <c r="G396" s="173"/>
      <c r="H396" s="173"/>
      <c r="I396" s="173"/>
      <c r="J396" s="174"/>
      <c r="K396" s="192"/>
      <c r="L396" s="192"/>
      <c r="M396" s="173"/>
      <c r="N396" s="173"/>
      <c r="O396" s="174"/>
      <c r="P396" s="173"/>
      <c r="Q396" s="174"/>
      <c r="R396" s="173"/>
      <c r="S396" s="173"/>
      <c r="T396" s="173"/>
      <c r="U396" s="173"/>
      <c r="V396" s="173"/>
      <c r="W396" s="173"/>
      <c r="X396" s="173"/>
      <c r="Y396" s="173"/>
      <c r="Z396" s="173"/>
    </row>
    <row r="397" customFormat="false" ht="15.75" hidden="false" customHeight="true" outlineLevel="0" collapsed="false">
      <c r="A397" s="173"/>
      <c r="B397" s="173"/>
      <c r="C397" s="180"/>
      <c r="D397" s="215"/>
      <c r="E397" s="173"/>
      <c r="F397" s="174"/>
      <c r="G397" s="173"/>
      <c r="H397" s="173"/>
      <c r="I397" s="173"/>
      <c r="J397" s="174"/>
      <c r="K397" s="192"/>
      <c r="L397" s="192"/>
      <c r="M397" s="173"/>
      <c r="N397" s="173"/>
      <c r="O397" s="174"/>
      <c r="P397" s="173"/>
      <c r="Q397" s="174"/>
      <c r="R397" s="173"/>
      <c r="S397" s="173"/>
      <c r="T397" s="173"/>
      <c r="U397" s="173"/>
      <c r="V397" s="173"/>
      <c r="W397" s="173"/>
      <c r="X397" s="173"/>
      <c r="Y397" s="173"/>
      <c r="Z397" s="173"/>
    </row>
    <row r="398" customFormat="false" ht="15.75" hidden="false" customHeight="true" outlineLevel="0" collapsed="false">
      <c r="A398" s="173"/>
      <c r="B398" s="173"/>
      <c r="C398" s="180"/>
      <c r="D398" s="215"/>
      <c r="E398" s="173"/>
      <c r="F398" s="174"/>
      <c r="G398" s="173"/>
      <c r="H398" s="173"/>
      <c r="I398" s="173"/>
      <c r="J398" s="174"/>
      <c r="K398" s="192"/>
      <c r="L398" s="192"/>
      <c r="M398" s="173"/>
      <c r="N398" s="173"/>
      <c r="O398" s="174"/>
      <c r="P398" s="173"/>
      <c r="Q398" s="174"/>
      <c r="R398" s="173"/>
      <c r="S398" s="173"/>
      <c r="T398" s="173"/>
      <c r="U398" s="173"/>
      <c r="V398" s="173"/>
      <c r="W398" s="173"/>
      <c r="X398" s="173"/>
      <c r="Y398" s="173"/>
      <c r="Z398" s="173"/>
    </row>
    <row r="399" customFormat="false" ht="15.75" hidden="false" customHeight="true" outlineLevel="0" collapsed="false">
      <c r="A399" s="173"/>
      <c r="B399" s="173"/>
      <c r="C399" s="180"/>
      <c r="D399" s="215"/>
      <c r="E399" s="173"/>
      <c r="F399" s="174"/>
      <c r="G399" s="173"/>
      <c r="H399" s="173"/>
      <c r="I399" s="173"/>
      <c r="J399" s="174"/>
      <c r="K399" s="192"/>
      <c r="L399" s="192"/>
      <c r="M399" s="173"/>
      <c r="N399" s="173"/>
      <c r="O399" s="174"/>
      <c r="P399" s="173"/>
      <c r="Q399" s="174"/>
      <c r="R399" s="173"/>
      <c r="S399" s="173"/>
      <c r="T399" s="173"/>
      <c r="U399" s="173"/>
      <c r="V399" s="173"/>
      <c r="W399" s="173"/>
      <c r="X399" s="173"/>
      <c r="Y399" s="173"/>
      <c r="Z399" s="173"/>
    </row>
    <row r="400" customFormat="false" ht="15.75" hidden="false" customHeight="true" outlineLevel="0" collapsed="false">
      <c r="A400" s="173"/>
      <c r="B400" s="173"/>
      <c r="C400" s="180"/>
      <c r="D400" s="215"/>
      <c r="E400" s="173"/>
      <c r="F400" s="174"/>
      <c r="G400" s="173"/>
      <c r="H400" s="173"/>
      <c r="I400" s="173"/>
      <c r="J400" s="174"/>
      <c r="K400" s="192"/>
      <c r="L400" s="192"/>
      <c r="M400" s="173"/>
      <c r="N400" s="173"/>
      <c r="O400" s="174"/>
      <c r="P400" s="173"/>
      <c r="Q400" s="174"/>
      <c r="R400" s="173"/>
      <c r="S400" s="173"/>
      <c r="T400" s="173"/>
      <c r="U400" s="173"/>
      <c r="V400" s="173"/>
      <c r="W400" s="173"/>
      <c r="X400" s="173"/>
      <c r="Y400" s="173"/>
      <c r="Z400" s="173"/>
    </row>
    <row r="401" customFormat="false" ht="15.75" hidden="false" customHeight="true" outlineLevel="0" collapsed="false">
      <c r="A401" s="173"/>
      <c r="B401" s="173"/>
      <c r="C401" s="180"/>
      <c r="D401" s="215"/>
      <c r="E401" s="173"/>
      <c r="F401" s="174"/>
      <c r="G401" s="173"/>
      <c r="H401" s="173"/>
      <c r="I401" s="173"/>
      <c r="J401" s="174"/>
      <c r="K401" s="192"/>
      <c r="L401" s="192"/>
      <c r="M401" s="173"/>
      <c r="N401" s="173"/>
      <c r="O401" s="174"/>
      <c r="P401" s="173"/>
      <c r="Q401" s="174"/>
      <c r="R401" s="173"/>
      <c r="S401" s="173"/>
      <c r="T401" s="173"/>
      <c r="U401" s="173"/>
      <c r="V401" s="173"/>
      <c r="W401" s="173"/>
      <c r="X401" s="173"/>
      <c r="Y401" s="173"/>
      <c r="Z401" s="173"/>
    </row>
    <row r="402" customFormat="false" ht="15.75" hidden="false" customHeight="true" outlineLevel="0" collapsed="false">
      <c r="A402" s="173"/>
      <c r="B402" s="173"/>
      <c r="C402" s="180"/>
      <c r="D402" s="215"/>
      <c r="E402" s="173"/>
      <c r="F402" s="174"/>
      <c r="G402" s="173"/>
      <c r="H402" s="173"/>
      <c r="I402" s="173"/>
      <c r="J402" s="174"/>
      <c r="K402" s="192"/>
      <c r="L402" s="192"/>
      <c r="M402" s="173"/>
      <c r="N402" s="173"/>
      <c r="O402" s="174"/>
      <c r="P402" s="173"/>
      <c r="Q402" s="174"/>
      <c r="R402" s="173"/>
      <c r="S402" s="173"/>
      <c r="T402" s="173"/>
      <c r="U402" s="173"/>
      <c r="V402" s="173"/>
      <c r="W402" s="173"/>
      <c r="X402" s="173"/>
      <c r="Y402" s="173"/>
      <c r="Z402" s="173"/>
    </row>
    <row r="403" customFormat="false" ht="15.75" hidden="false" customHeight="true" outlineLevel="0" collapsed="false">
      <c r="A403" s="173"/>
      <c r="B403" s="173"/>
      <c r="C403" s="180"/>
      <c r="D403" s="215"/>
      <c r="E403" s="173"/>
      <c r="F403" s="174"/>
      <c r="G403" s="173"/>
      <c r="H403" s="173"/>
      <c r="I403" s="173"/>
      <c r="J403" s="174"/>
      <c r="K403" s="192"/>
      <c r="L403" s="192"/>
      <c r="M403" s="173"/>
      <c r="N403" s="173"/>
      <c r="O403" s="174"/>
      <c r="P403" s="173"/>
      <c r="Q403" s="174"/>
      <c r="R403" s="173"/>
      <c r="S403" s="173"/>
      <c r="T403" s="173"/>
      <c r="U403" s="173"/>
      <c r="V403" s="173"/>
      <c r="W403" s="173"/>
      <c r="X403" s="173"/>
      <c r="Y403" s="173"/>
      <c r="Z403" s="173"/>
    </row>
    <row r="404" customFormat="false" ht="15.75" hidden="false" customHeight="true" outlineLevel="0" collapsed="false">
      <c r="A404" s="173"/>
      <c r="B404" s="173"/>
      <c r="C404" s="180"/>
      <c r="D404" s="215"/>
      <c r="E404" s="173"/>
      <c r="F404" s="174"/>
      <c r="G404" s="173"/>
      <c r="H404" s="173"/>
      <c r="I404" s="173"/>
      <c r="J404" s="174"/>
      <c r="K404" s="192"/>
      <c r="L404" s="192"/>
      <c r="M404" s="173"/>
      <c r="N404" s="173"/>
      <c r="O404" s="174"/>
      <c r="P404" s="173"/>
      <c r="Q404" s="174"/>
      <c r="R404" s="173"/>
      <c r="S404" s="173"/>
      <c r="T404" s="173"/>
      <c r="U404" s="173"/>
      <c r="V404" s="173"/>
      <c r="W404" s="173"/>
      <c r="X404" s="173"/>
      <c r="Y404" s="173"/>
      <c r="Z404" s="173"/>
    </row>
    <row r="405" customFormat="false" ht="15.75" hidden="false" customHeight="true" outlineLevel="0" collapsed="false">
      <c r="A405" s="173"/>
      <c r="B405" s="173"/>
      <c r="C405" s="180"/>
      <c r="D405" s="215"/>
      <c r="E405" s="173"/>
      <c r="F405" s="174"/>
      <c r="G405" s="173"/>
      <c r="H405" s="173"/>
      <c r="I405" s="173"/>
      <c r="J405" s="174"/>
      <c r="K405" s="192"/>
      <c r="L405" s="192"/>
      <c r="M405" s="173"/>
      <c r="N405" s="173"/>
      <c r="O405" s="174"/>
      <c r="P405" s="173"/>
      <c r="Q405" s="174"/>
      <c r="R405" s="173"/>
      <c r="S405" s="173"/>
      <c r="T405" s="173"/>
      <c r="U405" s="173"/>
      <c r="V405" s="173"/>
      <c r="W405" s="173"/>
      <c r="X405" s="173"/>
      <c r="Y405" s="173"/>
      <c r="Z405" s="173"/>
    </row>
    <row r="406" customFormat="false" ht="15.75" hidden="false" customHeight="true" outlineLevel="0" collapsed="false">
      <c r="A406" s="173"/>
      <c r="B406" s="173"/>
      <c r="C406" s="180"/>
      <c r="D406" s="215"/>
      <c r="E406" s="173"/>
      <c r="F406" s="174"/>
      <c r="G406" s="173"/>
      <c r="H406" s="173"/>
      <c r="I406" s="173"/>
      <c r="J406" s="174"/>
      <c r="K406" s="192"/>
      <c r="L406" s="192"/>
      <c r="M406" s="173"/>
      <c r="N406" s="173"/>
      <c r="O406" s="174"/>
      <c r="P406" s="173"/>
      <c r="Q406" s="174"/>
      <c r="R406" s="173"/>
      <c r="S406" s="173"/>
      <c r="T406" s="173"/>
      <c r="U406" s="173"/>
      <c r="V406" s="173"/>
      <c r="W406" s="173"/>
      <c r="X406" s="173"/>
      <c r="Y406" s="173"/>
      <c r="Z406" s="173"/>
    </row>
    <row r="407" customFormat="false" ht="15.75" hidden="false" customHeight="true" outlineLevel="0" collapsed="false">
      <c r="A407" s="173"/>
      <c r="B407" s="173"/>
      <c r="C407" s="180"/>
      <c r="D407" s="215"/>
      <c r="E407" s="173"/>
      <c r="F407" s="174"/>
      <c r="G407" s="173"/>
      <c r="H407" s="173"/>
      <c r="I407" s="173"/>
      <c r="J407" s="174"/>
      <c r="K407" s="192"/>
      <c r="L407" s="192"/>
      <c r="M407" s="173"/>
      <c r="N407" s="173"/>
      <c r="O407" s="174"/>
      <c r="P407" s="173"/>
      <c r="Q407" s="174"/>
      <c r="R407" s="173"/>
      <c r="S407" s="173"/>
      <c r="T407" s="173"/>
      <c r="U407" s="173"/>
      <c r="V407" s="173"/>
      <c r="W407" s="173"/>
      <c r="X407" s="173"/>
      <c r="Y407" s="173"/>
      <c r="Z407" s="173"/>
    </row>
    <row r="408" customFormat="false" ht="15.75" hidden="false" customHeight="true" outlineLevel="0" collapsed="false">
      <c r="A408" s="173"/>
      <c r="B408" s="173"/>
      <c r="C408" s="180"/>
      <c r="D408" s="215"/>
      <c r="E408" s="173"/>
      <c r="F408" s="174"/>
      <c r="G408" s="173"/>
      <c r="H408" s="173"/>
      <c r="I408" s="173"/>
      <c r="J408" s="174"/>
      <c r="K408" s="192"/>
      <c r="L408" s="192"/>
      <c r="M408" s="173"/>
      <c r="N408" s="173"/>
      <c r="O408" s="174"/>
      <c r="P408" s="173"/>
      <c r="Q408" s="174"/>
      <c r="R408" s="173"/>
      <c r="S408" s="173"/>
      <c r="T408" s="173"/>
      <c r="U408" s="173"/>
      <c r="V408" s="173"/>
      <c r="W408" s="173"/>
      <c r="X408" s="173"/>
      <c r="Y408" s="173"/>
      <c r="Z408" s="173"/>
    </row>
    <row r="409" customFormat="false" ht="15.75" hidden="false" customHeight="true" outlineLevel="0" collapsed="false">
      <c r="A409" s="173"/>
      <c r="B409" s="173"/>
      <c r="C409" s="180"/>
      <c r="D409" s="215"/>
      <c r="E409" s="173"/>
      <c r="F409" s="174"/>
      <c r="G409" s="173"/>
      <c r="H409" s="173"/>
      <c r="I409" s="173"/>
      <c r="J409" s="174"/>
      <c r="K409" s="192"/>
      <c r="L409" s="192"/>
      <c r="M409" s="173"/>
      <c r="N409" s="173"/>
      <c r="O409" s="174"/>
      <c r="P409" s="173"/>
      <c r="Q409" s="174"/>
      <c r="R409" s="173"/>
      <c r="S409" s="173"/>
      <c r="T409" s="173"/>
      <c r="U409" s="173"/>
      <c r="V409" s="173"/>
      <c r="W409" s="173"/>
      <c r="X409" s="173"/>
      <c r="Y409" s="173"/>
      <c r="Z409" s="173"/>
    </row>
    <row r="410" customFormat="false" ht="15.75" hidden="false" customHeight="true" outlineLevel="0" collapsed="false">
      <c r="A410" s="173"/>
      <c r="B410" s="173"/>
      <c r="C410" s="180"/>
      <c r="D410" s="215"/>
      <c r="E410" s="173"/>
      <c r="F410" s="174"/>
      <c r="G410" s="173"/>
      <c r="H410" s="173"/>
      <c r="I410" s="173"/>
      <c r="J410" s="174"/>
      <c r="K410" s="192"/>
      <c r="L410" s="192"/>
      <c r="M410" s="173"/>
      <c r="N410" s="173"/>
      <c r="O410" s="174"/>
      <c r="P410" s="173"/>
      <c r="Q410" s="174"/>
      <c r="R410" s="173"/>
      <c r="S410" s="173"/>
      <c r="T410" s="173"/>
      <c r="U410" s="173"/>
      <c r="V410" s="173"/>
      <c r="W410" s="173"/>
      <c r="X410" s="173"/>
      <c r="Y410" s="173"/>
      <c r="Z410" s="173"/>
    </row>
    <row r="411" customFormat="false" ht="15.75" hidden="false" customHeight="true" outlineLevel="0" collapsed="false">
      <c r="A411" s="173"/>
      <c r="B411" s="173"/>
      <c r="C411" s="180"/>
      <c r="D411" s="215"/>
      <c r="E411" s="173"/>
      <c r="F411" s="174"/>
      <c r="G411" s="173"/>
      <c r="H411" s="173"/>
      <c r="I411" s="173"/>
      <c r="J411" s="174"/>
      <c r="K411" s="192"/>
      <c r="L411" s="192"/>
      <c r="M411" s="173"/>
      <c r="N411" s="173"/>
      <c r="O411" s="174"/>
      <c r="P411" s="173"/>
      <c r="Q411" s="174"/>
      <c r="R411" s="173"/>
      <c r="S411" s="173"/>
      <c r="T411" s="173"/>
      <c r="U411" s="173"/>
      <c r="V411" s="173"/>
      <c r="W411" s="173"/>
      <c r="X411" s="173"/>
      <c r="Y411" s="173"/>
      <c r="Z411" s="173"/>
    </row>
    <row r="412" customFormat="false" ht="15.75" hidden="false" customHeight="true" outlineLevel="0" collapsed="false">
      <c r="A412" s="173"/>
      <c r="B412" s="173"/>
      <c r="C412" s="180"/>
      <c r="D412" s="215"/>
      <c r="E412" s="173"/>
      <c r="F412" s="174"/>
      <c r="G412" s="173"/>
      <c r="H412" s="173"/>
      <c r="I412" s="173"/>
      <c r="J412" s="174"/>
      <c r="K412" s="192"/>
      <c r="L412" s="192"/>
      <c r="M412" s="173"/>
      <c r="N412" s="173"/>
      <c r="O412" s="174"/>
      <c r="P412" s="173"/>
      <c r="Q412" s="174"/>
      <c r="R412" s="173"/>
      <c r="S412" s="173"/>
      <c r="T412" s="173"/>
      <c r="U412" s="173"/>
      <c r="V412" s="173"/>
      <c r="W412" s="173"/>
      <c r="X412" s="173"/>
      <c r="Y412" s="173"/>
      <c r="Z412" s="173"/>
    </row>
    <row r="413" customFormat="false" ht="15.75" hidden="false" customHeight="true" outlineLevel="0" collapsed="false">
      <c r="A413" s="173"/>
      <c r="B413" s="173"/>
      <c r="C413" s="180"/>
      <c r="D413" s="215"/>
      <c r="E413" s="173"/>
      <c r="F413" s="174"/>
      <c r="G413" s="173"/>
      <c r="H413" s="173"/>
      <c r="I413" s="173"/>
      <c r="J413" s="174"/>
      <c r="K413" s="192"/>
      <c r="L413" s="192"/>
      <c r="M413" s="173"/>
      <c r="N413" s="173"/>
      <c r="O413" s="174"/>
      <c r="P413" s="173"/>
      <c r="Q413" s="174"/>
      <c r="R413" s="173"/>
      <c r="S413" s="173"/>
      <c r="T413" s="173"/>
      <c r="U413" s="173"/>
      <c r="V413" s="173"/>
      <c r="W413" s="173"/>
      <c r="X413" s="173"/>
      <c r="Y413" s="173"/>
      <c r="Z413" s="173"/>
    </row>
    <row r="414" customFormat="false" ht="15.75" hidden="false" customHeight="true" outlineLevel="0" collapsed="false">
      <c r="A414" s="173"/>
      <c r="B414" s="173"/>
      <c r="C414" s="180"/>
      <c r="D414" s="215"/>
      <c r="E414" s="173"/>
      <c r="F414" s="174"/>
      <c r="G414" s="173"/>
      <c r="H414" s="173"/>
      <c r="I414" s="173"/>
      <c r="J414" s="174"/>
      <c r="K414" s="192"/>
      <c r="L414" s="192"/>
      <c r="M414" s="173"/>
      <c r="N414" s="173"/>
      <c r="O414" s="174"/>
      <c r="P414" s="173"/>
      <c r="Q414" s="174"/>
      <c r="R414" s="173"/>
      <c r="S414" s="173"/>
      <c r="T414" s="173"/>
      <c r="U414" s="173"/>
      <c r="V414" s="173"/>
      <c r="W414" s="173"/>
      <c r="X414" s="173"/>
      <c r="Y414" s="173"/>
      <c r="Z414" s="173"/>
    </row>
    <row r="415" customFormat="false" ht="15.75" hidden="false" customHeight="true" outlineLevel="0" collapsed="false">
      <c r="A415" s="173"/>
      <c r="B415" s="173"/>
      <c r="C415" s="180"/>
      <c r="D415" s="215"/>
      <c r="E415" s="173"/>
      <c r="F415" s="174"/>
      <c r="G415" s="173"/>
      <c r="H415" s="173"/>
      <c r="I415" s="173"/>
      <c r="J415" s="174"/>
      <c r="K415" s="192"/>
      <c r="L415" s="192"/>
      <c r="M415" s="173"/>
      <c r="N415" s="173"/>
      <c r="O415" s="174"/>
      <c r="P415" s="173"/>
      <c r="Q415" s="174"/>
      <c r="R415" s="173"/>
      <c r="S415" s="173"/>
      <c r="T415" s="173"/>
      <c r="U415" s="173"/>
      <c r="V415" s="173"/>
      <c r="W415" s="173"/>
      <c r="X415" s="173"/>
      <c r="Y415" s="173"/>
      <c r="Z415" s="173"/>
    </row>
    <row r="416" customFormat="false" ht="15.75" hidden="false" customHeight="true" outlineLevel="0" collapsed="false">
      <c r="A416" s="173"/>
      <c r="B416" s="173"/>
      <c r="C416" s="180"/>
      <c r="D416" s="215"/>
      <c r="E416" s="173"/>
      <c r="F416" s="174"/>
      <c r="G416" s="173"/>
      <c r="H416" s="173"/>
      <c r="I416" s="173"/>
      <c r="J416" s="174"/>
      <c r="K416" s="192"/>
      <c r="L416" s="192"/>
      <c r="M416" s="173"/>
      <c r="N416" s="173"/>
      <c r="O416" s="174"/>
      <c r="P416" s="173"/>
      <c r="Q416" s="174"/>
      <c r="R416" s="173"/>
      <c r="S416" s="173"/>
      <c r="T416" s="173"/>
      <c r="U416" s="173"/>
      <c r="V416" s="173"/>
      <c r="W416" s="173"/>
      <c r="X416" s="173"/>
      <c r="Y416" s="173"/>
      <c r="Z416" s="173"/>
    </row>
    <row r="417" customFormat="false" ht="15.75" hidden="false" customHeight="true" outlineLevel="0" collapsed="false">
      <c r="A417" s="173"/>
      <c r="B417" s="173"/>
      <c r="C417" s="180"/>
      <c r="D417" s="215"/>
      <c r="E417" s="173"/>
      <c r="F417" s="174"/>
      <c r="G417" s="173"/>
      <c r="H417" s="173"/>
      <c r="I417" s="173"/>
      <c r="J417" s="174"/>
      <c r="K417" s="192"/>
      <c r="L417" s="192"/>
      <c r="M417" s="173"/>
      <c r="N417" s="173"/>
      <c r="O417" s="174"/>
      <c r="P417" s="173"/>
      <c r="Q417" s="174"/>
      <c r="R417" s="173"/>
      <c r="S417" s="173"/>
      <c r="T417" s="173"/>
      <c r="U417" s="173"/>
      <c r="V417" s="173"/>
      <c r="W417" s="173"/>
      <c r="X417" s="173"/>
      <c r="Y417" s="173"/>
      <c r="Z417" s="173"/>
    </row>
    <row r="418" customFormat="false" ht="15.75" hidden="false" customHeight="true" outlineLevel="0" collapsed="false">
      <c r="A418" s="173"/>
      <c r="B418" s="173"/>
      <c r="C418" s="180"/>
      <c r="D418" s="215"/>
      <c r="E418" s="173"/>
      <c r="F418" s="174"/>
      <c r="G418" s="173"/>
      <c r="H418" s="173"/>
      <c r="I418" s="173"/>
      <c r="J418" s="174"/>
      <c r="K418" s="192"/>
      <c r="L418" s="192"/>
      <c r="M418" s="173"/>
      <c r="N418" s="173"/>
      <c r="O418" s="174"/>
      <c r="P418" s="173"/>
      <c r="Q418" s="174"/>
      <c r="R418" s="173"/>
      <c r="S418" s="173"/>
      <c r="T418" s="173"/>
      <c r="U418" s="173"/>
      <c r="V418" s="173"/>
      <c r="W418" s="173"/>
      <c r="X418" s="173"/>
      <c r="Y418" s="173"/>
      <c r="Z418" s="173"/>
    </row>
    <row r="419" customFormat="false" ht="15.75" hidden="false" customHeight="true" outlineLevel="0" collapsed="false">
      <c r="A419" s="173"/>
      <c r="B419" s="173"/>
      <c r="C419" s="180"/>
      <c r="D419" s="215"/>
      <c r="E419" s="173"/>
      <c r="F419" s="174"/>
      <c r="G419" s="173"/>
      <c r="H419" s="173"/>
      <c r="I419" s="173"/>
      <c r="J419" s="174"/>
      <c r="K419" s="192"/>
      <c r="L419" s="192"/>
      <c r="M419" s="173"/>
      <c r="N419" s="173"/>
      <c r="O419" s="174"/>
      <c r="P419" s="173"/>
      <c r="Q419" s="174"/>
      <c r="R419" s="173"/>
      <c r="S419" s="173"/>
      <c r="T419" s="173"/>
      <c r="U419" s="173"/>
      <c r="V419" s="173"/>
      <c r="W419" s="173"/>
      <c r="X419" s="173"/>
      <c r="Y419" s="173"/>
      <c r="Z419" s="173"/>
    </row>
    <row r="420" customFormat="false" ht="15.75" hidden="false" customHeight="true" outlineLevel="0" collapsed="false">
      <c r="A420" s="173"/>
      <c r="B420" s="173"/>
      <c r="C420" s="180"/>
      <c r="D420" s="215"/>
      <c r="E420" s="173"/>
      <c r="F420" s="174"/>
      <c r="G420" s="173"/>
      <c r="H420" s="173"/>
      <c r="I420" s="173"/>
      <c r="J420" s="174"/>
      <c r="K420" s="192"/>
      <c r="L420" s="192"/>
      <c r="M420" s="173"/>
      <c r="N420" s="173"/>
      <c r="O420" s="174"/>
      <c r="P420" s="173"/>
      <c r="Q420" s="174"/>
      <c r="R420" s="173"/>
      <c r="S420" s="173"/>
      <c r="T420" s="173"/>
      <c r="U420" s="173"/>
      <c r="V420" s="173"/>
      <c r="W420" s="173"/>
      <c r="X420" s="173"/>
      <c r="Y420" s="173"/>
      <c r="Z420" s="173"/>
    </row>
    <row r="421" customFormat="false" ht="15.75" hidden="false" customHeight="true" outlineLevel="0" collapsed="false">
      <c r="A421" s="173"/>
      <c r="B421" s="173"/>
      <c r="C421" s="180"/>
      <c r="D421" s="215"/>
      <c r="E421" s="173"/>
      <c r="F421" s="174"/>
      <c r="G421" s="173"/>
      <c r="H421" s="173"/>
      <c r="I421" s="173"/>
      <c r="J421" s="174"/>
      <c r="K421" s="192"/>
      <c r="L421" s="192"/>
      <c r="M421" s="173"/>
      <c r="N421" s="173"/>
      <c r="O421" s="174"/>
      <c r="P421" s="173"/>
      <c r="Q421" s="174"/>
      <c r="R421" s="173"/>
      <c r="S421" s="173"/>
      <c r="T421" s="173"/>
      <c r="U421" s="173"/>
      <c r="V421" s="173"/>
      <c r="W421" s="173"/>
      <c r="X421" s="173"/>
      <c r="Y421" s="173"/>
      <c r="Z421" s="173"/>
    </row>
    <row r="422" customFormat="false" ht="15.75" hidden="false" customHeight="true" outlineLevel="0" collapsed="false">
      <c r="A422" s="173"/>
      <c r="B422" s="173"/>
      <c r="C422" s="180"/>
      <c r="D422" s="215"/>
      <c r="E422" s="173"/>
      <c r="F422" s="174"/>
      <c r="G422" s="173"/>
      <c r="H422" s="173"/>
      <c r="I422" s="173"/>
      <c r="J422" s="174"/>
      <c r="K422" s="192"/>
      <c r="L422" s="192"/>
      <c r="M422" s="173"/>
      <c r="N422" s="173"/>
      <c r="O422" s="174"/>
      <c r="P422" s="173"/>
      <c r="Q422" s="174"/>
      <c r="R422" s="173"/>
      <c r="S422" s="173"/>
      <c r="T422" s="173"/>
      <c r="U422" s="173"/>
      <c r="V422" s="173"/>
      <c r="W422" s="173"/>
      <c r="X422" s="173"/>
      <c r="Y422" s="173"/>
      <c r="Z422" s="173"/>
    </row>
    <row r="423" customFormat="false" ht="15.75" hidden="false" customHeight="true" outlineLevel="0" collapsed="false">
      <c r="A423" s="173"/>
      <c r="B423" s="173"/>
      <c r="C423" s="180"/>
      <c r="D423" s="215"/>
      <c r="E423" s="173"/>
      <c r="F423" s="174"/>
      <c r="G423" s="173"/>
      <c r="H423" s="173"/>
      <c r="I423" s="173"/>
      <c r="J423" s="174"/>
      <c r="K423" s="192"/>
      <c r="L423" s="192"/>
      <c r="M423" s="173"/>
      <c r="N423" s="173"/>
      <c r="O423" s="174"/>
      <c r="P423" s="173"/>
      <c r="Q423" s="174"/>
      <c r="R423" s="173"/>
      <c r="S423" s="173"/>
      <c r="T423" s="173"/>
      <c r="U423" s="173"/>
      <c r="V423" s="173"/>
      <c r="W423" s="173"/>
      <c r="X423" s="173"/>
      <c r="Y423" s="173"/>
      <c r="Z423" s="173"/>
    </row>
    <row r="424" customFormat="false" ht="15.75" hidden="false" customHeight="true" outlineLevel="0" collapsed="false">
      <c r="A424" s="173"/>
      <c r="B424" s="173"/>
      <c r="C424" s="180"/>
      <c r="D424" s="215"/>
      <c r="E424" s="173"/>
      <c r="F424" s="174"/>
      <c r="G424" s="173"/>
      <c r="H424" s="173"/>
      <c r="I424" s="173"/>
      <c r="J424" s="174"/>
      <c r="K424" s="192"/>
      <c r="L424" s="192"/>
      <c r="M424" s="173"/>
      <c r="N424" s="173"/>
      <c r="O424" s="174"/>
      <c r="P424" s="173"/>
      <c r="Q424" s="174"/>
      <c r="R424" s="173"/>
      <c r="S424" s="173"/>
      <c r="T424" s="173"/>
      <c r="U424" s="173"/>
      <c r="V424" s="173"/>
      <c r="W424" s="173"/>
      <c r="X424" s="173"/>
      <c r="Y424" s="173"/>
      <c r="Z424" s="173"/>
    </row>
    <row r="425" customFormat="false" ht="15.75" hidden="false" customHeight="true" outlineLevel="0" collapsed="false">
      <c r="A425" s="173"/>
      <c r="B425" s="173"/>
      <c r="C425" s="180"/>
      <c r="D425" s="215"/>
      <c r="E425" s="173"/>
      <c r="F425" s="174"/>
      <c r="G425" s="173"/>
      <c r="H425" s="173"/>
      <c r="I425" s="173"/>
      <c r="J425" s="174"/>
      <c r="K425" s="192"/>
      <c r="L425" s="192"/>
      <c r="M425" s="173"/>
      <c r="N425" s="173"/>
      <c r="O425" s="174"/>
      <c r="P425" s="173"/>
      <c r="Q425" s="174"/>
      <c r="R425" s="173"/>
      <c r="S425" s="173"/>
      <c r="T425" s="173"/>
      <c r="U425" s="173"/>
      <c r="V425" s="173"/>
      <c r="W425" s="173"/>
      <c r="X425" s="173"/>
      <c r="Y425" s="173"/>
      <c r="Z425" s="173"/>
    </row>
    <row r="426" customFormat="false" ht="15.75" hidden="false" customHeight="true" outlineLevel="0" collapsed="false">
      <c r="A426" s="173"/>
      <c r="B426" s="173"/>
      <c r="C426" s="180"/>
      <c r="D426" s="215"/>
      <c r="E426" s="173"/>
      <c r="F426" s="174"/>
      <c r="G426" s="173"/>
      <c r="H426" s="173"/>
      <c r="I426" s="173"/>
      <c r="J426" s="174"/>
      <c r="K426" s="192"/>
      <c r="L426" s="192"/>
      <c r="M426" s="173"/>
      <c r="N426" s="173"/>
      <c r="O426" s="174"/>
      <c r="P426" s="173"/>
      <c r="Q426" s="174"/>
      <c r="R426" s="173"/>
      <c r="S426" s="173"/>
      <c r="T426" s="173"/>
      <c r="U426" s="173"/>
      <c r="V426" s="173"/>
      <c r="W426" s="173"/>
      <c r="X426" s="173"/>
      <c r="Y426" s="173"/>
      <c r="Z426" s="173"/>
    </row>
    <row r="427" customFormat="false" ht="15.75" hidden="false" customHeight="true" outlineLevel="0" collapsed="false">
      <c r="A427" s="173"/>
      <c r="B427" s="173"/>
      <c r="C427" s="180"/>
      <c r="D427" s="215"/>
      <c r="E427" s="173"/>
      <c r="F427" s="174"/>
      <c r="G427" s="173"/>
      <c r="H427" s="173"/>
      <c r="I427" s="173"/>
      <c r="J427" s="174"/>
      <c r="K427" s="192"/>
      <c r="L427" s="192"/>
      <c r="M427" s="173"/>
      <c r="N427" s="173"/>
      <c r="O427" s="174"/>
      <c r="P427" s="173"/>
      <c r="Q427" s="174"/>
      <c r="R427" s="173"/>
      <c r="S427" s="173"/>
      <c r="T427" s="173"/>
      <c r="U427" s="173"/>
      <c r="V427" s="173"/>
      <c r="W427" s="173"/>
      <c r="X427" s="173"/>
      <c r="Y427" s="173"/>
      <c r="Z427" s="173"/>
    </row>
    <row r="428" customFormat="false" ht="15.75" hidden="false" customHeight="true" outlineLevel="0" collapsed="false">
      <c r="A428" s="173"/>
      <c r="B428" s="173"/>
      <c r="C428" s="180"/>
      <c r="D428" s="215"/>
      <c r="E428" s="173"/>
      <c r="F428" s="174"/>
      <c r="G428" s="173"/>
      <c r="H428" s="173"/>
      <c r="I428" s="173"/>
      <c r="J428" s="174"/>
      <c r="K428" s="192"/>
      <c r="L428" s="192"/>
      <c r="M428" s="173"/>
      <c r="N428" s="173"/>
      <c r="O428" s="174"/>
      <c r="P428" s="173"/>
      <c r="Q428" s="174"/>
      <c r="R428" s="173"/>
      <c r="S428" s="173"/>
      <c r="T428" s="173"/>
      <c r="U428" s="173"/>
      <c r="V428" s="173"/>
      <c r="W428" s="173"/>
      <c r="X428" s="173"/>
      <c r="Y428" s="173"/>
      <c r="Z428" s="173"/>
    </row>
    <row r="429" customFormat="false" ht="15.75" hidden="false" customHeight="true" outlineLevel="0" collapsed="false">
      <c r="A429" s="173"/>
      <c r="B429" s="173"/>
      <c r="C429" s="180"/>
      <c r="D429" s="215"/>
      <c r="E429" s="173"/>
      <c r="F429" s="174"/>
      <c r="G429" s="173"/>
      <c r="H429" s="173"/>
      <c r="I429" s="173"/>
      <c r="J429" s="174"/>
      <c r="K429" s="192"/>
      <c r="L429" s="192"/>
      <c r="M429" s="173"/>
      <c r="N429" s="173"/>
      <c r="O429" s="174"/>
      <c r="P429" s="173"/>
      <c r="Q429" s="174"/>
      <c r="R429" s="173"/>
      <c r="S429" s="173"/>
      <c r="T429" s="173"/>
      <c r="U429" s="173"/>
      <c r="V429" s="173"/>
      <c r="W429" s="173"/>
      <c r="X429" s="173"/>
      <c r="Y429" s="173"/>
      <c r="Z429" s="173"/>
    </row>
    <row r="430" customFormat="false" ht="15.75" hidden="false" customHeight="true" outlineLevel="0" collapsed="false">
      <c r="A430" s="173"/>
      <c r="B430" s="173"/>
      <c r="C430" s="180"/>
      <c r="D430" s="215"/>
      <c r="E430" s="173"/>
      <c r="F430" s="174"/>
      <c r="G430" s="173"/>
      <c r="H430" s="173"/>
      <c r="I430" s="173"/>
      <c r="J430" s="174"/>
      <c r="K430" s="192"/>
      <c r="L430" s="192"/>
      <c r="M430" s="173"/>
      <c r="N430" s="173"/>
      <c r="O430" s="174"/>
      <c r="P430" s="173"/>
      <c r="Q430" s="174"/>
      <c r="R430" s="173"/>
      <c r="S430" s="173"/>
      <c r="T430" s="173"/>
      <c r="U430" s="173"/>
      <c r="V430" s="173"/>
      <c r="W430" s="173"/>
      <c r="X430" s="173"/>
      <c r="Y430" s="173"/>
      <c r="Z430" s="173"/>
    </row>
    <row r="431" customFormat="false" ht="15.75" hidden="false" customHeight="true" outlineLevel="0" collapsed="false">
      <c r="A431" s="173"/>
      <c r="B431" s="173"/>
      <c r="C431" s="180"/>
      <c r="D431" s="215"/>
      <c r="E431" s="173"/>
      <c r="F431" s="174"/>
      <c r="G431" s="173"/>
      <c r="H431" s="173"/>
      <c r="I431" s="173"/>
      <c r="J431" s="174"/>
      <c r="K431" s="192"/>
      <c r="L431" s="192"/>
      <c r="M431" s="173"/>
      <c r="N431" s="173"/>
      <c r="O431" s="174"/>
      <c r="P431" s="173"/>
      <c r="Q431" s="174"/>
      <c r="R431" s="173"/>
      <c r="S431" s="173"/>
      <c r="T431" s="173"/>
      <c r="U431" s="173"/>
      <c r="V431" s="173"/>
      <c r="W431" s="173"/>
      <c r="X431" s="173"/>
      <c r="Y431" s="173"/>
      <c r="Z431" s="173"/>
    </row>
    <row r="432" customFormat="false" ht="15.75" hidden="false" customHeight="true" outlineLevel="0" collapsed="false">
      <c r="A432" s="173"/>
      <c r="B432" s="173"/>
      <c r="C432" s="180"/>
      <c r="D432" s="215"/>
      <c r="E432" s="173"/>
      <c r="F432" s="174"/>
      <c r="G432" s="173"/>
      <c r="H432" s="173"/>
      <c r="I432" s="173"/>
      <c r="J432" s="174"/>
      <c r="K432" s="192"/>
      <c r="L432" s="192"/>
      <c r="M432" s="173"/>
      <c r="N432" s="173"/>
      <c r="O432" s="174"/>
      <c r="P432" s="173"/>
      <c r="Q432" s="174"/>
      <c r="R432" s="173"/>
      <c r="S432" s="173"/>
      <c r="T432" s="173"/>
      <c r="U432" s="173"/>
      <c r="V432" s="173"/>
      <c r="W432" s="173"/>
      <c r="X432" s="173"/>
      <c r="Y432" s="173"/>
      <c r="Z432" s="173"/>
    </row>
    <row r="433" customFormat="false" ht="15.75" hidden="false" customHeight="true" outlineLevel="0" collapsed="false">
      <c r="A433" s="173"/>
      <c r="B433" s="173"/>
      <c r="C433" s="180"/>
      <c r="D433" s="215"/>
      <c r="E433" s="173"/>
      <c r="F433" s="174"/>
      <c r="G433" s="173"/>
      <c r="H433" s="173"/>
      <c r="I433" s="173"/>
      <c r="J433" s="174"/>
      <c r="K433" s="192"/>
      <c r="L433" s="192"/>
      <c r="M433" s="173"/>
      <c r="N433" s="173"/>
      <c r="O433" s="174"/>
      <c r="P433" s="173"/>
      <c r="Q433" s="174"/>
      <c r="R433" s="173"/>
      <c r="S433" s="173"/>
      <c r="T433" s="173"/>
      <c r="U433" s="173"/>
      <c r="V433" s="173"/>
      <c r="W433" s="173"/>
      <c r="X433" s="173"/>
      <c r="Y433" s="173"/>
      <c r="Z433" s="173"/>
    </row>
    <row r="434" customFormat="false" ht="15.75" hidden="false" customHeight="true" outlineLevel="0" collapsed="false">
      <c r="A434" s="173"/>
      <c r="B434" s="173"/>
      <c r="C434" s="180"/>
      <c r="D434" s="215"/>
      <c r="E434" s="173"/>
      <c r="F434" s="174"/>
      <c r="G434" s="173"/>
      <c r="H434" s="173"/>
      <c r="I434" s="173"/>
      <c r="J434" s="174"/>
      <c r="K434" s="192"/>
      <c r="L434" s="192"/>
      <c r="M434" s="173"/>
      <c r="N434" s="173"/>
      <c r="O434" s="174"/>
      <c r="P434" s="173"/>
      <c r="Q434" s="174"/>
      <c r="R434" s="173"/>
      <c r="S434" s="173"/>
      <c r="T434" s="173"/>
      <c r="U434" s="173"/>
      <c r="V434" s="173"/>
      <c r="W434" s="173"/>
      <c r="X434" s="173"/>
      <c r="Y434" s="173"/>
      <c r="Z434" s="173"/>
    </row>
    <row r="435" customFormat="false" ht="15.75" hidden="false" customHeight="true" outlineLevel="0" collapsed="false">
      <c r="A435" s="173"/>
      <c r="B435" s="173"/>
      <c r="C435" s="180"/>
      <c r="D435" s="215"/>
      <c r="E435" s="173"/>
      <c r="F435" s="174"/>
      <c r="G435" s="173"/>
      <c r="H435" s="173"/>
      <c r="I435" s="173"/>
      <c r="J435" s="174"/>
      <c r="K435" s="192"/>
      <c r="L435" s="192"/>
      <c r="M435" s="173"/>
      <c r="N435" s="173"/>
      <c r="O435" s="174"/>
      <c r="P435" s="173"/>
      <c r="Q435" s="174"/>
      <c r="R435" s="173"/>
      <c r="S435" s="173"/>
      <c r="T435" s="173"/>
      <c r="U435" s="173"/>
      <c r="V435" s="173"/>
      <c r="W435" s="173"/>
      <c r="X435" s="173"/>
      <c r="Y435" s="173"/>
      <c r="Z435" s="173"/>
    </row>
    <row r="436" customFormat="false" ht="15.75" hidden="false" customHeight="true" outlineLevel="0" collapsed="false">
      <c r="A436" s="173"/>
      <c r="B436" s="173"/>
      <c r="C436" s="180"/>
      <c r="D436" s="215"/>
      <c r="E436" s="173"/>
      <c r="F436" s="174"/>
      <c r="G436" s="173"/>
      <c r="H436" s="173"/>
      <c r="I436" s="173"/>
      <c r="J436" s="174"/>
      <c r="K436" s="192"/>
      <c r="L436" s="192"/>
      <c r="M436" s="173"/>
      <c r="N436" s="173"/>
      <c r="O436" s="174"/>
      <c r="P436" s="173"/>
      <c r="Q436" s="174"/>
      <c r="R436" s="173"/>
      <c r="S436" s="173"/>
      <c r="T436" s="173"/>
      <c r="U436" s="173"/>
      <c r="V436" s="173"/>
      <c r="W436" s="173"/>
      <c r="X436" s="173"/>
      <c r="Y436" s="173"/>
      <c r="Z436" s="173"/>
    </row>
    <row r="437" customFormat="false" ht="15.75" hidden="false" customHeight="true" outlineLevel="0" collapsed="false">
      <c r="A437" s="173"/>
      <c r="B437" s="173"/>
      <c r="C437" s="180"/>
      <c r="D437" s="215"/>
      <c r="E437" s="173"/>
      <c r="F437" s="174"/>
      <c r="G437" s="173"/>
      <c r="H437" s="173"/>
      <c r="I437" s="173"/>
      <c r="J437" s="174"/>
      <c r="K437" s="192"/>
      <c r="L437" s="192"/>
      <c r="M437" s="173"/>
      <c r="N437" s="173"/>
      <c r="O437" s="174"/>
      <c r="P437" s="173"/>
      <c r="Q437" s="174"/>
      <c r="R437" s="173"/>
      <c r="S437" s="173"/>
      <c r="T437" s="173"/>
      <c r="U437" s="173"/>
      <c r="V437" s="173"/>
      <c r="W437" s="173"/>
      <c r="X437" s="173"/>
      <c r="Y437" s="173"/>
      <c r="Z437" s="173"/>
    </row>
    <row r="438" customFormat="false" ht="15.75" hidden="false" customHeight="true" outlineLevel="0" collapsed="false">
      <c r="A438" s="173"/>
      <c r="B438" s="173"/>
      <c r="C438" s="180"/>
      <c r="D438" s="215"/>
      <c r="E438" s="173"/>
      <c r="F438" s="174"/>
      <c r="G438" s="173"/>
      <c r="H438" s="173"/>
      <c r="I438" s="173"/>
      <c r="J438" s="174"/>
      <c r="K438" s="192"/>
      <c r="L438" s="192"/>
      <c r="M438" s="173"/>
      <c r="N438" s="173"/>
      <c r="O438" s="174"/>
      <c r="P438" s="173"/>
      <c r="Q438" s="174"/>
      <c r="R438" s="173"/>
      <c r="S438" s="173"/>
      <c r="T438" s="173"/>
      <c r="U438" s="173"/>
      <c r="V438" s="173"/>
      <c r="W438" s="173"/>
      <c r="X438" s="173"/>
      <c r="Y438" s="173"/>
      <c r="Z438" s="173"/>
    </row>
    <row r="439" customFormat="false" ht="15.75" hidden="false" customHeight="true" outlineLevel="0" collapsed="false">
      <c r="A439" s="173"/>
      <c r="B439" s="173"/>
      <c r="C439" s="180"/>
      <c r="D439" s="215"/>
      <c r="E439" s="173"/>
      <c r="F439" s="174"/>
      <c r="G439" s="173"/>
      <c r="H439" s="173"/>
      <c r="I439" s="173"/>
      <c r="J439" s="174"/>
      <c r="K439" s="192"/>
      <c r="L439" s="192"/>
      <c r="M439" s="173"/>
      <c r="N439" s="173"/>
      <c r="O439" s="174"/>
      <c r="P439" s="173"/>
      <c r="Q439" s="174"/>
      <c r="R439" s="173"/>
      <c r="S439" s="173"/>
      <c r="T439" s="173"/>
      <c r="U439" s="173"/>
      <c r="V439" s="173"/>
      <c r="W439" s="173"/>
      <c r="X439" s="173"/>
      <c r="Y439" s="173"/>
      <c r="Z439" s="173"/>
    </row>
    <row r="440" customFormat="false" ht="15.75" hidden="false" customHeight="true" outlineLevel="0" collapsed="false">
      <c r="A440" s="173"/>
      <c r="B440" s="173"/>
      <c r="C440" s="180"/>
      <c r="D440" s="215"/>
      <c r="E440" s="173"/>
      <c r="F440" s="174"/>
      <c r="G440" s="173"/>
      <c r="H440" s="173"/>
      <c r="I440" s="173"/>
      <c r="J440" s="174"/>
      <c r="K440" s="192"/>
      <c r="L440" s="192"/>
      <c r="M440" s="173"/>
      <c r="N440" s="173"/>
      <c r="O440" s="174"/>
      <c r="P440" s="173"/>
      <c r="Q440" s="174"/>
      <c r="R440" s="173"/>
      <c r="S440" s="173"/>
      <c r="T440" s="173"/>
      <c r="U440" s="173"/>
      <c r="V440" s="173"/>
      <c r="W440" s="173"/>
      <c r="X440" s="173"/>
      <c r="Y440" s="173"/>
      <c r="Z440" s="173"/>
    </row>
    <row r="441" customFormat="false" ht="15.75" hidden="false" customHeight="true" outlineLevel="0" collapsed="false">
      <c r="A441" s="173"/>
      <c r="B441" s="173"/>
      <c r="C441" s="180"/>
      <c r="D441" s="215"/>
      <c r="E441" s="173"/>
      <c r="F441" s="174"/>
      <c r="G441" s="173"/>
      <c r="H441" s="173"/>
      <c r="I441" s="173"/>
      <c r="J441" s="174"/>
      <c r="K441" s="192"/>
      <c r="L441" s="192"/>
      <c r="M441" s="173"/>
      <c r="N441" s="173"/>
      <c r="O441" s="174"/>
      <c r="P441" s="173"/>
      <c r="Q441" s="174"/>
      <c r="R441" s="173"/>
      <c r="S441" s="173"/>
      <c r="T441" s="173"/>
      <c r="U441" s="173"/>
      <c r="V441" s="173"/>
      <c r="W441" s="173"/>
      <c r="X441" s="173"/>
      <c r="Y441" s="173"/>
      <c r="Z441" s="173"/>
    </row>
    <row r="442" customFormat="false" ht="15.75" hidden="false" customHeight="true" outlineLevel="0" collapsed="false">
      <c r="A442" s="173"/>
      <c r="B442" s="173"/>
      <c r="C442" s="180"/>
      <c r="D442" s="215"/>
      <c r="E442" s="173"/>
      <c r="F442" s="174"/>
      <c r="G442" s="173"/>
      <c r="H442" s="173"/>
      <c r="I442" s="173"/>
      <c r="J442" s="174"/>
      <c r="K442" s="192"/>
      <c r="L442" s="192"/>
      <c r="M442" s="173"/>
      <c r="N442" s="173"/>
      <c r="O442" s="174"/>
      <c r="P442" s="173"/>
      <c r="Q442" s="174"/>
      <c r="R442" s="173"/>
      <c r="S442" s="173"/>
      <c r="T442" s="173"/>
      <c r="U442" s="173"/>
      <c r="V442" s="173"/>
      <c r="W442" s="173"/>
      <c r="X442" s="173"/>
      <c r="Y442" s="173"/>
      <c r="Z442" s="173"/>
    </row>
    <row r="443" customFormat="false" ht="15.75" hidden="false" customHeight="true" outlineLevel="0" collapsed="false">
      <c r="A443" s="173"/>
      <c r="B443" s="173"/>
      <c r="C443" s="180"/>
      <c r="D443" s="215"/>
      <c r="E443" s="173"/>
      <c r="F443" s="174"/>
      <c r="G443" s="173"/>
      <c r="H443" s="173"/>
      <c r="I443" s="173"/>
      <c r="J443" s="174"/>
      <c r="K443" s="192"/>
      <c r="L443" s="192"/>
      <c r="M443" s="173"/>
      <c r="N443" s="173"/>
      <c r="O443" s="174"/>
      <c r="P443" s="173"/>
      <c r="Q443" s="174"/>
      <c r="R443" s="173"/>
      <c r="S443" s="173"/>
      <c r="T443" s="173"/>
      <c r="U443" s="173"/>
      <c r="V443" s="173"/>
      <c r="W443" s="173"/>
      <c r="X443" s="173"/>
      <c r="Y443" s="173"/>
      <c r="Z443" s="173"/>
    </row>
    <row r="444" customFormat="false" ht="15.75" hidden="false" customHeight="true" outlineLevel="0" collapsed="false">
      <c r="A444" s="173"/>
      <c r="B444" s="173"/>
      <c r="C444" s="180"/>
      <c r="D444" s="215"/>
      <c r="E444" s="173"/>
      <c r="F444" s="174"/>
      <c r="G444" s="173"/>
      <c r="H444" s="173"/>
      <c r="I444" s="173"/>
      <c r="J444" s="174"/>
      <c r="K444" s="192"/>
      <c r="L444" s="192"/>
      <c r="M444" s="173"/>
      <c r="N444" s="173"/>
      <c r="O444" s="174"/>
      <c r="P444" s="173"/>
      <c r="Q444" s="174"/>
      <c r="R444" s="173"/>
      <c r="S444" s="173"/>
      <c r="T444" s="173"/>
      <c r="U444" s="173"/>
      <c r="V444" s="173"/>
      <c r="W444" s="173"/>
      <c r="X444" s="173"/>
      <c r="Y444" s="173"/>
      <c r="Z444" s="173"/>
    </row>
    <row r="445" customFormat="false" ht="15.75" hidden="false" customHeight="true" outlineLevel="0" collapsed="false">
      <c r="A445" s="173"/>
      <c r="B445" s="173"/>
      <c r="C445" s="180"/>
      <c r="D445" s="215"/>
      <c r="E445" s="173"/>
      <c r="F445" s="174"/>
      <c r="G445" s="173"/>
      <c r="H445" s="173"/>
      <c r="I445" s="173"/>
      <c r="J445" s="174"/>
      <c r="K445" s="192"/>
      <c r="L445" s="192"/>
      <c r="M445" s="173"/>
      <c r="N445" s="173"/>
      <c r="O445" s="174"/>
      <c r="P445" s="173"/>
      <c r="Q445" s="174"/>
      <c r="R445" s="173"/>
      <c r="S445" s="173"/>
      <c r="T445" s="173"/>
      <c r="U445" s="173"/>
      <c r="V445" s="173"/>
      <c r="W445" s="173"/>
      <c r="X445" s="173"/>
      <c r="Y445" s="173"/>
      <c r="Z445" s="173"/>
    </row>
    <row r="446" customFormat="false" ht="15.75" hidden="false" customHeight="true" outlineLevel="0" collapsed="false">
      <c r="A446" s="173"/>
      <c r="B446" s="173"/>
      <c r="C446" s="180"/>
      <c r="D446" s="215"/>
      <c r="E446" s="173"/>
      <c r="F446" s="174"/>
      <c r="G446" s="173"/>
      <c r="H446" s="173"/>
      <c r="I446" s="173"/>
      <c r="J446" s="174"/>
      <c r="K446" s="192"/>
      <c r="L446" s="192"/>
      <c r="M446" s="173"/>
      <c r="N446" s="173"/>
      <c r="O446" s="174"/>
      <c r="P446" s="173"/>
      <c r="Q446" s="174"/>
      <c r="R446" s="173"/>
      <c r="S446" s="173"/>
      <c r="T446" s="173"/>
      <c r="U446" s="173"/>
      <c r="V446" s="173"/>
      <c r="W446" s="173"/>
      <c r="X446" s="173"/>
      <c r="Y446" s="173"/>
      <c r="Z446" s="173"/>
    </row>
    <row r="447" customFormat="false" ht="15.75" hidden="false" customHeight="true" outlineLevel="0" collapsed="false">
      <c r="A447" s="173"/>
      <c r="B447" s="173"/>
      <c r="C447" s="180"/>
      <c r="D447" s="215"/>
      <c r="E447" s="173"/>
      <c r="F447" s="174"/>
      <c r="G447" s="173"/>
      <c r="H447" s="173"/>
      <c r="I447" s="173"/>
      <c r="J447" s="174"/>
      <c r="K447" s="192"/>
      <c r="L447" s="192"/>
      <c r="M447" s="173"/>
      <c r="N447" s="173"/>
      <c r="O447" s="174"/>
      <c r="P447" s="173"/>
      <c r="Q447" s="174"/>
      <c r="R447" s="173"/>
      <c r="S447" s="173"/>
      <c r="T447" s="173"/>
      <c r="U447" s="173"/>
      <c r="V447" s="173"/>
      <c r="W447" s="173"/>
      <c r="X447" s="173"/>
      <c r="Y447" s="173"/>
      <c r="Z447" s="173"/>
    </row>
    <row r="448" customFormat="false" ht="15.75" hidden="false" customHeight="true" outlineLevel="0" collapsed="false">
      <c r="A448" s="173"/>
      <c r="B448" s="173"/>
      <c r="C448" s="180"/>
      <c r="D448" s="215"/>
      <c r="E448" s="173"/>
      <c r="F448" s="174"/>
      <c r="G448" s="173"/>
      <c r="H448" s="173"/>
      <c r="I448" s="173"/>
      <c r="J448" s="174"/>
      <c r="K448" s="192"/>
      <c r="L448" s="192"/>
      <c r="M448" s="173"/>
      <c r="N448" s="173"/>
      <c r="O448" s="174"/>
      <c r="P448" s="173"/>
      <c r="Q448" s="174"/>
      <c r="R448" s="173"/>
      <c r="S448" s="173"/>
      <c r="T448" s="173"/>
      <c r="U448" s="173"/>
      <c r="V448" s="173"/>
      <c r="W448" s="173"/>
      <c r="X448" s="173"/>
      <c r="Y448" s="173"/>
      <c r="Z448" s="173"/>
    </row>
    <row r="449" customFormat="false" ht="15.75" hidden="false" customHeight="true" outlineLevel="0" collapsed="false">
      <c r="A449" s="173"/>
      <c r="B449" s="173"/>
      <c r="C449" s="180"/>
      <c r="D449" s="215"/>
      <c r="E449" s="173"/>
      <c r="F449" s="174"/>
      <c r="G449" s="173"/>
      <c r="H449" s="173"/>
      <c r="I449" s="173"/>
      <c r="J449" s="174"/>
      <c r="K449" s="192"/>
      <c r="L449" s="192"/>
      <c r="M449" s="173"/>
      <c r="N449" s="173"/>
      <c r="O449" s="174"/>
      <c r="P449" s="173"/>
      <c r="Q449" s="174"/>
      <c r="R449" s="173"/>
      <c r="S449" s="173"/>
      <c r="T449" s="173"/>
      <c r="U449" s="173"/>
      <c r="V449" s="173"/>
      <c r="W449" s="173"/>
      <c r="X449" s="173"/>
      <c r="Y449" s="173"/>
      <c r="Z449" s="173"/>
    </row>
    <row r="450" customFormat="false" ht="15.75" hidden="false" customHeight="true" outlineLevel="0" collapsed="false">
      <c r="A450" s="173"/>
      <c r="B450" s="173"/>
      <c r="C450" s="180"/>
      <c r="D450" s="215"/>
      <c r="E450" s="173"/>
      <c r="F450" s="174"/>
      <c r="G450" s="173"/>
      <c r="H450" s="173"/>
      <c r="I450" s="173"/>
      <c r="J450" s="174"/>
      <c r="K450" s="192"/>
      <c r="L450" s="192"/>
      <c r="M450" s="173"/>
      <c r="N450" s="173"/>
      <c r="O450" s="174"/>
      <c r="P450" s="173"/>
      <c r="Q450" s="174"/>
      <c r="R450" s="173"/>
      <c r="S450" s="173"/>
      <c r="T450" s="173"/>
      <c r="U450" s="173"/>
      <c r="V450" s="173"/>
      <c r="W450" s="173"/>
      <c r="X450" s="173"/>
      <c r="Y450" s="173"/>
      <c r="Z450" s="173"/>
    </row>
    <row r="451" customFormat="false" ht="15.75" hidden="false" customHeight="true" outlineLevel="0" collapsed="false">
      <c r="A451" s="173"/>
      <c r="B451" s="173"/>
      <c r="C451" s="180"/>
      <c r="D451" s="215"/>
      <c r="E451" s="173"/>
      <c r="F451" s="174"/>
      <c r="G451" s="173"/>
      <c r="H451" s="173"/>
      <c r="I451" s="173"/>
      <c r="J451" s="174"/>
      <c r="K451" s="192"/>
      <c r="L451" s="192"/>
      <c r="M451" s="173"/>
      <c r="N451" s="173"/>
      <c r="O451" s="174"/>
      <c r="P451" s="173"/>
      <c r="Q451" s="174"/>
      <c r="R451" s="173"/>
      <c r="S451" s="173"/>
      <c r="T451" s="173"/>
      <c r="U451" s="173"/>
      <c r="V451" s="173"/>
      <c r="W451" s="173"/>
      <c r="X451" s="173"/>
      <c r="Y451" s="173"/>
      <c r="Z451" s="173"/>
    </row>
    <row r="452" customFormat="false" ht="15.75" hidden="false" customHeight="true" outlineLevel="0" collapsed="false">
      <c r="A452" s="173"/>
      <c r="B452" s="173"/>
      <c r="C452" s="180"/>
      <c r="D452" s="215"/>
      <c r="E452" s="173"/>
      <c r="F452" s="174"/>
      <c r="G452" s="173"/>
      <c r="H452" s="173"/>
      <c r="I452" s="173"/>
      <c r="J452" s="174"/>
      <c r="K452" s="192"/>
      <c r="L452" s="192"/>
      <c r="M452" s="173"/>
      <c r="N452" s="173"/>
      <c r="O452" s="174"/>
      <c r="P452" s="173"/>
      <c r="Q452" s="174"/>
      <c r="R452" s="173"/>
      <c r="S452" s="173"/>
      <c r="T452" s="173"/>
      <c r="U452" s="173"/>
      <c r="V452" s="173"/>
      <c r="W452" s="173"/>
      <c r="X452" s="173"/>
      <c r="Y452" s="173"/>
      <c r="Z452" s="173"/>
    </row>
    <row r="453" customFormat="false" ht="15.75" hidden="false" customHeight="true" outlineLevel="0" collapsed="false">
      <c r="A453" s="173"/>
      <c r="B453" s="173"/>
      <c r="C453" s="180"/>
      <c r="D453" s="215"/>
      <c r="E453" s="173"/>
      <c r="F453" s="174"/>
      <c r="G453" s="173"/>
      <c r="H453" s="173"/>
      <c r="I453" s="173"/>
      <c r="J453" s="174"/>
      <c r="K453" s="192"/>
      <c r="L453" s="192"/>
      <c r="M453" s="173"/>
      <c r="N453" s="173"/>
      <c r="O453" s="174"/>
      <c r="P453" s="173"/>
      <c r="Q453" s="174"/>
      <c r="R453" s="173"/>
      <c r="S453" s="173"/>
      <c r="T453" s="173"/>
      <c r="U453" s="173"/>
      <c r="V453" s="173"/>
      <c r="W453" s="173"/>
      <c r="X453" s="173"/>
      <c r="Y453" s="173"/>
      <c r="Z453" s="173"/>
    </row>
    <row r="454" customFormat="false" ht="15.75" hidden="false" customHeight="true" outlineLevel="0" collapsed="false">
      <c r="A454" s="173"/>
      <c r="B454" s="173"/>
      <c r="C454" s="180"/>
      <c r="D454" s="215"/>
      <c r="E454" s="173"/>
      <c r="F454" s="174"/>
      <c r="G454" s="173"/>
      <c r="H454" s="173"/>
      <c r="I454" s="173"/>
      <c r="J454" s="174"/>
      <c r="K454" s="192"/>
      <c r="L454" s="192"/>
      <c r="M454" s="173"/>
      <c r="N454" s="173"/>
      <c r="O454" s="174"/>
      <c r="P454" s="173"/>
      <c r="Q454" s="174"/>
      <c r="R454" s="173"/>
      <c r="S454" s="173"/>
      <c r="T454" s="173"/>
      <c r="U454" s="173"/>
      <c r="V454" s="173"/>
      <c r="W454" s="173"/>
      <c r="X454" s="173"/>
      <c r="Y454" s="173"/>
      <c r="Z454" s="173"/>
    </row>
    <row r="455" customFormat="false" ht="15.75" hidden="false" customHeight="true" outlineLevel="0" collapsed="false">
      <c r="A455" s="173"/>
      <c r="B455" s="173"/>
      <c r="C455" s="180"/>
      <c r="D455" s="215"/>
      <c r="E455" s="173"/>
      <c r="F455" s="174"/>
      <c r="G455" s="173"/>
      <c r="H455" s="173"/>
      <c r="I455" s="173"/>
      <c r="J455" s="174"/>
      <c r="K455" s="192"/>
      <c r="L455" s="192"/>
      <c r="M455" s="173"/>
      <c r="N455" s="173"/>
      <c r="O455" s="174"/>
      <c r="P455" s="173"/>
      <c r="Q455" s="174"/>
      <c r="R455" s="173"/>
      <c r="S455" s="173"/>
      <c r="T455" s="173"/>
      <c r="U455" s="173"/>
      <c r="V455" s="173"/>
      <c r="W455" s="173"/>
      <c r="X455" s="173"/>
      <c r="Y455" s="173"/>
      <c r="Z455" s="173"/>
    </row>
    <row r="456" customFormat="false" ht="15.75" hidden="false" customHeight="true" outlineLevel="0" collapsed="false">
      <c r="A456" s="173"/>
      <c r="B456" s="173"/>
      <c r="C456" s="180"/>
      <c r="D456" s="215"/>
      <c r="E456" s="173"/>
      <c r="F456" s="174"/>
      <c r="G456" s="173"/>
      <c r="H456" s="173"/>
      <c r="I456" s="173"/>
      <c r="J456" s="174"/>
      <c r="K456" s="192"/>
      <c r="L456" s="192"/>
      <c r="M456" s="173"/>
      <c r="N456" s="173"/>
      <c r="O456" s="174"/>
      <c r="P456" s="173"/>
      <c r="Q456" s="174"/>
      <c r="R456" s="173"/>
      <c r="S456" s="173"/>
      <c r="T456" s="173"/>
      <c r="U456" s="173"/>
      <c r="V456" s="173"/>
      <c r="W456" s="173"/>
      <c r="X456" s="173"/>
      <c r="Y456" s="173"/>
      <c r="Z456" s="173"/>
    </row>
    <row r="457" customFormat="false" ht="15.75" hidden="false" customHeight="true" outlineLevel="0" collapsed="false">
      <c r="A457" s="173"/>
      <c r="B457" s="173"/>
      <c r="C457" s="180"/>
      <c r="D457" s="215"/>
      <c r="E457" s="173"/>
      <c r="F457" s="174"/>
      <c r="G457" s="173"/>
      <c r="H457" s="173"/>
      <c r="I457" s="173"/>
      <c r="J457" s="174"/>
      <c r="K457" s="192"/>
      <c r="L457" s="192"/>
      <c r="M457" s="173"/>
      <c r="N457" s="173"/>
      <c r="O457" s="174"/>
      <c r="P457" s="173"/>
      <c r="Q457" s="174"/>
      <c r="R457" s="173"/>
      <c r="S457" s="173"/>
      <c r="T457" s="173"/>
      <c r="U457" s="173"/>
      <c r="V457" s="173"/>
      <c r="W457" s="173"/>
      <c r="X457" s="173"/>
      <c r="Y457" s="173"/>
      <c r="Z457" s="173"/>
    </row>
    <row r="458" customFormat="false" ht="15.75" hidden="false" customHeight="true" outlineLevel="0" collapsed="false">
      <c r="A458" s="173"/>
      <c r="B458" s="173"/>
      <c r="C458" s="180"/>
      <c r="D458" s="215"/>
      <c r="E458" s="173"/>
      <c r="F458" s="174"/>
      <c r="G458" s="173"/>
      <c r="H458" s="173"/>
      <c r="I458" s="173"/>
      <c r="J458" s="174"/>
      <c r="K458" s="192"/>
      <c r="L458" s="192"/>
      <c r="M458" s="173"/>
      <c r="N458" s="173"/>
      <c r="O458" s="174"/>
      <c r="P458" s="173"/>
      <c r="Q458" s="174"/>
      <c r="R458" s="173"/>
      <c r="S458" s="173"/>
      <c r="T458" s="173"/>
      <c r="U458" s="173"/>
      <c r="V458" s="173"/>
      <c r="W458" s="173"/>
      <c r="X458" s="173"/>
      <c r="Y458" s="173"/>
      <c r="Z458" s="173"/>
    </row>
    <row r="459" customFormat="false" ht="15.75" hidden="false" customHeight="true" outlineLevel="0" collapsed="false">
      <c r="A459" s="173"/>
      <c r="B459" s="173"/>
      <c r="C459" s="180"/>
      <c r="D459" s="215"/>
      <c r="E459" s="173"/>
      <c r="F459" s="174"/>
      <c r="G459" s="173"/>
      <c r="H459" s="173"/>
      <c r="I459" s="173"/>
      <c r="J459" s="174"/>
      <c r="K459" s="192"/>
      <c r="L459" s="192"/>
      <c r="M459" s="173"/>
      <c r="N459" s="173"/>
      <c r="O459" s="174"/>
      <c r="P459" s="173"/>
      <c r="Q459" s="174"/>
      <c r="R459" s="173"/>
      <c r="S459" s="173"/>
      <c r="T459" s="173"/>
      <c r="U459" s="173"/>
      <c r="V459" s="173"/>
      <c r="W459" s="173"/>
      <c r="X459" s="173"/>
      <c r="Y459" s="173"/>
      <c r="Z459" s="173"/>
    </row>
    <row r="460" customFormat="false" ht="15.75" hidden="false" customHeight="true" outlineLevel="0" collapsed="false">
      <c r="A460" s="173"/>
      <c r="B460" s="173"/>
      <c r="C460" s="180"/>
      <c r="D460" s="215"/>
      <c r="E460" s="173"/>
      <c r="F460" s="174"/>
      <c r="G460" s="173"/>
      <c r="H460" s="173"/>
      <c r="I460" s="173"/>
      <c r="J460" s="174"/>
      <c r="K460" s="192"/>
      <c r="L460" s="192"/>
      <c r="M460" s="173"/>
      <c r="N460" s="173"/>
      <c r="O460" s="174"/>
      <c r="P460" s="173"/>
      <c r="Q460" s="174"/>
      <c r="R460" s="173"/>
      <c r="S460" s="173"/>
      <c r="T460" s="173"/>
      <c r="U460" s="173"/>
      <c r="V460" s="173"/>
      <c r="W460" s="173"/>
      <c r="X460" s="173"/>
      <c r="Y460" s="173"/>
      <c r="Z460" s="173"/>
    </row>
    <row r="461" customFormat="false" ht="15.75" hidden="false" customHeight="true" outlineLevel="0" collapsed="false">
      <c r="A461" s="173"/>
      <c r="B461" s="173"/>
      <c r="C461" s="180"/>
      <c r="D461" s="215"/>
      <c r="E461" s="173"/>
      <c r="F461" s="174"/>
      <c r="G461" s="173"/>
      <c r="H461" s="173"/>
      <c r="I461" s="173"/>
      <c r="J461" s="174"/>
      <c r="K461" s="192"/>
      <c r="L461" s="192"/>
      <c r="M461" s="173"/>
      <c r="N461" s="173"/>
      <c r="O461" s="174"/>
      <c r="P461" s="173"/>
      <c r="Q461" s="174"/>
      <c r="R461" s="173"/>
      <c r="S461" s="173"/>
      <c r="T461" s="173"/>
      <c r="U461" s="173"/>
      <c r="V461" s="173"/>
      <c r="W461" s="173"/>
      <c r="X461" s="173"/>
      <c r="Y461" s="173"/>
      <c r="Z461" s="173"/>
    </row>
    <row r="462" customFormat="false" ht="15.75" hidden="false" customHeight="true" outlineLevel="0" collapsed="false">
      <c r="A462" s="173"/>
      <c r="B462" s="173"/>
      <c r="C462" s="180"/>
      <c r="D462" s="215"/>
      <c r="E462" s="173"/>
      <c r="F462" s="174"/>
      <c r="G462" s="173"/>
      <c r="H462" s="173"/>
      <c r="I462" s="173"/>
      <c r="J462" s="174"/>
      <c r="K462" s="192"/>
      <c r="L462" s="192"/>
      <c r="M462" s="173"/>
      <c r="N462" s="173"/>
      <c r="O462" s="174"/>
      <c r="P462" s="173"/>
      <c r="Q462" s="174"/>
      <c r="R462" s="173"/>
      <c r="S462" s="173"/>
      <c r="T462" s="173"/>
      <c r="U462" s="173"/>
      <c r="V462" s="173"/>
      <c r="W462" s="173"/>
      <c r="X462" s="173"/>
      <c r="Y462" s="173"/>
      <c r="Z462" s="173"/>
    </row>
    <row r="463" customFormat="false" ht="15.75" hidden="false" customHeight="true" outlineLevel="0" collapsed="false">
      <c r="A463" s="173"/>
      <c r="B463" s="173"/>
      <c r="C463" s="180"/>
      <c r="D463" s="215"/>
      <c r="E463" s="173"/>
      <c r="F463" s="174"/>
      <c r="G463" s="173"/>
      <c r="H463" s="173"/>
      <c r="I463" s="173"/>
      <c r="J463" s="174"/>
      <c r="K463" s="192"/>
      <c r="L463" s="192"/>
      <c r="M463" s="173"/>
      <c r="N463" s="173"/>
      <c r="O463" s="174"/>
      <c r="P463" s="173"/>
      <c r="Q463" s="174"/>
      <c r="R463" s="173"/>
      <c r="S463" s="173"/>
      <c r="T463" s="173"/>
      <c r="U463" s="173"/>
      <c r="V463" s="173"/>
      <c r="W463" s="173"/>
      <c r="X463" s="173"/>
      <c r="Y463" s="173"/>
      <c r="Z463" s="173"/>
    </row>
    <row r="464" customFormat="false" ht="15.75" hidden="false" customHeight="true" outlineLevel="0" collapsed="false">
      <c r="A464" s="173"/>
      <c r="B464" s="173"/>
      <c r="C464" s="180"/>
      <c r="D464" s="215"/>
      <c r="E464" s="173"/>
      <c r="F464" s="174"/>
      <c r="G464" s="173"/>
      <c r="H464" s="173"/>
      <c r="I464" s="173"/>
      <c r="J464" s="174"/>
      <c r="K464" s="192"/>
      <c r="L464" s="192"/>
      <c r="M464" s="173"/>
      <c r="N464" s="173"/>
      <c r="O464" s="174"/>
      <c r="P464" s="173"/>
      <c r="Q464" s="174"/>
      <c r="R464" s="173"/>
      <c r="S464" s="173"/>
      <c r="T464" s="173"/>
      <c r="U464" s="173"/>
      <c r="V464" s="173"/>
      <c r="W464" s="173"/>
      <c r="X464" s="173"/>
      <c r="Y464" s="173"/>
      <c r="Z464" s="173"/>
    </row>
    <row r="465" customFormat="false" ht="15.75" hidden="false" customHeight="true" outlineLevel="0" collapsed="false">
      <c r="A465" s="173"/>
      <c r="B465" s="173"/>
      <c r="C465" s="180"/>
      <c r="D465" s="215"/>
      <c r="E465" s="173"/>
      <c r="F465" s="174"/>
      <c r="G465" s="173"/>
      <c r="H465" s="173"/>
      <c r="I465" s="173"/>
      <c r="J465" s="174"/>
      <c r="K465" s="192"/>
      <c r="L465" s="192"/>
      <c r="M465" s="173"/>
      <c r="N465" s="173"/>
      <c r="O465" s="174"/>
      <c r="P465" s="173"/>
      <c r="Q465" s="174"/>
      <c r="R465" s="173"/>
      <c r="S465" s="173"/>
      <c r="T465" s="173"/>
      <c r="U465" s="173"/>
      <c r="V465" s="173"/>
      <c r="W465" s="173"/>
      <c r="X465" s="173"/>
      <c r="Y465" s="173"/>
      <c r="Z465" s="173"/>
    </row>
    <row r="466" customFormat="false" ht="15.75" hidden="false" customHeight="true" outlineLevel="0" collapsed="false">
      <c r="A466" s="173"/>
      <c r="B466" s="173"/>
      <c r="C466" s="180"/>
      <c r="D466" s="215"/>
      <c r="E466" s="173"/>
      <c r="F466" s="174"/>
      <c r="G466" s="173"/>
      <c r="H466" s="173"/>
      <c r="I466" s="173"/>
      <c r="J466" s="174"/>
      <c r="K466" s="192"/>
      <c r="L466" s="192"/>
      <c r="M466" s="173"/>
      <c r="N466" s="173"/>
      <c r="O466" s="174"/>
      <c r="P466" s="173"/>
      <c r="Q466" s="174"/>
      <c r="R466" s="173"/>
      <c r="S466" s="173"/>
      <c r="T466" s="173"/>
      <c r="U466" s="173"/>
      <c r="V466" s="173"/>
      <c r="W466" s="173"/>
      <c r="X466" s="173"/>
      <c r="Y466" s="173"/>
      <c r="Z466" s="173"/>
    </row>
    <row r="467" customFormat="false" ht="15.75" hidden="false" customHeight="true" outlineLevel="0" collapsed="false">
      <c r="A467" s="173"/>
      <c r="B467" s="173"/>
      <c r="C467" s="180"/>
      <c r="D467" s="215"/>
      <c r="E467" s="173"/>
      <c r="F467" s="174"/>
      <c r="G467" s="173"/>
      <c r="H467" s="173"/>
      <c r="I467" s="173"/>
      <c r="J467" s="174"/>
      <c r="K467" s="192"/>
      <c r="L467" s="192"/>
      <c r="M467" s="173"/>
      <c r="N467" s="173"/>
      <c r="O467" s="174"/>
      <c r="P467" s="173"/>
      <c r="Q467" s="174"/>
      <c r="R467" s="173"/>
      <c r="S467" s="173"/>
      <c r="T467" s="173"/>
      <c r="U467" s="173"/>
      <c r="V467" s="173"/>
      <c r="W467" s="173"/>
      <c r="X467" s="173"/>
      <c r="Y467" s="173"/>
      <c r="Z467" s="173"/>
    </row>
    <row r="468" customFormat="false" ht="15.75" hidden="false" customHeight="true" outlineLevel="0" collapsed="false">
      <c r="A468" s="173"/>
      <c r="B468" s="173"/>
      <c r="C468" s="180"/>
      <c r="D468" s="215"/>
      <c r="E468" s="173"/>
      <c r="F468" s="174"/>
      <c r="G468" s="173"/>
      <c r="H468" s="173"/>
      <c r="I468" s="173"/>
      <c r="J468" s="174"/>
      <c r="K468" s="192"/>
      <c r="L468" s="192"/>
      <c r="M468" s="173"/>
      <c r="N468" s="173"/>
      <c r="O468" s="174"/>
      <c r="P468" s="173"/>
      <c r="Q468" s="174"/>
      <c r="R468" s="173"/>
      <c r="S468" s="173"/>
      <c r="T468" s="173"/>
      <c r="U468" s="173"/>
      <c r="V468" s="173"/>
      <c r="W468" s="173"/>
      <c r="X468" s="173"/>
      <c r="Y468" s="173"/>
      <c r="Z468" s="173"/>
    </row>
    <row r="469" customFormat="false" ht="15.75" hidden="false" customHeight="true" outlineLevel="0" collapsed="false">
      <c r="A469" s="173"/>
      <c r="B469" s="173"/>
      <c r="C469" s="180"/>
      <c r="D469" s="215"/>
      <c r="E469" s="173"/>
      <c r="F469" s="174"/>
      <c r="G469" s="173"/>
      <c r="H469" s="173"/>
      <c r="I469" s="173"/>
      <c r="J469" s="174"/>
      <c r="K469" s="192"/>
      <c r="L469" s="192"/>
      <c r="M469" s="173"/>
      <c r="N469" s="173"/>
      <c r="O469" s="174"/>
      <c r="P469" s="173"/>
      <c r="Q469" s="174"/>
      <c r="R469" s="173"/>
      <c r="S469" s="173"/>
      <c r="T469" s="173"/>
      <c r="U469" s="173"/>
      <c r="V469" s="173"/>
      <c r="W469" s="173"/>
      <c r="X469" s="173"/>
      <c r="Y469" s="173"/>
      <c r="Z469" s="173"/>
    </row>
    <row r="470" customFormat="false" ht="15.75" hidden="false" customHeight="true" outlineLevel="0" collapsed="false">
      <c r="A470" s="173"/>
      <c r="B470" s="173"/>
      <c r="C470" s="180"/>
      <c r="D470" s="215"/>
      <c r="E470" s="173"/>
      <c r="F470" s="174"/>
      <c r="G470" s="173"/>
      <c r="H470" s="173"/>
      <c r="I470" s="173"/>
      <c r="J470" s="174"/>
      <c r="K470" s="192"/>
      <c r="L470" s="192"/>
      <c r="M470" s="173"/>
      <c r="N470" s="173"/>
      <c r="O470" s="174"/>
      <c r="P470" s="173"/>
      <c r="Q470" s="174"/>
      <c r="R470" s="173"/>
      <c r="S470" s="173"/>
      <c r="T470" s="173"/>
      <c r="U470" s="173"/>
      <c r="V470" s="173"/>
      <c r="W470" s="173"/>
      <c r="X470" s="173"/>
      <c r="Y470" s="173"/>
      <c r="Z470" s="173"/>
    </row>
    <row r="471" customFormat="false" ht="15.75" hidden="false" customHeight="true" outlineLevel="0" collapsed="false">
      <c r="A471" s="173"/>
      <c r="B471" s="173"/>
      <c r="C471" s="180"/>
      <c r="D471" s="215"/>
      <c r="E471" s="173"/>
      <c r="F471" s="174"/>
      <c r="G471" s="173"/>
      <c r="H471" s="173"/>
      <c r="I471" s="173"/>
      <c r="J471" s="174"/>
      <c r="K471" s="192"/>
      <c r="L471" s="192"/>
      <c r="M471" s="173"/>
      <c r="N471" s="173"/>
      <c r="O471" s="174"/>
      <c r="P471" s="173"/>
      <c r="Q471" s="174"/>
      <c r="R471" s="173"/>
      <c r="S471" s="173"/>
      <c r="T471" s="173"/>
      <c r="U471" s="173"/>
      <c r="V471" s="173"/>
      <c r="W471" s="173"/>
      <c r="X471" s="173"/>
      <c r="Y471" s="173"/>
      <c r="Z471" s="173"/>
    </row>
    <row r="472" customFormat="false" ht="15.75" hidden="false" customHeight="true" outlineLevel="0" collapsed="false">
      <c r="A472" s="173"/>
      <c r="B472" s="173"/>
      <c r="C472" s="180"/>
      <c r="D472" s="215"/>
      <c r="E472" s="173"/>
      <c r="F472" s="174"/>
      <c r="G472" s="173"/>
      <c r="H472" s="173"/>
      <c r="I472" s="173"/>
      <c r="J472" s="174"/>
      <c r="K472" s="192"/>
      <c r="L472" s="192"/>
      <c r="M472" s="173"/>
      <c r="N472" s="173"/>
      <c r="O472" s="174"/>
      <c r="P472" s="173"/>
      <c r="Q472" s="174"/>
      <c r="R472" s="173"/>
      <c r="S472" s="173"/>
      <c r="T472" s="173"/>
      <c r="U472" s="173"/>
      <c r="V472" s="173"/>
      <c r="W472" s="173"/>
      <c r="X472" s="173"/>
      <c r="Y472" s="173"/>
      <c r="Z472" s="173"/>
    </row>
    <row r="473" customFormat="false" ht="15.75" hidden="false" customHeight="true" outlineLevel="0" collapsed="false">
      <c r="A473" s="173"/>
      <c r="B473" s="173"/>
      <c r="C473" s="180"/>
      <c r="D473" s="215"/>
      <c r="E473" s="173"/>
      <c r="F473" s="174"/>
      <c r="G473" s="173"/>
      <c r="H473" s="173"/>
      <c r="I473" s="173"/>
      <c r="J473" s="174"/>
      <c r="K473" s="192"/>
      <c r="L473" s="192"/>
      <c r="M473" s="173"/>
      <c r="N473" s="173"/>
      <c r="O473" s="174"/>
      <c r="P473" s="173"/>
      <c r="Q473" s="174"/>
      <c r="R473" s="173"/>
      <c r="S473" s="173"/>
      <c r="T473" s="173"/>
      <c r="U473" s="173"/>
      <c r="V473" s="173"/>
      <c r="W473" s="173"/>
      <c r="X473" s="173"/>
      <c r="Y473" s="173"/>
      <c r="Z473" s="173"/>
    </row>
    <row r="474" customFormat="false" ht="15.75" hidden="false" customHeight="true" outlineLevel="0" collapsed="false">
      <c r="A474" s="173"/>
      <c r="B474" s="173"/>
      <c r="C474" s="180"/>
      <c r="D474" s="215"/>
      <c r="E474" s="173"/>
      <c r="F474" s="174"/>
      <c r="G474" s="173"/>
      <c r="H474" s="173"/>
      <c r="I474" s="173"/>
      <c r="J474" s="174"/>
      <c r="K474" s="192"/>
      <c r="L474" s="192"/>
      <c r="M474" s="173"/>
      <c r="N474" s="173"/>
      <c r="O474" s="174"/>
      <c r="P474" s="173"/>
      <c r="Q474" s="174"/>
      <c r="R474" s="173"/>
      <c r="S474" s="173"/>
      <c r="T474" s="173"/>
      <c r="U474" s="173"/>
      <c r="V474" s="173"/>
      <c r="W474" s="173"/>
      <c r="X474" s="173"/>
      <c r="Y474" s="173"/>
      <c r="Z474" s="173"/>
    </row>
    <row r="475" customFormat="false" ht="15.75" hidden="false" customHeight="true" outlineLevel="0" collapsed="false">
      <c r="A475" s="173"/>
      <c r="B475" s="173"/>
      <c r="C475" s="180"/>
      <c r="D475" s="215"/>
      <c r="E475" s="173"/>
      <c r="F475" s="174"/>
      <c r="G475" s="173"/>
      <c r="H475" s="173"/>
      <c r="I475" s="173"/>
      <c r="J475" s="174"/>
      <c r="K475" s="192"/>
      <c r="L475" s="192"/>
      <c r="M475" s="173"/>
      <c r="N475" s="173"/>
      <c r="O475" s="174"/>
      <c r="P475" s="173"/>
      <c r="Q475" s="174"/>
      <c r="R475" s="173"/>
      <c r="S475" s="173"/>
      <c r="T475" s="173"/>
      <c r="U475" s="173"/>
      <c r="V475" s="173"/>
      <c r="W475" s="173"/>
      <c r="X475" s="173"/>
      <c r="Y475" s="173"/>
      <c r="Z475" s="173"/>
    </row>
    <row r="476" customFormat="false" ht="15.75" hidden="false" customHeight="true" outlineLevel="0" collapsed="false">
      <c r="A476" s="173"/>
      <c r="B476" s="173"/>
      <c r="C476" s="180"/>
      <c r="D476" s="215"/>
      <c r="E476" s="173"/>
      <c r="F476" s="174"/>
      <c r="G476" s="173"/>
      <c r="H476" s="173"/>
      <c r="I476" s="173"/>
      <c r="J476" s="174"/>
      <c r="K476" s="192"/>
      <c r="L476" s="192"/>
      <c r="M476" s="173"/>
      <c r="N476" s="173"/>
      <c r="O476" s="174"/>
      <c r="P476" s="173"/>
      <c r="Q476" s="174"/>
      <c r="R476" s="173"/>
      <c r="S476" s="173"/>
      <c r="T476" s="173"/>
      <c r="U476" s="173"/>
      <c r="V476" s="173"/>
      <c r="W476" s="173"/>
      <c r="X476" s="173"/>
      <c r="Y476" s="173"/>
      <c r="Z476" s="173"/>
    </row>
    <row r="477" customFormat="false" ht="15.75" hidden="false" customHeight="true" outlineLevel="0" collapsed="false">
      <c r="A477" s="173"/>
      <c r="B477" s="173"/>
      <c r="C477" s="180"/>
      <c r="D477" s="215"/>
      <c r="E477" s="173"/>
      <c r="F477" s="174"/>
      <c r="G477" s="173"/>
      <c r="H477" s="173"/>
      <c r="I477" s="173"/>
      <c r="J477" s="174"/>
      <c r="K477" s="192"/>
      <c r="L477" s="192"/>
      <c r="M477" s="173"/>
      <c r="N477" s="173"/>
      <c r="O477" s="174"/>
      <c r="P477" s="173"/>
      <c r="Q477" s="174"/>
      <c r="R477" s="173"/>
      <c r="S477" s="173"/>
      <c r="T477" s="173"/>
      <c r="U477" s="173"/>
      <c r="V477" s="173"/>
      <c r="W477" s="173"/>
      <c r="X477" s="173"/>
      <c r="Y477" s="173"/>
      <c r="Z477" s="173"/>
    </row>
    <row r="478" customFormat="false" ht="15.75" hidden="false" customHeight="true" outlineLevel="0" collapsed="false">
      <c r="A478" s="173"/>
      <c r="B478" s="173"/>
      <c r="C478" s="180"/>
      <c r="D478" s="215"/>
      <c r="E478" s="173"/>
      <c r="F478" s="174"/>
      <c r="G478" s="173"/>
      <c r="H478" s="173"/>
      <c r="I478" s="173"/>
      <c r="J478" s="174"/>
      <c r="K478" s="192"/>
      <c r="L478" s="192"/>
      <c r="M478" s="173"/>
      <c r="N478" s="173"/>
      <c r="O478" s="174"/>
      <c r="P478" s="173"/>
      <c r="Q478" s="174"/>
      <c r="R478" s="173"/>
      <c r="S478" s="173"/>
      <c r="T478" s="173"/>
      <c r="U478" s="173"/>
      <c r="V478" s="173"/>
      <c r="W478" s="173"/>
      <c r="X478" s="173"/>
      <c r="Y478" s="173"/>
      <c r="Z478" s="173"/>
    </row>
    <row r="479" customFormat="false" ht="15.75" hidden="false" customHeight="true" outlineLevel="0" collapsed="false">
      <c r="A479" s="173"/>
      <c r="B479" s="173"/>
      <c r="C479" s="180"/>
      <c r="D479" s="215"/>
      <c r="E479" s="173"/>
      <c r="F479" s="174"/>
      <c r="G479" s="173"/>
      <c r="H479" s="173"/>
      <c r="I479" s="173"/>
      <c r="J479" s="174"/>
      <c r="K479" s="192"/>
      <c r="L479" s="192"/>
      <c r="M479" s="173"/>
      <c r="N479" s="173"/>
      <c r="O479" s="174"/>
      <c r="P479" s="173"/>
      <c r="Q479" s="174"/>
      <c r="R479" s="173"/>
      <c r="S479" s="173"/>
      <c r="T479" s="173"/>
      <c r="U479" s="173"/>
      <c r="V479" s="173"/>
      <c r="W479" s="173"/>
      <c r="X479" s="173"/>
      <c r="Y479" s="173"/>
      <c r="Z479" s="173"/>
    </row>
    <row r="480" customFormat="false" ht="15.75" hidden="false" customHeight="true" outlineLevel="0" collapsed="false">
      <c r="A480" s="173"/>
      <c r="B480" s="173"/>
      <c r="C480" s="180"/>
      <c r="D480" s="215"/>
      <c r="E480" s="173"/>
      <c r="F480" s="174"/>
      <c r="G480" s="173"/>
      <c r="H480" s="173"/>
      <c r="I480" s="173"/>
      <c r="J480" s="174"/>
      <c r="K480" s="192"/>
      <c r="L480" s="192"/>
      <c r="M480" s="173"/>
      <c r="N480" s="173"/>
      <c r="O480" s="174"/>
      <c r="P480" s="173"/>
      <c r="Q480" s="174"/>
      <c r="R480" s="173"/>
      <c r="S480" s="173"/>
      <c r="T480" s="173"/>
      <c r="U480" s="173"/>
      <c r="V480" s="173"/>
      <c r="W480" s="173"/>
      <c r="X480" s="173"/>
      <c r="Y480" s="173"/>
      <c r="Z480" s="173"/>
    </row>
    <row r="481" customFormat="false" ht="15.75" hidden="false" customHeight="true" outlineLevel="0" collapsed="false">
      <c r="A481" s="173"/>
      <c r="B481" s="173"/>
      <c r="C481" s="180"/>
      <c r="D481" s="215"/>
      <c r="E481" s="173"/>
      <c r="F481" s="174"/>
      <c r="G481" s="173"/>
      <c r="H481" s="173"/>
      <c r="I481" s="173"/>
      <c r="J481" s="174"/>
      <c r="K481" s="192"/>
      <c r="L481" s="192"/>
      <c r="M481" s="173"/>
      <c r="N481" s="173"/>
      <c r="O481" s="174"/>
      <c r="P481" s="173"/>
      <c r="Q481" s="174"/>
      <c r="R481" s="173"/>
      <c r="S481" s="173"/>
      <c r="T481" s="173"/>
      <c r="U481" s="173"/>
      <c r="V481" s="173"/>
      <c r="W481" s="173"/>
      <c r="X481" s="173"/>
      <c r="Y481" s="173"/>
      <c r="Z481" s="173"/>
    </row>
    <row r="482" customFormat="false" ht="15.75" hidden="false" customHeight="true" outlineLevel="0" collapsed="false">
      <c r="A482" s="173"/>
      <c r="B482" s="173"/>
      <c r="C482" s="180"/>
      <c r="D482" s="215"/>
      <c r="E482" s="173"/>
      <c r="F482" s="174"/>
      <c r="G482" s="173"/>
      <c r="H482" s="173"/>
      <c r="I482" s="173"/>
      <c r="J482" s="174"/>
      <c r="K482" s="192"/>
      <c r="L482" s="192"/>
      <c r="M482" s="173"/>
      <c r="N482" s="173"/>
      <c r="O482" s="174"/>
      <c r="P482" s="173"/>
      <c r="Q482" s="174"/>
      <c r="R482" s="173"/>
      <c r="S482" s="173"/>
      <c r="T482" s="173"/>
      <c r="U482" s="173"/>
      <c r="V482" s="173"/>
      <c r="W482" s="173"/>
      <c r="X482" s="173"/>
      <c r="Y482" s="173"/>
      <c r="Z482" s="173"/>
    </row>
    <row r="483" customFormat="false" ht="15.75" hidden="false" customHeight="true" outlineLevel="0" collapsed="false">
      <c r="A483" s="173"/>
      <c r="B483" s="173"/>
      <c r="C483" s="180"/>
      <c r="D483" s="215"/>
      <c r="E483" s="173"/>
      <c r="F483" s="174"/>
      <c r="G483" s="173"/>
      <c r="H483" s="173"/>
      <c r="I483" s="173"/>
      <c r="J483" s="174"/>
      <c r="K483" s="192"/>
      <c r="L483" s="192"/>
      <c r="M483" s="173"/>
      <c r="N483" s="173"/>
      <c r="O483" s="174"/>
      <c r="P483" s="173"/>
      <c r="Q483" s="174"/>
      <c r="R483" s="173"/>
      <c r="S483" s="173"/>
      <c r="T483" s="173"/>
      <c r="U483" s="173"/>
      <c r="V483" s="173"/>
      <c r="W483" s="173"/>
      <c r="X483" s="173"/>
      <c r="Y483" s="173"/>
      <c r="Z483" s="173"/>
    </row>
    <row r="484" customFormat="false" ht="15.75" hidden="false" customHeight="true" outlineLevel="0" collapsed="false">
      <c r="A484" s="173"/>
      <c r="B484" s="173"/>
      <c r="C484" s="180"/>
      <c r="D484" s="215"/>
      <c r="E484" s="173"/>
      <c r="F484" s="174"/>
      <c r="G484" s="173"/>
      <c r="H484" s="173"/>
      <c r="I484" s="173"/>
      <c r="J484" s="174"/>
      <c r="K484" s="192"/>
      <c r="L484" s="192"/>
      <c r="M484" s="173"/>
      <c r="N484" s="173"/>
      <c r="O484" s="174"/>
      <c r="P484" s="173"/>
      <c r="Q484" s="174"/>
      <c r="R484" s="173"/>
      <c r="S484" s="173"/>
      <c r="T484" s="173"/>
      <c r="U484" s="173"/>
      <c r="V484" s="173"/>
      <c r="W484" s="173"/>
      <c r="X484" s="173"/>
      <c r="Y484" s="173"/>
      <c r="Z484" s="173"/>
    </row>
    <row r="485" customFormat="false" ht="15.75" hidden="false" customHeight="true" outlineLevel="0" collapsed="false">
      <c r="A485" s="173"/>
      <c r="B485" s="173"/>
      <c r="C485" s="180"/>
      <c r="D485" s="215"/>
      <c r="E485" s="173"/>
      <c r="F485" s="174"/>
      <c r="G485" s="173"/>
      <c r="H485" s="173"/>
      <c r="I485" s="173"/>
      <c r="J485" s="174"/>
      <c r="K485" s="192"/>
      <c r="L485" s="192"/>
      <c r="M485" s="173"/>
      <c r="N485" s="173"/>
      <c r="O485" s="174"/>
      <c r="P485" s="173"/>
      <c r="Q485" s="174"/>
      <c r="R485" s="173"/>
      <c r="S485" s="173"/>
      <c r="T485" s="173"/>
      <c r="U485" s="173"/>
      <c r="V485" s="173"/>
      <c r="W485" s="173"/>
      <c r="X485" s="173"/>
      <c r="Y485" s="173"/>
      <c r="Z485" s="173"/>
    </row>
    <row r="486" customFormat="false" ht="15.75" hidden="false" customHeight="true" outlineLevel="0" collapsed="false">
      <c r="A486" s="173"/>
      <c r="B486" s="173"/>
      <c r="C486" s="180"/>
      <c r="D486" s="215"/>
      <c r="E486" s="173"/>
      <c r="F486" s="174"/>
      <c r="G486" s="173"/>
      <c r="H486" s="173"/>
      <c r="I486" s="173"/>
      <c r="J486" s="174"/>
      <c r="K486" s="192"/>
      <c r="L486" s="192"/>
      <c r="M486" s="173"/>
      <c r="N486" s="173"/>
      <c r="O486" s="174"/>
      <c r="P486" s="173"/>
      <c r="Q486" s="174"/>
      <c r="R486" s="173"/>
      <c r="S486" s="173"/>
      <c r="T486" s="173"/>
      <c r="U486" s="173"/>
      <c r="V486" s="173"/>
      <c r="W486" s="173"/>
      <c r="X486" s="173"/>
      <c r="Y486" s="173"/>
      <c r="Z486" s="173"/>
    </row>
    <row r="487" customFormat="false" ht="15.75" hidden="false" customHeight="true" outlineLevel="0" collapsed="false">
      <c r="A487" s="173"/>
      <c r="B487" s="173"/>
      <c r="C487" s="180"/>
      <c r="D487" s="215"/>
      <c r="E487" s="173"/>
      <c r="F487" s="174"/>
      <c r="G487" s="173"/>
      <c r="H487" s="173"/>
      <c r="I487" s="173"/>
      <c r="J487" s="174"/>
      <c r="K487" s="192"/>
      <c r="L487" s="192"/>
      <c r="M487" s="173"/>
      <c r="N487" s="173"/>
      <c r="O487" s="174"/>
      <c r="P487" s="173"/>
      <c r="Q487" s="174"/>
      <c r="R487" s="173"/>
      <c r="S487" s="173"/>
      <c r="T487" s="173"/>
      <c r="U487" s="173"/>
      <c r="V487" s="173"/>
      <c r="W487" s="173"/>
      <c r="X487" s="173"/>
      <c r="Y487" s="173"/>
      <c r="Z487" s="173"/>
    </row>
    <row r="488" customFormat="false" ht="15.75" hidden="false" customHeight="true" outlineLevel="0" collapsed="false">
      <c r="A488" s="173"/>
      <c r="B488" s="173"/>
      <c r="C488" s="180"/>
      <c r="D488" s="215"/>
      <c r="E488" s="173"/>
      <c r="F488" s="174"/>
      <c r="G488" s="173"/>
      <c r="H488" s="173"/>
      <c r="I488" s="173"/>
      <c r="J488" s="174"/>
      <c r="K488" s="192"/>
      <c r="L488" s="192"/>
      <c r="M488" s="173"/>
      <c r="N488" s="173"/>
      <c r="O488" s="174"/>
      <c r="P488" s="173"/>
      <c r="Q488" s="174"/>
      <c r="R488" s="173"/>
      <c r="S488" s="173"/>
      <c r="T488" s="173"/>
      <c r="U488" s="173"/>
      <c r="V488" s="173"/>
      <c r="W488" s="173"/>
      <c r="X488" s="173"/>
      <c r="Y488" s="173"/>
      <c r="Z488" s="173"/>
    </row>
    <row r="489" customFormat="false" ht="15.75" hidden="false" customHeight="true" outlineLevel="0" collapsed="false">
      <c r="A489" s="173"/>
      <c r="B489" s="173"/>
      <c r="C489" s="180"/>
      <c r="D489" s="215"/>
      <c r="E489" s="173"/>
      <c r="F489" s="174"/>
      <c r="G489" s="173"/>
      <c r="H489" s="173"/>
      <c r="I489" s="173"/>
      <c r="J489" s="174"/>
      <c r="K489" s="192"/>
      <c r="L489" s="192"/>
      <c r="M489" s="173"/>
      <c r="N489" s="173"/>
      <c r="O489" s="174"/>
      <c r="P489" s="173"/>
      <c r="Q489" s="174"/>
      <c r="R489" s="173"/>
      <c r="S489" s="173"/>
      <c r="T489" s="173"/>
      <c r="U489" s="173"/>
      <c r="V489" s="173"/>
      <c r="W489" s="173"/>
      <c r="X489" s="173"/>
      <c r="Y489" s="173"/>
      <c r="Z489" s="173"/>
    </row>
    <row r="490" customFormat="false" ht="15.75" hidden="false" customHeight="true" outlineLevel="0" collapsed="false">
      <c r="A490" s="173"/>
      <c r="B490" s="173"/>
      <c r="C490" s="180"/>
      <c r="D490" s="215"/>
      <c r="E490" s="173"/>
      <c r="F490" s="174"/>
      <c r="G490" s="173"/>
      <c r="H490" s="173"/>
      <c r="I490" s="173"/>
      <c r="J490" s="174"/>
      <c r="K490" s="192"/>
      <c r="L490" s="192"/>
      <c r="M490" s="173"/>
      <c r="N490" s="173"/>
      <c r="O490" s="174"/>
      <c r="P490" s="173"/>
      <c r="Q490" s="174"/>
      <c r="R490" s="173"/>
      <c r="S490" s="173"/>
      <c r="T490" s="173"/>
      <c r="U490" s="173"/>
      <c r="V490" s="173"/>
      <c r="W490" s="173"/>
      <c r="X490" s="173"/>
      <c r="Y490" s="173"/>
      <c r="Z490" s="173"/>
    </row>
    <row r="491" customFormat="false" ht="15.75" hidden="false" customHeight="true" outlineLevel="0" collapsed="false">
      <c r="A491" s="173"/>
      <c r="B491" s="173"/>
      <c r="C491" s="180"/>
      <c r="D491" s="215"/>
      <c r="E491" s="173"/>
      <c r="F491" s="174"/>
      <c r="G491" s="173"/>
      <c r="H491" s="173"/>
      <c r="I491" s="173"/>
      <c r="J491" s="174"/>
      <c r="K491" s="192"/>
      <c r="L491" s="192"/>
      <c r="M491" s="173"/>
      <c r="N491" s="173"/>
      <c r="O491" s="174"/>
      <c r="P491" s="173"/>
      <c r="Q491" s="174"/>
      <c r="R491" s="173"/>
      <c r="S491" s="173"/>
      <c r="T491" s="173"/>
      <c r="U491" s="173"/>
      <c r="V491" s="173"/>
      <c r="W491" s="173"/>
      <c r="X491" s="173"/>
      <c r="Y491" s="173"/>
      <c r="Z491" s="173"/>
    </row>
    <row r="492" customFormat="false" ht="15.75" hidden="false" customHeight="true" outlineLevel="0" collapsed="false">
      <c r="A492" s="173"/>
      <c r="B492" s="173"/>
      <c r="C492" s="180"/>
      <c r="D492" s="215"/>
      <c r="E492" s="173"/>
      <c r="F492" s="174"/>
      <c r="G492" s="173"/>
      <c r="H492" s="173"/>
      <c r="I492" s="173"/>
      <c r="J492" s="174"/>
      <c r="K492" s="192"/>
      <c r="L492" s="192"/>
      <c r="M492" s="173"/>
      <c r="N492" s="173"/>
      <c r="O492" s="174"/>
      <c r="P492" s="173"/>
      <c r="Q492" s="174"/>
      <c r="R492" s="173"/>
      <c r="S492" s="173"/>
      <c r="T492" s="173"/>
      <c r="U492" s="173"/>
      <c r="V492" s="173"/>
      <c r="W492" s="173"/>
      <c r="X492" s="173"/>
      <c r="Y492" s="173"/>
      <c r="Z492" s="173"/>
    </row>
    <row r="493" customFormat="false" ht="15.75" hidden="false" customHeight="true" outlineLevel="0" collapsed="false">
      <c r="A493" s="173"/>
      <c r="B493" s="173"/>
      <c r="C493" s="180"/>
      <c r="D493" s="215"/>
      <c r="E493" s="173"/>
      <c r="F493" s="174"/>
      <c r="G493" s="173"/>
      <c r="H493" s="173"/>
      <c r="I493" s="173"/>
      <c r="J493" s="174"/>
      <c r="K493" s="192"/>
      <c r="L493" s="192"/>
      <c r="M493" s="173"/>
      <c r="N493" s="173"/>
      <c r="O493" s="174"/>
      <c r="P493" s="173"/>
      <c r="Q493" s="174"/>
      <c r="R493" s="173"/>
      <c r="S493" s="173"/>
      <c r="T493" s="173"/>
      <c r="U493" s="173"/>
      <c r="V493" s="173"/>
      <c r="W493" s="173"/>
      <c r="X493" s="173"/>
      <c r="Y493" s="173"/>
      <c r="Z493" s="173"/>
    </row>
    <row r="494" customFormat="false" ht="15.75" hidden="false" customHeight="true" outlineLevel="0" collapsed="false">
      <c r="A494" s="173"/>
      <c r="B494" s="173"/>
      <c r="C494" s="180"/>
      <c r="D494" s="215"/>
      <c r="E494" s="173"/>
      <c r="F494" s="174"/>
      <c r="G494" s="173"/>
      <c r="H494" s="173"/>
      <c r="I494" s="173"/>
      <c r="J494" s="174"/>
      <c r="K494" s="192"/>
      <c r="L494" s="192"/>
      <c r="M494" s="173"/>
      <c r="N494" s="173"/>
      <c r="O494" s="174"/>
      <c r="P494" s="173"/>
      <c r="Q494" s="174"/>
      <c r="R494" s="173"/>
      <c r="S494" s="173"/>
      <c r="T494" s="173"/>
      <c r="U494" s="173"/>
      <c r="V494" s="173"/>
      <c r="W494" s="173"/>
      <c r="X494" s="173"/>
      <c r="Y494" s="173"/>
      <c r="Z494" s="173"/>
    </row>
    <row r="495" customFormat="false" ht="15.75" hidden="false" customHeight="true" outlineLevel="0" collapsed="false">
      <c r="A495" s="173"/>
      <c r="B495" s="173"/>
      <c r="C495" s="180"/>
      <c r="D495" s="215"/>
      <c r="E495" s="173"/>
      <c r="F495" s="174"/>
      <c r="G495" s="173"/>
      <c r="H495" s="173"/>
      <c r="I495" s="173"/>
      <c r="J495" s="174"/>
      <c r="K495" s="192"/>
      <c r="L495" s="192"/>
      <c r="M495" s="173"/>
      <c r="N495" s="173"/>
      <c r="O495" s="174"/>
      <c r="P495" s="173"/>
      <c r="Q495" s="174"/>
      <c r="R495" s="173"/>
      <c r="S495" s="173"/>
      <c r="T495" s="173"/>
      <c r="U495" s="173"/>
      <c r="V495" s="173"/>
      <c r="W495" s="173"/>
      <c r="X495" s="173"/>
      <c r="Y495" s="173"/>
      <c r="Z495" s="173"/>
    </row>
    <row r="496" customFormat="false" ht="15.75" hidden="false" customHeight="true" outlineLevel="0" collapsed="false">
      <c r="A496" s="173"/>
      <c r="B496" s="173"/>
      <c r="C496" s="180"/>
      <c r="D496" s="215"/>
      <c r="E496" s="173"/>
      <c r="F496" s="174"/>
      <c r="G496" s="173"/>
      <c r="H496" s="173"/>
      <c r="I496" s="173"/>
      <c r="J496" s="174"/>
      <c r="K496" s="192"/>
      <c r="L496" s="192"/>
      <c r="M496" s="173"/>
      <c r="N496" s="173"/>
      <c r="O496" s="174"/>
      <c r="P496" s="173"/>
      <c r="Q496" s="174"/>
      <c r="R496" s="173"/>
      <c r="S496" s="173"/>
      <c r="T496" s="173"/>
      <c r="U496" s="173"/>
      <c r="V496" s="173"/>
      <c r="W496" s="173"/>
      <c r="X496" s="173"/>
      <c r="Y496" s="173"/>
      <c r="Z496" s="173"/>
    </row>
    <row r="497" customFormat="false" ht="15.75" hidden="false" customHeight="true" outlineLevel="0" collapsed="false">
      <c r="A497" s="173"/>
      <c r="B497" s="173"/>
      <c r="C497" s="180"/>
      <c r="D497" s="215"/>
      <c r="E497" s="173"/>
      <c r="F497" s="174"/>
      <c r="G497" s="173"/>
      <c r="H497" s="173"/>
      <c r="I497" s="173"/>
      <c r="J497" s="174"/>
      <c r="K497" s="192"/>
      <c r="L497" s="192"/>
      <c r="M497" s="173"/>
      <c r="N497" s="173"/>
      <c r="O497" s="174"/>
      <c r="P497" s="173"/>
      <c r="Q497" s="174"/>
      <c r="R497" s="173"/>
      <c r="S497" s="173"/>
      <c r="T497" s="173"/>
      <c r="U497" s="173"/>
      <c r="V497" s="173"/>
      <c r="W497" s="173"/>
      <c r="X497" s="173"/>
      <c r="Y497" s="173"/>
      <c r="Z497" s="173"/>
    </row>
    <row r="498" customFormat="false" ht="15.75" hidden="false" customHeight="true" outlineLevel="0" collapsed="false">
      <c r="A498" s="173"/>
      <c r="B498" s="173"/>
      <c r="C498" s="180"/>
      <c r="D498" s="215"/>
      <c r="E498" s="173"/>
      <c r="F498" s="174"/>
      <c r="G498" s="173"/>
      <c r="H498" s="173"/>
      <c r="I498" s="173"/>
      <c r="J498" s="174"/>
      <c r="K498" s="192"/>
      <c r="L498" s="192"/>
      <c r="M498" s="173"/>
      <c r="N498" s="173"/>
      <c r="O498" s="174"/>
      <c r="P498" s="173"/>
      <c r="Q498" s="174"/>
      <c r="R498" s="173"/>
      <c r="S498" s="173"/>
      <c r="T498" s="173"/>
      <c r="U498" s="173"/>
      <c r="V498" s="173"/>
      <c r="W498" s="173"/>
      <c r="X498" s="173"/>
      <c r="Y498" s="173"/>
      <c r="Z498" s="173"/>
    </row>
    <row r="499" customFormat="false" ht="15.75" hidden="false" customHeight="true" outlineLevel="0" collapsed="false">
      <c r="A499" s="173"/>
      <c r="B499" s="173"/>
      <c r="C499" s="180"/>
      <c r="D499" s="215"/>
      <c r="E499" s="173"/>
      <c r="F499" s="174"/>
      <c r="G499" s="173"/>
      <c r="H499" s="173"/>
      <c r="I499" s="173"/>
      <c r="J499" s="174"/>
      <c r="K499" s="192"/>
      <c r="L499" s="192"/>
      <c r="M499" s="173"/>
      <c r="N499" s="173"/>
      <c r="O499" s="174"/>
      <c r="P499" s="173"/>
      <c r="Q499" s="174"/>
      <c r="R499" s="173"/>
      <c r="S499" s="173"/>
      <c r="T499" s="173"/>
      <c r="U499" s="173"/>
      <c r="V499" s="173"/>
      <c r="W499" s="173"/>
      <c r="X499" s="173"/>
      <c r="Y499" s="173"/>
      <c r="Z499" s="173"/>
    </row>
    <row r="500" customFormat="false" ht="15.75" hidden="false" customHeight="true" outlineLevel="0" collapsed="false">
      <c r="A500" s="173"/>
      <c r="B500" s="173"/>
      <c r="C500" s="180"/>
      <c r="D500" s="215"/>
      <c r="E500" s="173"/>
      <c r="F500" s="174"/>
      <c r="G500" s="173"/>
      <c r="H500" s="173"/>
      <c r="I500" s="173"/>
      <c r="J500" s="174"/>
      <c r="K500" s="192"/>
      <c r="L500" s="192"/>
      <c r="M500" s="173"/>
      <c r="N500" s="173"/>
      <c r="O500" s="174"/>
      <c r="P500" s="173"/>
      <c r="Q500" s="174"/>
      <c r="R500" s="173"/>
      <c r="S500" s="173"/>
      <c r="T500" s="173"/>
      <c r="U500" s="173"/>
      <c r="V500" s="173"/>
      <c r="W500" s="173"/>
      <c r="X500" s="173"/>
      <c r="Y500" s="173"/>
      <c r="Z500" s="173"/>
    </row>
    <row r="501" customFormat="false" ht="15.75" hidden="false" customHeight="true" outlineLevel="0" collapsed="false">
      <c r="A501" s="173"/>
      <c r="B501" s="173"/>
      <c r="C501" s="180"/>
      <c r="D501" s="215"/>
      <c r="E501" s="173"/>
      <c r="F501" s="174"/>
      <c r="G501" s="173"/>
      <c r="H501" s="173"/>
      <c r="I501" s="173"/>
      <c r="J501" s="174"/>
      <c r="K501" s="192"/>
      <c r="L501" s="192"/>
      <c r="M501" s="173"/>
      <c r="N501" s="173"/>
      <c r="O501" s="174"/>
      <c r="P501" s="173"/>
      <c r="Q501" s="174"/>
      <c r="R501" s="173"/>
      <c r="S501" s="173"/>
      <c r="T501" s="173"/>
      <c r="U501" s="173"/>
      <c r="V501" s="173"/>
      <c r="W501" s="173"/>
      <c r="X501" s="173"/>
      <c r="Y501" s="173"/>
      <c r="Z501" s="173"/>
    </row>
    <row r="502" customFormat="false" ht="15.75" hidden="false" customHeight="true" outlineLevel="0" collapsed="false">
      <c r="A502" s="173"/>
      <c r="B502" s="173"/>
      <c r="C502" s="180"/>
      <c r="D502" s="215"/>
      <c r="E502" s="173"/>
      <c r="F502" s="174"/>
      <c r="G502" s="173"/>
      <c r="H502" s="173"/>
      <c r="I502" s="173"/>
      <c r="J502" s="174"/>
      <c r="K502" s="192"/>
      <c r="L502" s="192"/>
      <c r="M502" s="173"/>
      <c r="N502" s="173"/>
      <c r="O502" s="174"/>
      <c r="P502" s="173"/>
      <c r="Q502" s="174"/>
      <c r="R502" s="173"/>
      <c r="S502" s="173"/>
      <c r="T502" s="173"/>
      <c r="U502" s="173"/>
      <c r="V502" s="173"/>
      <c r="W502" s="173"/>
      <c r="X502" s="173"/>
      <c r="Y502" s="173"/>
      <c r="Z502" s="173"/>
    </row>
    <row r="503" customFormat="false" ht="15.75" hidden="false" customHeight="true" outlineLevel="0" collapsed="false">
      <c r="A503" s="173"/>
      <c r="B503" s="173"/>
      <c r="C503" s="180"/>
      <c r="D503" s="215"/>
      <c r="E503" s="173"/>
      <c r="F503" s="174"/>
      <c r="G503" s="173"/>
      <c r="H503" s="173"/>
      <c r="I503" s="173"/>
      <c r="J503" s="174"/>
      <c r="K503" s="192"/>
      <c r="L503" s="192"/>
      <c r="M503" s="173"/>
      <c r="N503" s="173"/>
      <c r="O503" s="174"/>
      <c r="P503" s="173"/>
      <c r="Q503" s="174"/>
      <c r="R503" s="173"/>
      <c r="S503" s="173"/>
      <c r="T503" s="173"/>
      <c r="U503" s="173"/>
      <c r="V503" s="173"/>
      <c r="W503" s="173"/>
      <c r="X503" s="173"/>
      <c r="Y503" s="173"/>
      <c r="Z503" s="173"/>
    </row>
    <row r="504" customFormat="false" ht="15.75" hidden="false" customHeight="true" outlineLevel="0" collapsed="false">
      <c r="A504" s="173"/>
      <c r="B504" s="173"/>
      <c r="C504" s="180"/>
      <c r="D504" s="215"/>
      <c r="E504" s="173"/>
      <c r="F504" s="174"/>
      <c r="G504" s="173"/>
      <c r="H504" s="173"/>
      <c r="I504" s="173"/>
      <c r="J504" s="174"/>
      <c r="K504" s="192"/>
      <c r="L504" s="192"/>
      <c r="M504" s="173"/>
      <c r="N504" s="173"/>
      <c r="O504" s="174"/>
      <c r="P504" s="173"/>
      <c r="Q504" s="174"/>
      <c r="R504" s="173"/>
      <c r="S504" s="173"/>
      <c r="T504" s="173"/>
      <c r="U504" s="173"/>
      <c r="V504" s="173"/>
      <c r="W504" s="173"/>
      <c r="X504" s="173"/>
      <c r="Y504" s="173"/>
      <c r="Z504" s="173"/>
    </row>
    <row r="505" customFormat="false" ht="15.75" hidden="false" customHeight="true" outlineLevel="0" collapsed="false">
      <c r="A505" s="173"/>
      <c r="B505" s="173"/>
      <c r="C505" s="180"/>
      <c r="D505" s="215"/>
      <c r="E505" s="173"/>
      <c r="F505" s="174"/>
      <c r="G505" s="173"/>
      <c r="H505" s="173"/>
      <c r="I505" s="173"/>
      <c r="J505" s="174"/>
      <c r="K505" s="192"/>
      <c r="L505" s="192"/>
      <c r="M505" s="173"/>
      <c r="N505" s="173"/>
      <c r="O505" s="174"/>
      <c r="P505" s="173"/>
      <c r="Q505" s="174"/>
      <c r="R505" s="173"/>
      <c r="S505" s="173"/>
      <c r="T505" s="173"/>
      <c r="U505" s="173"/>
      <c r="V505" s="173"/>
      <c r="W505" s="173"/>
      <c r="X505" s="173"/>
      <c r="Y505" s="173"/>
      <c r="Z505" s="173"/>
    </row>
    <row r="506" customFormat="false" ht="15.75" hidden="false" customHeight="true" outlineLevel="0" collapsed="false">
      <c r="A506" s="173"/>
      <c r="B506" s="173"/>
      <c r="C506" s="180"/>
      <c r="D506" s="215"/>
      <c r="E506" s="173"/>
      <c r="F506" s="174"/>
      <c r="G506" s="173"/>
      <c r="H506" s="173"/>
      <c r="I506" s="173"/>
      <c r="J506" s="174"/>
      <c r="K506" s="192"/>
      <c r="L506" s="192"/>
      <c r="M506" s="173"/>
      <c r="N506" s="173"/>
      <c r="O506" s="174"/>
      <c r="P506" s="173"/>
      <c r="Q506" s="174"/>
      <c r="R506" s="173"/>
      <c r="S506" s="173"/>
      <c r="T506" s="173"/>
      <c r="U506" s="173"/>
      <c r="V506" s="173"/>
      <c r="W506" s="173"/>
      <c r="X506" s="173"/>
      <c r="Y506" s="173"/>
      <c r="Z506" s="173"/>
    </row>
    <row r="507" customFormat="false" ht="15.75" hidden="false" customHeight="true" outlineLevel="0" collapsed="false">
      <c r="A507" s="173"/>
      <c r="B507" s="173"/>
      <c r="C507" s="180"/>
      <c r="D507" s="215"/>
      <c r="E507" s="173"/>
      <c r="F507" s="174"/>
      <c r="G507" s="173"/>
      <c r="H507" s="173"/>
      <c r="I507" s="173"/>
      <c r="J507" s="174"/>
      <c r="K507" s="192"/>
      <c r="L507" s="192"/>
      <c r="M507" s="173"/>
      <c r="N507" s="173"/>
      <c r="O507" s="174"/>
      <c r="P507" s="173"/>
      <c r="Q507" s="174"/>
      <c r="R507" s="173"/>
      <c r="S507" s="173"/>
      <c r="T507" s="173"/>
      <c r="U507" s="173"/>
      <c r="V507" s="173"/>
      <c r="W507" s="173"/>
      <c r="X507" s="173"/>
      <c r="Y507" s="173"/>
      <c r="Z507" s="173"/>
    </row>
    <row r="508" customFormat="false" ht="15.75" hidden="false" customHeight="true" outlineLevel="0" collapsed="false">
      <c r="A508" s="173"/>
      <c r="B508" s="173"/>
      <c r="C508" s="180"/>
      <c r="D508" s="215"/>
      <c r="E508" s="173"/>
      <c r="F508" s="174"/>
      <c r="G508" s="173"/>
      <c r="H508" s="173"/>
      <c r="I508" s="173"/>
      <c r="J508" s="174"/>
      <c r="K508" s="192"/>
      <c r="L508" s="192"/>
      <c r="M508" s="173"/>
      <c r="N508" s="173"/>
      <c r="O508" s="174"/>
      <c r="P508" s="173"/>
      <c r="Q508" s="174"/>
      <c r="R508" s="173"/>
      <c r="S508" s="173"/>
      <c r="T508" s="173"/>
      <c r="U508" s="173"/>
      <c r="V508" s="173"/>
      <c r="W508" s="173"/>
      <c r="X508" s="173"/>
      <c r="Y508" s="173"/>
      <c r="Z508" s="173"/>
    </row>
    <row r="509" customFormat="false" ht="15.75" hidden="false" customHeight="true" outlineLevel="0" collapsed="false">
      <c r="A509" s="173"/>
      <c r="B509" s="173"/>
      <c r="C509" s="180"/>
      <c r="D509" s="215"/>
      <c r="E509" s="173"/>
      <c r="F509" s="174"/>
      <c r="G509" s="173"/>
      <c r="H509" s="173"/>
      <c r="I509" s="173"/>
      <c r="J509" s="174"/>
      <c r="K509" s="192"/>
      <c r="L509" s="192"/>
      <c r="M509" s="173"/>
      <c r="N509" s="173"/>
      <c r="O509" s="174"/>
      <c r="P509" s="173"/>
      <c r="Q509" s="174"/>
      <c r="R509" s="173"/>
      <c r="S509" s="173"/>
      <c r="T509" s="173"/>
      <c r="U509" s="173"/>
      <c r="V509" s="173"/>
      <c r="W509" s="173"/>
      <c r="X509" s="173"/>
      <c r="Y509" s="173"/>
      <c r="Z509" s="173"/>
    </row>
    <row r="510" customFormat="false" ht="15.75" hidden="false" customHeight="true" outlineLevel="0" collapsed="false">
      <c r="A510" s="173"/>
      <c r="B510" s="173"/>
      <c r="C510" s="180"/>
      <c r="D510" s="215"/>
      <c r="E510" s="173"/>
      <c r="F510" s="174"/>
      <c r="G510" s="173"/>
      <c r="H510" s="173"/>
      <c r="I510" s="173"/>
      <c r="J510" s="174"/>
      <c r="K510" s="192"/>
      <c r="L510" s="192"/>
      <c r="M510" s="173"/>
      <c r="N510" s="173"/>
      <c r="O510" s="174"/>
      <c r="P510" s="173"/>
      <c r="Q510" s="174"/>
      <c r="R510" s="173"/>
      <c r="S510" s="173"/>
      <c r="T510" s="173"/>
      <c r="U510" s="173"/>
      <c r="V510" s="173"/>
      <c r="W510" s="173"/>
      <c r="X510" s="173"/>
      <c r="Y510" s="173"/>
      <c r="Z510" s="173"/>
    </row>
    <row r="511" customFormat="false" ht="15.75" hidden="false" customHeight="true" outlineLevel="0" collapsed="false">
      <c r="A511" s="173"/>
      <c r="B511" s="173"/>
      <c r="C511" s="180"/>
      <c r="D511" s="215"/>
      <c r="E511" s="173"/>
      <c r="F511" s="174"/>
      <c r="G511" s="173"/>
      <c r="H511" s="173"/>
      <c r="I511" s="173"/>
      <c r="J511" s="174"/>
      <c r="K511" s="192"/>
      <c r="L511" s="192"/>
      <c r="M511" s="173"/>
      <c r="N511" s="173"/>
      <c r="O511" s="174"/>
      <c r="P511" s="173"/>
      <c r="Q511" s="174"/>
      <c r="R511" s="173"/>
      <c r="S511" s="173"/>
      <c r="T511" s="173"/>
      <c r="U511" s="173"/>
      <c r="V511" s="173"/>
      <c r="W511" s="173"/>
      <c r="X511" s="173"/>
      <c r="Y511" s="173"/>
      <c r="Z511" s="173"/>
    </row>
    <row r="512" customFormat="false" ht="15.75" hidden="false" customHeight="true" outlineLevel="0" collapsed="false">
      <c r="A512" s="173"/>
      <c r="B512" s="173"/>
      <c r="C512" s="180"/>
      <c r="D512" s="215"/>
      <c r="E512" s="173"/>
      <c r="F512" s="174"/>
      <c r="G512" s="173"/>
      <c r="H512" s="173"/>
      <c r="I512" s="173"/>
      <c r="J512" s="174"/>
      <c r="K512" s="192"/>
      <c r="L512" s="192"/>
      <c r="M512" s="173"/>
      <c r="N512" s="173"/>
      <c r="O512" s="174"/>
      <c r="P512" s="173"/>
      <c r="Q512" s="174"/>
      <c r="R512" s="173"/>
      <c r="S512" s="173"/>
      <c r="T512" s="173"/>
      <c r="U512" s="173"/>
      <c r="V512" s="173"/>
      <c r="W512" s="173"/>
      <c r="X512" s="173"/>
      <c r="Y512" s="173"/>
      <c r="Z512" s="173"/>
    </row>
    <row r="513" customFormat="false" ht="15.75" hidden="false" customHeight="true" outlineLevel="0" collapsed="false">
      <c r="A513" s="173"/>
      <c r="B513" s="173"/>
      <c r="C513" s="180"/>
      <c r="D513" s="215"/>
      <c r="E513" s="173"/>
      <c r="F513" s="174"/>
      <c r="G513" s="173"/>
      <c r="H513" s="173"/>
      <c r="I513" s="173"/>
      <c r="J513" s="174"/>
      <c r="K513" s="192"/>
      <c r="L513" s="192"/>
      <c r="M513" s="173"/>
      <c r="N513" s="173"/>
      <c r="O513" s="174"/>
      <c r="P513" s="173"/>
      <c r="Q513" s="174"/>
      <c r="R513" s="173"/>
      <c r="S513" s="173"/>
      <c r="T513" s="173"/>
      <c r="U513" s="173"/>
      <c r="V513" s="173"/>
      <c r="W513" s="173"/>
      <c r="X513" s="173"/>
      <c r="Y513" s="173"/>
      <c r="Z513" s="173"/>
    </row>
    <row r="514" customFormat="false" ht="15.75" hidden="false" customHeight="true" outlineLevel="0" collapsed="false">
      <c r="A514" s="173"/>
      <c r="B514" s="173"/>
      <c r="C514" s="180"/>
      <c r="D514" s="215"/>
      <c r="E514" s="173"/>
      <c r="F514" s="174"/>
      <c r="G514" s="173"/>
      <c r="H514" s="173"/>
      <c r="I514" s="173"/>
      <c r="J514" s="174"/>
      <c r="K514" s="192"/>
      <c r="L514" s="192"/>
      <c r="M514" s="173"/>
      <c r="N514" s="173"/>
      <c r="O514" s="174"/>
      <c r="P514" s="173"/>
      <c r="Q514" s="174"/>
      <c r="R514" s="173"/>
      <c r="S514" s="173"/>
      <c r="T514" s="173"/>
      <c r="U514" s="173"/>
      <c r="V514" s="173"/>
      <c r="W514" s="173"/>
      <c r="X514" s="173"/>
      <c r="Y514" s="173"/>
      <c r="Z514" s="173"/>
    </row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6">
    <mergeCell ref="C1:G1"/>
    <mergeCell ref="D2:F2"/>
    <mergeCell ref="D3:F3"/>
    <mergeCell ref="D4:F4"/>
    <mergeCell ref="D5:F5"/>
    <mergeCell ref="D6:F6"/>
    <mergeCell ref="D7:F7"/>
    <mergeCell ref="D8:F8"/>
    <mergeCell ref="D9:F9"/>
    <mergeCell ref="D10:F10"/>
    <mergeCell ref="D11:F11"/>
    <mergeCell ref="B14:B15"/>
    <mergeCell ref="C14:C15"/>
    <mergeCell ref="D14:D15"/>
    <mergeCell ref="E14:G14"/>
    <mergeCell ref="I14:I15"/>
    <mergeCell ref="J14:J15"/>
    <mergeCell ref="L14:L15"/>
    <mergeCell ref="M14:M15"/>
    <mergeCell ref="N14:N15"/>
    <mergeCell ref="O14:O15"/>
    <mergeCell ref="P14:P15"/>
    <mergeCell ref="Q14:Q15"/>
    <mergeCell ref="C20:C21"/>
    <mergeCell ref="C22:C23"/>
    <mergeCell ref="C25:C26"/>
    <mergeCell ref="C34:C36"/>
    <mergeCell ref="C39:C40"/>
    <mergeCell ref="C43:C45"/>
    <mergeCell ref="C47:C48"/>
    <mergeCell ref="C49:C50"/>
    <mergeCell ref="C51:C52"/>
    <mergeCell ref="C56:C57"/>
    <mergeCell ref="C61:C62"/>
    <mergeCell ref="C63:C64"/>
    <mergeCell ref="C65:C66"/>
    <mergeCell ref="C74:C76"/>
    <mergeCell ref="C78:C79"/>
    <mergeCell ref="C84:C86"/>
    <mergeCell ref="C87:C88"/>
    <mergeCell ref="C90:C92"/>
    <mergeCell ref="C95:C96"/>
    <mergeCell ref="C97:C98"/>
    <mergeCell ref="C102:C104"/>
    <mergeCell ref="C115:C116"/>
    <mergeCell ref="C118:C119"/>
    <mergeCell ref="C124:C126"/>
    <mergeCell ref="C128:C129"/>
    <mergeCell ref="C131:C132"/>
    <mergeCell ref="C133:C134"/>
    <mergeCell ref="C153:C154"/>
    <mergeCell ref="C157:C158"/>
    <mergeCell ref="C160:C162"/>
    <mergeCell ref="C165:C166"/>
    <mergeCell ref="C168:C169"/>
    <mergeCell ref="C170:C171"/>
    <mergeCell ref="C188:C189"/>
    <mergeCell ref="C196:C197"/>
    <mergeCell ref="C200:C201"/>
    <mergeCell ref="C205:C206"/>
    <mergeCell ref="C208:C209"/>
    <mergeCell ref="C215:C216"/>
    <mergeCell ref="C218:C219"/>
    <mergeCell ref="C222:C223"/>
    <mergeCell ref="C229:C230"/>
    <mergeCell ref="C234:C235"/>
    <mergeCell ref="C238:C239"/>
    <mergeCell ref="C241:C242"/>
    <mergeCell ref="C245:C246"/>
    <mergeCell ref="C251:C253"/>
    <mergeCell ref="C259:C260"/>
    <mergeCell ref="C265:C266"/>
    <mergeCell ref="C267:C268"/>
    <mergeCell ref="C272:C273"/>
    <mergeCell ref="C274:C275"/>
    <mergeCell ref="C279:C280"/>
    <mergeCell ref="C281:C283"/>
    <mergeCell ref="C284:C285"/>
    <mergeCell ref="C287:C288"/>
    <mergeCell ref="C289:C290"/>
    <mergeCell ref="C291:C293"/>
    <mergeCell ref="C296:C297"/>
    <mergeCell ref="C299:C300"/>
    <mergeCell ref="C301:C302"/>
    <mergeCell ref="C303:C304"/>
    <mergeCell ref="C308:C310"/>
  </mergeCells>
  <hyperlinks>
    <hyperlink ref="D73" r:id="rId1" display="https://drive.google.com/file/d/1vqDQVGlnHjK3u1r3o3fs0Vv84UlTr3ZP/view?usp=share_link"/>
    <hyperlink ref="D74" r:id="rId2" display="https://drive.google.com/file/d/1ljcQpaUjfcrAHaB-FX2Tysp5iBSBGVXC/view?usp=share_link"/>
    <hyperlink ref="D75" r:id="rId3" display="https://drive.google.com/file/d/1ln04Ro4HgyCAU59unruJnACiqz96dDqz/view?usp=share_link"/>
    <hyperlink ref="D76" r:id="rId4" display="https://drive.google.com/file/d/1DKy2ZfmEbpZpgQBUPuhseQ__Dx8q-nt2/view?usp=share_link"/>
    <hyperlink ref="D77" r:id="rId5" display="https://drive.google.com/file/d/17lZrZnUH1WRqZdfJQh-kopNKcOKvYmqN/view?usp=share_link"/>
    <hyperlink ref="D78" r:id="rId6" display="https://drive.google.com/file/d/1tpomvVs7MabUqcyJ4D3n4yazp23t7Ab9/view?usp=share_link"/>
    <hyperlink ref="D79" r:id="rId7" display="https://drive.google.com/file/d/1UbgHOThRbLYBy9UslM0jqwEvsJX1PxXD/view?usp=share_link"/>
    <hyperlink ref="D80" r:id="rId8" display="https://drive.google.com/file/d/1TdLwx6etleGCEpxTCqSxLW9kn2w4NPhu/view?usp=share_link"/>
    <hyperlink ref="D81" r:id="rId9" display="https://drive.google.com/file/d/1n-YOYNh4f5MX2h8IlanLLVQupdGOSkD7/view?usp=share_link"/>
    <hyperlink ref="D82" r:id="rId10" display="https://drive.google.com/file/d/14kaoR0QY4S6dsFcW8YYKAyWXg3CKWBvW/view?usp=share_link"/>
    <hyperlink ref="D83" r:id="rId11" display="https://drive.google.com/file/d/1IYKPiSk10LPVmZfTeHvqEqqcrXwF3HVC/view?usp=share_link"/>
    <hyperlink ref="D84" r:id="rId12" display="https://drive.google.com/file/d/1YTbIZYBAUBPhYOElhAbT4Nabzdhakq15/view?usp=share_link"/>
    <hyperlink ref="D85" r:id="rId13" display="https://drive.google.com/file/d/1Ko53UG7f65V0OpNuHC20XYRiWlRzKDL8/view?usp=share_link"/>
    <hyperlink ref="D86" r:id="rId14" display="https://drive.google.com/file/d/1NuWDwk1F1FV7srbRE9ZfQIFW0uCA55xS/view?usp=share_link"/>
    <hyperlink ref="D87" r:id="rId15" display="https://drive.google.com/file/d/1aCCQavRZu601cLQWrUqlNCysnHjr9uHf/view?usp=share_link"/>
    <hyperlink ref="D89" r:id="rId16" display="https://drive.google.com/file/d/1QczHO1vMbGG3y1RS1jc_qCuwfLMJrAlj/view?usp=share_link"/>
    <hyperlink ref="D90" r:id="rId17" display="https://drive.google.com/file/d/1pKyzWzynmjuGUD6RzmJ2f7WpKpG8G04N/view?usp=share_link"/>
    <hyperlink ref="D93" r:id="rId18" display="https://drive.google.com/file/d/1YyztSq7wPaTF87G2Nra1JN9uOfyqAqey/view?usp=share_link"/>
    <hyperlink ref="D94" r:id="rId19" display="https://drive.google.com/file/d/1HlTnmV8UOS8K4W0ggz46UhGOQuu40_qz/view?usp=share_link"/>
    <hyperlink ref="D95" r:id="rId20" display="https://drive.google.com/file/d/1msz2xPw5RXzLYoOYFjTX1Sx_ei4H6eLM/view?usp=share_link"/>
    <hyperlink ref="D96" r:id="rId21" display="https://drive.google.com/file/d/1N4SoK7iT4C0BovqC2yCWRA8zHxDtR26c/view?usp=share_link"/>
    <hyperlink ref="D97" r:id="rId22" display="https://drive.google.com/file/d/1EmxCocH9iWjGf7-v57RvChkg6f5L2UL_/view?usp=share_linkPGXmiykhJ2qJfjbM-fieooE/view?usp=share_link"/>
    <hyperlink ref="D98" r:id="rId23" display="https://drive.google.com/file/d/1TngluofxDPGXmiykhJ2qJfjbM-fieooE/view?usp=share_link"/>
    <hyperlink ref="D99" r:id="rId24" display="https://drive.google.com/file/d/1bop3blHh7rPwTOHqZXUjh5LhvFeTYSPF/view?usp=share_link"/>
    <hyperlink ref="D100" r:id="rId25" display="https://drive.google.com/file/d/14GMEXVeqDN0K5-JPeEUUdhFRiW02HwtK/view?usp=share_link"/>
    <hyperlink ref="D101" r:id="rId26" display="https://drive.google.com/file/d/1S1UGYwN2NGwFva6fUMBDIG8I0G5LsBVK/view?usp=share_link"/>
    <hyperlink ref="D102" r:id="rId27" display="https://drive.google.com/file/d/1HU8z0oklLlYilfiCUK0s1LDqaOzjrSVs/view?usp=share_link"/>
    <hyperlink ref="D103" r:id="rId28" display="https://drive.google.com/file/d/1eQGR7eWRJHR5CHcDPi4FbQ5NhL-q0pzJ/view?usp=share_link"/>
    <hyperlink ref="D104" r:id="rId29" display="https://drive.google.com/file/d/1Z-ZjvfRaREbiEgd-YU5VtqPF8SzJZz5U/view?usp=share_link"/>
    <hyperlink ref="D105" r:id="rId30" display="https://drive.google.com/file/d/1Rxa3w777ZJMx5Qgz6_WqT5Paa5qgFYDG/view?usp=share_link"/>
    <hyperlink ref="D106" r:id="rId31" display="https://drive.google.com/file/d/1Bb4ky_4AFYSMJDHrwbqvpO0jJ4ZoHDWZ/view?usp=share_link"/>
    <hyperlink ref="D107" r:id="rId32" display="https://drive.google.com/file/d/1bGuVdQ0Us6ZL3TCSvfMrfNSx3GBMzzw-/view?usp=share_link"/>
    <hyperlink ref="D108" r:id="rId33" display="https://drive.google.com/file/d/1JwfuF3Kb2DT4feMwhCfEMnxcWfVMOUkf/view?usp=share_link"/>
    <hyperlink ref="D109" r:id="rId34" display="https://drive.google.com/file/d/1c1TqlvFjj07w1ekr4nq_eFwPjQsPWWIk/view?usp=share_link"/>
    <hyperlink ref="D112" r:id="rId35" display="https://drive.google.com/file/d/1-fab1gMq9zWWYuLXh0eRYlpXAMH1OerA/view?usp=sharing"/>
    <hyperlink ref="D113" r:id="rId36" display="https://drive.google.com/file/d/1MM_ERS-8dNOcU274sw0XTmKJWcXmPqVA/view?usp=sharing"/>
    <hyperlink ref="D114" r:id="rId37" display="https://drive.google.com/file/d/1eCrvisVhvyCON5Sbh-cxYDH5HSM6gpuD/view?usp=sharing"/>
    <hyperlink ref="D115" r:id="rId38" display="https://drive.google.com/file/d/1zxttJ0op0XsINe17pjlGoNvPQ95skP-5/view?usp=sharing"/>
    <hyperlink ref="D116" r:id="rId39" display="https://drive.google.com/file/d/1FYE1mahRkQmlE7ulNs4xANxqu-PeX7bE/view?usp=sharing"/>
    <hyperlink ref="D117" r:id="rId40" display="https://drive.google.com/file/d/1kyEFu_g53z9OcPAAc55YDmGQSq4r9CKw/view?usp=sharing"/>
    <hyperlink ref="D118" r:id="rId41" display="https://drive.google.com/file/d/1XsRFCLPxhCMr405u8EzxvczsJyRzxxQH/view?usp=sharing"/>
    <hyperlink ref="D120" r:id="rId42" display="https://drive.google.com/file/d/1aBeRsyDDuYEfDYbHa3BRWa_uqeGF4AYf/view?usp=sharing"/>
    <hyperlink ref="D123" r:id="rId43" display="https://drive.google.com/file/d/19vCkwjdE1_XzFnZvHG4o0tZc-dqJuMbF/view?usp=sharing"/>
    <hyperlink ref="D124" r:id="rId44" display="https://drive.google.com/file/d/10y0mnOijt-rDBUoKOHf4nO80ERAgFAI6/view?usp=sharing"/>
    <hyperlink ref="D125" r:id="rId45" display="https://drive.google.com/file/d/1wxH7iE1wwMrYheE79SEGGTP6aoiJkiYH/view?usp=sharing"/>
    <hyperlink ref="D126" r:id="rId46" display="https://drive.google.com/file/d/1f5CrPjeJK4DxdjwmPin4b7JtMNdti4Mp/view?usp=sharing"/>
    <hyperlink ref="D127" r:id="rId47" display="https://drive.google.com/file/d/1hAfMQyaf2s2JN7hJGyrmdP8UJ2JS_wt0/view?usp=sharing"/>
    <hyperlink ref="D130" r:id="rId48" display="https://drive.google.com/file/d/1PEj3-u8fXeW6D64nHSO0b_Mg2cUmVmEe/view?usp=sharing"/>
    <hyperlink ref="D131" r:id="rId49" display="https://drive.google.com/file/d/1aOk8io65BDgsacQZoHJvAVsLXUn9Db6U/view?usp=sharing"/>
    <hyperlink ref="D132" r:id="rId50" display="https://drive.google.com/file/d/13pZxkXG4-0jolgbiLEAETy5y4go1Fw2K/view?usp=sharing"/>
    <hyperlink ref="D133" r:id="rId51" display="https://drive.google.com/file/d/1MOOza66da6ie7rhvP3g3B5HuUNvxFo28/view?usp=sharing"/>
    <hyperlink ref="D134" r:id="rId52" display="https://drive.google.com/file/d/1oQCEPNF3VWBEPO2HkQ1yXrwoj5pxmg4p/view?usp=sharing"/>
    <hyperlink ref="D135" r:id="rId53" display="https://drive.google.com/file/d/17Vqiw1ilBoEWznMNYFX_AFzhQbIu06VB/view?usp=sharing"/>
    <hyperlink ref="D136" r:id="rId54" display="https://drive.google.com/file/d/1g89qlPERhfnVJMb9jgfHv9yMDTWk6omQ/view?usp=sharing"/>
    <hyperlink ref="D138" r:id="rId55" display="https://drive.google.com/file/d/1zSeW0sqlrFZxIR0dLQFOOA8keu4jGdd2/view?usp=sharing"/>
    <hyperlink ref="D139" r:id="rId56" display="https://drive.google.com/file/d/1NQO6WA5wP8dVgUyRE_3mlibP2v-Y_Iyh/view?usp=sharing"/>
    <hyperlink ref="D140" r:id="rId57" display="https://drive.google.com/file/d/1UW0F0xmUNlrrMcuIfSPziUvbtNV6INef/view?usp=sharing"/>
    <hyperlink ref="D141" r:id="rId58" display="https://drive.google.com/file/d/1AJ0jlv4vMn_3BIk0DVxg6BWGANfk4Gm8/view?usp=sharing"/>
    <hyperlink ref="D142" r:id="rId59" display="https://drive.google.com/file/d/1lHp4q3dV6yB_7F1ExXQ_96hKqg1wnAaq/view?usp=sharing"/>
    <hyperlink ref="D143" r:id="rId60" display="https://drive.google.com/file/d/1r4LCAFGDwKmrXG_DDRTABjJv0sGOmxFU/view?usp=sharing"/>
    <hyperlink ref="D144" r:id="rId61" display="https://drive.google.com/file/d/1oenUfMn-AHLRG9EIldVizDWQEaeWjws9/view?usp=sharing"/>
    <hyperlink ref="D152" r:id="rId62" display="https://drive.google.com/file/d/1LDwXq9WBK3H93Icr5nfOQBg5UhP_fHQS/view?usp=share_linkqSfY--LppC3ObbTj4mY1S/view?usp=sharing"/>
    <hyperlink ref="D153" r:id="rId63" display="https://drive.google.com/file/d/1wqq9gDwIOvT4sz0Djxi2CqdfDsenAJFb/view?usp=share_link"/>
    <hyperlink ref="D154" r:id="rId64" display="https://drive.google.com/file/d/1icnxYa361_dmzRhvEe25fPBfW5h35Jo5/view?usp=share_link"/>
    <hyperlink ref="D157" r:id="rId65" display="https://drive.google.com/file/d/1Ab0L8d1nqIRnhsa3EW2vVwK2O3C8Pg2m/view?usp=share_link"/>
    <hyperlink ref="D158" r:id="rId66" display="https://drive.google.com/file/d/1zu8cQSJHcymNNrobK6fju0ibFYBCqmDm/view?usp=share_link"/>
    <hyperlink ref="D160" r:id="rId67" display="https://drive.google.com/file/d/1kq0l473-HVzVy9WTqvfdRmMCOgsOPSdS/view?usp=share_link"/>
    <hyperlink ref="D161" r:id="rId68" display="https://drive.google.com/file/d/13Ruc-OCV8nfe4kU9bNNeg2pssql1PFxD/view?usp=share_link"/>
    <hyperlink ref="D162" r:id="rId69" display="https://drive.google.com/file/d/1HOUBN9Q2AorHAY0NGyYKsQ34XkMcjDO3/view?usp=share_link"/>
    <hyperlink ref="D163" r:id="rId70" display="https://drive.google.com/file/d/1_cK3PlSTNkYwRHyCqAsjjdIEr3qUPk1e/view?usp=share_link"/>
    <hyperlink ref="D164" r:id="rId71" display="https://drive.google.com/file/d/19aQ3_M7grVwraog9z3hNIdeTzvTzOFJ_/view?usp=share_link"/>
    <hyperlink ref="D165" r:id="rId72" display="https://drive.google.com/file/d/1hBv2WfJFdSvLkzvAGXqe4QS4HUXvU95T/view?usp=share_link"/>
    <hyperlink ref="D166" r:id="rId73" display="https://drive.google.com/file/d/16RAF-GNwIPGAQYq6st9_9eKzI1-Us9Kx/view?usp=share_link"/>
    <hyperlink ref="D167" r:id="rId74" display="https://drive.google.com/file/d/1WXh6DTBOL0yk5Pyw2rVEXRMg5n_bJFzT/view?usp=share_link"/>
    <hyperlink ref="D170" r:id="rId75" display="https://drive.google.com/file/d/1PyPZofOgRuo8Q8hmaCGhuAhUOaPdbReh/view?usp=sharing"/>
    <hyperlink ref="D171" r:id="rId76" display="https://drive.google.com/file/d/1FpoydEkN8iR_dpdlo5I-5H99uDDtONFL/view?usp=sharing"/>
    <hyperlink ref="D172" r:id="rId77" display="https://drive.google.com/file/d/1yubX5F2SMuOlJ6xFE9E5cHy3QGr5M741/view?usp=sharing"/>
    <hyperlink ref="D173" r:id="rId78" display="https://drive.google.com/file/d/1MSB6_ZbWZ1UIe8B-SOvCBltJtg3-zPR_/view?usp=sharing"/>
    <hyperlink ref="D174" r:id="rId79" display="https://drive.google.com/file/d/1pFjbQbgqlzTVjfEdPCbV58pZCmP5T58O/view?usp=sharing"/>
    <hyperlink ref="D175" r:id="rId80" display="https://drive.google.com/file/d/1Uu1bF0YIJ7ff5Z22dCfU6PLbqwsfSI1D/view?usp=sharing"/>
    <hyperlink ref="D176" r:id="rId81" display="https://drive.google.com/file/d/1PIN1Sfy4NLqPYgcA32PovXPHS9g2YotY/view?usp=sharing"/>
    <hyperlink ref="D177" r:id="rId82" display="https://drive.google.com/file/d/14chTw3YDooiHJg1BKcF4T0wnnPlVBDmw/view?usp=sharing"/>
    <hyperlink ref="D178" r:id="rId83" display="https://drive.google.com/file/d/1Yc7WXIV0cEauUWBxTg3zywDHYwMcCUSr/view?usp=sharing"/>
    <hyperlink ref="D179" r:id="rId84" display="https://drive.google.com/file/d/1onzZNVpeH1SElnMLxM-H9ZSC9V9T7qum/view?usp=sharing"/>
    <hyperlink ref="D180" r:id="rId85" display="https://drive.google.com/file/d/1k_a-9FJt4vOIb8EKzK8EezTpqdheGM0s/view?usp=sharing"/>
    <hyperlink ref="D181" r:id="rId86" display="https://drive.google.com/file/d/1_nDSVY5ta7_qnL9neqi7sbmzHkUYrNuA/view?usp=sharing"/>
    <hyperlink ref="D182" r:id="rId87" display="https://drive.google.com/file/d/15uZcd7xJR6Rg-igqhOqNauzsD-AI2AXR/view?usp=sharing"/>
    <hyperlink ref="D183" r:id="rId88" display="https://drive.google.com/file/d/1kErHa00tLBqwxH1DmPVNCs80vXzXGlWe/view?usp=sharing"/>
    <hyperlink ref="D184" r:id="rId89" display="https://drive.google.com/file/d/1sMs2zb6DedC_uP4jJnSdRTP0Poh9cDC1/view?usp=sharing"/>
    <hyperlink ref="D185" r:id="rId90" display="https://drive.google.com/file/d/1rfZHh5f7887b_oRwXXgqA5KVwnSBCTAN/view?usp=sharing"/>
    <hyperlink ref="D186" r:id="rId91" display="https://drive.google.com/file/d/1OPXuNSp6hUPMwrQ49575CQkcXGgYhcZT/view?usp=sharing"/>
    <hyperlink ref="D187" r:id="rId92" display="https://drive.google.com/file/d/1YG1AEzNOOCXsrtaj0sTdp-vc9dcXVsvh/view?usp=sharing"/>
    <hyperlink ref="D188" r:id="rId93" display="https://drive.google.com/file/d/1vrOo8VOnnrojxM9_moPwYiEZvzyQmks6/view?usp=sharing"/>
    <hyperlink ref="D189" r:id="rId94" display="https://drive.google.com/file/d/1bRfvbaIo0RA7R7EXGJ806rJRhogE3w2C/view?usp=sharing"/>
    <hyperlink ref="D190" r:id="rId95" display="https://drive.google.com/file/d/1h4pY3fS05QXPPP15qGT8J6O5db-yPrrP/view?usp=sharing"/>
    <hyperlink ref="D191" r:id="rId96" display="https://drive.google.com/file/d/1TlsHNDalj53eREAd9hvtes3oRFXab-Fa/view?usp=sharing"/>
    <hyperlink ref="D192" r:id="rId97" display="https://drive.google.com/file/d/11uMqZQSsINtbN0V9Ye8gdf-Q5bxoGyoa/view?usp=sharing"/>
    <hyperlink ref="D193" r:id="rId98" display="https://drive.google.com/file/d/1xxOyYGIOkTPPAf1fYkKdrcLEmLNgjtQU/view?usp=sharing"/>
    <hyperlink ref="D194" r:id="rId99" display="https://drive.google.com/file/d/1JUEKv1nCFaqbcOEBKRfF_KQMXrPjndBj/view?usp=sharing"/>
    <hyperlink ref="D195" r:id="rId100" display="https://drive.google.com/file/d/1po2huoDi5eVXhWjC2RYiCV6hTmKAsKm3/view?usp=sharing"/>
    <hyperlink ref="D196" r:id="rId101" display="https://drive.google.com/file/d/1JyRcEDH6r2Lbwb9SDuuwVWDMxUrrKdWE/view?usp=sharing"/>
    <hyperlink ref="D197" r:id="rId102" display="https://drive.google.com/file/d/1_7x0AlpAb-1nVMe_NuTAT-F2rsiX79hF/view?usp=sharing"/>
    <hyperlink ref="D198" r:id="rId103" display="https://drive.google.com/file/d/1wkGMdfOQFtj2EweC-9PgG6WrFX8o87K6/view?usp=sharing"/>
    <hyperlink ref="D199" r:id="rId104" display="https://drive.google.com/file/d/1iF5TIl70hfCVJtcu1CoSRqa4_Am2DMyn/view?usp=sharing"/>
    <hyperlink ref="D200" r:id="rId105" display="https://drive.google.com/file/d/16tIdEDA5VYdtZnfc0Jgs7Rge_061eiHz/view?usp=sharing"/>
    <hyperlink ref="D201" r:id="rId106" display="https://drive.google.com/file/d/17gE1pruvVXtEOdMS348YXNe4UKcH46ql/view?usp=sharing"/>
    <hyperlink ref="D202" r:id="rId107" display="https://drive.google.com/file/d/1RNmcJhvMdaN6chn7i_6zvAwSoiTILpo2/view?usp=sharing"/>
    <hyperlink ref="D203" r:id="rId108" display="https://drive.google.com/file/d/1aj5kt_5OLHXK83EnJsCgTikbUd_efuIY/view?usp=sharing"/>
    <hyperlink ref="D204" r:id="rId109" display="https://drive.google.com/file/d/1rN1V3JyrSjMKGsZlkJmH6QOdeWcj3JUx/view?usp=sharing"/>
    <hyperlink ref="D205" r:id="rId110" display="https://drive.google.com/file/d/1br1YMecmzDw43lX2bLW63Ot-GPpvWtjN/view?usp=sharing"/>
    <hyperlink ref="D206" r:id="rId111" display="https://drive.google.com/file/d/1qFXLLfdwkLVsJyTJ0z5NNB800wcCoYKb/view?usp=sharing"/>
    <hyperlink ref="D207" r:id="rId112" display="https://drive.google.com/file/d/1IvsA0wzolki6H_pQD7cb8e16CBoAN2rT/view?usp=sharing"/>
    <hyperlink ref="D208" r:id="rId113" display="https://drive.google.com/file/d/1hvrIGH051n_CC34W61hQWidZG_EUAnRq/view?usp=sharing"/>
    <hyperlink ref="D209" r:id="rId114" display="https://drive.google.com/file/d/1i-qwEXCmqB70NxViwbnLN4v36YcTpikf/view?usp=sharing"/>
    <hyperlink ref="D210" r:id="rId115" display="https://drive.google.com/file/d/1i-qwEXCmqB70NxViwbnLN4v36YcTpikf/view?usp=sharing"/>
    <hyperlink ref="D212" r:id="rId116" display="https://drive.google.com/file/d/1W31xghkNLLqrTZarfi1FbzMbCxmB4zjN/view?usp=sharing"/>
    <hyperlink ref="D213" r:id="rId117" display="https://drive.google.com/file/d/18GK9HQ5dd2faY3Hjtu603EIRFHmUwxhi/view?usp=sharing"/>
    <hyperlink ref="D214" r:id="rId118" display="https://drive.google.com/file/d/140Dil-zovANEMNI5524vucU93_oNG6pX/view?usp=sharing"/>
    <hyperlink ref="D215" r:id="rId119" display="https://drive.google.com/file/d/17jCKUSt5QSehnwpcPSBpF-YS4duiREX2/view?usp=sharing"/>
    <hyperlink ref="D216" r:id="rId120" display="https://drive.google.com/file/d/1QuURbIHZrP_r50SeRzzhPn-ayZm669Eb/view?usp=sharing"/>
    <hyperlink ref="D217" r:id="rId121" display="https://drive.google.com/file/d/1mIzd3vdlZgpJDs778eOfwLVA_-dXq027/view?usp=sharing"/>
    <hyperlink ref="D218" r:id="rId122" display="https://drive.google.com/file/d/1S3wXBhGR8nw-wpQQaC_w3CoiGEsAk2cr/view?usp=sharing"/>
    <hyperlink ref="D219" r:id="rId123" display="https://drive.google.com/file/d/1OoDBM4DLx8o9NYSKJtG-DgGr-AlmHCih/view?usp=sharing"/>
    <hyperlink ref="D220" r:id="rId124" display="https://drive.google.com/file/d/1NWKFHYTcnOE93U4FeGUfa68nYwbNr45I/view?usp=sharing"/>
    <hyperlink ref="D221" r:id="rId125" display="https://drive.google.com/file/d/19GcWeP7ZZTWMv-BG3f8UrbqsBNpjEkuG/view?usp=sharing"/>
    <hyperlink ref="D228" r:id="rId126" display="https://drive.google.com/file/d/10lC85mUqc-pDlRWa2MEaWLRuPBx3FRMv/view?usp=sharing"/>
    <hyperlink ref="D229" r:id="rId127" display="https://drive.google.com/file/d/1I29j_okl4XoUr8Qe7H5Kele3eCbrwvJ6/view?usp=sharing"/>
    <hyperlink ref="D230" r:id="rId128" display="https://drive.google.com/file/d/1S5JeJP5lYqbMg5KlXXEhYSkCgQRb5Z0X/view?usp=sharing"/>
    <hyperlink ref="D231" r:id="rId129" display="https://drive.google.com/file/d/1MFsgMwj3dRCqmqZiAqJtqbPdQ801RmXB/view?usp=sharing"/>
    <hyperlink ref="D237" r:id="rId130" display="https://drive.google.com/file/d/1Dx7vyy-k-Azb1_HWBAuRj6DtJr1FVGhi/view?usp=sharing"/>
    <hyperlink ref="D238" r:id="rId131" display="https://drive.google.com/file/d/1i253FZBrUCAnQGln1dm07etugBZJoGED/view?usp=sharing"/>
    <hyperlink ref="D239" r:id="rId132" display="https://drive.google.com/file/d/1qgfiEg0dgfuuAz1ckAts1AQ7MznioLYe/view?usp=sharing"/>
    <hyperlink ref="D240" r:id="rId133" display="https://drive.google.com/file/d/1GRCoPPPEDxiPv6ksWHsi4pjKJ-_FxTcg/view?usp=sharing"/>
    <hyperlink ref="D241" r:id="rId134" display="https://drive.google.com/file/d/1xS8eF833gGseOa2oOVu7x2AawUl1sY08/view?usp=sharing"/>
    <hyperlink ref="D242" r:id="rId135" display="https://drive.google.com/file/d/1lQs32BNWNvFrciZK5jC_LvR-uTpJZXHd/view?usp=sharing"/>
    <hyperlink ref="D243" r:id="rId136" display="https://drive.google.com/file/d/15Jjo2SJLciDqBbiidCWxOR1YG8p-nmBv/view?usp=sharing"/>
    <hyperlink ref="D244" r:id="rId137" display="https://drive.google.com/file/d/10SA7hCcY5JaseNB4Wuyd27JRyt1RMxGB/view?usp=sharing"/>
    <hyperlink ref="D245" r:id="rId138" display="https://drive.google.com/file/d/1ZGDw5kpw-JF_RAenH_ILfRBxtmzlVRXI/view?usp=sharing"/>
    <hyperlink ref="D246" r:id="rId139" display="https://drive.google.com/file/d/1qqaMk99uhakhrjmR3IpytrBavCFk4pi9/view?usp=sharing"/>
    <hyperlink ref="D247" r:id="rId140" display="https://drive.google.com/file/d/1Y5KxvWGeaauE4ReH2YNBsADEcxy4FZfS/view?usp=sharing"/>
    <hyperlink ref="D248" r:id="rId141" display="https://drive.google.com/file/d/1t5vIu-8QQbdNbgJAcYRDF17hjpyoP9m-/view?usp=sharing"/>
    <hyperlink ref="D249" r:id="rId142" display="https://drive.google.com/file/d/1GGiNCbDtmo-On5PxBvqqfRF05-lHvTOo/view?usp=sharing"/>
    <hyperlink ref="D250" r:id="rId143" display="https://drive.google.com/file/d/1Mytzn2Cz5WgGa06p_mQSmhBtVEaZZ_hl/view?usp=sharing"/>
    <hyperlink ref="D251" r:id="rId144" display="https://drive.google.com/file/d/1A2raVBAN9GU1Dil_fgkY3m2sffGQCc-Z/view?usp=sharing"/>
    <hyperlink ref="D252" r:id="rId145" display="https://drive.google.com/file/d/19za3I1xwjHiubcyRCSmmU8XsgqYmGl9T/view?usp=sharing"/>
    <hyperlink ref="D253" r:id="rId146" display="https://drive.google.com/file/d/1tUGPpMqokqVZJ_aHnOKfR1uct-rzshFm/view?usp=sharing"/>
    <hyperlink ref="D254" r:id="rId147" display="https://drive.google.com/file/d/10NY9V4840_WfQuKLav4yPr0Y_gtoRmOO/view?usp=sharing"/>
    <hyperlink ref="D255" r:id="rId148" display="https://drive.google.com/file/d/1gBG3wdFZADO2IRU45qqCC5rc-cM1niza/view?usp=sharing"/>
    <hyperlink ref="D256" r:id="rId149" display="https://drive.google.com/file/d/1tauSk6Cgu-cf6cUUL8pxy-vw2mg4Wbyh/view?usp=sharing"/>
    <hyperlink ref="D257" r:id="rId150" display="https://drive.google.com/file/d/1cIisX01TtjJY6rqetcMY2fDzQVo39-Il/view?usp=sharing"/>
    <hyperlink ref="D258" r:id="rId151" display="https://drive.google.com/file/d/1gQyxUZtLHIJaoxPnsduO2xmZqbZQDw2y/view?usp=sharing"/>
    <hyperlink ref="D259" r:id="rId152" display="https://drive.google.com/file/d/1CdmESAmKrtN3vo2JghlxgVK8QnzEspiQ/view?usp=sharing"/>
    <hyperlink ref="D260" r:id="rId153" display="https://drive.google.com/file/d/1ckzuB242OmckWXR05IS9KpWoe9r9BatN/view?usp=sharing"/>
    <hyperlink ref="D261" r:id="rId154" display="https://drive.google.com/file/d/1HdHjUwz0BZAHBGbmEH3H_PnIHtI6wUk8/view?usp=sharing"/>
    <hyperlink ref="D262" r:id="rId155" display="https://drive.google.com/file/d/1tIA0dlCMitlWul7JQq0e5Aq8rH09Aj8S/view?usp=sharing"/>
    <hyperlink ref="D263" r:id="rId156" display="https://drive.google.com/file/d/1jBDMCL4f_YgdThz0TAaXPoJnoeB1YbAD/view?usp=sharing"/>
    <hyperlink ref="D267" r:id="rId157" display="https://drive.google.com/file/d/1BKSTKsgEtcecO3z-bss9vm8piC3RXYnz/view?usp=sharing"/>
    <hyperlink ref="D268" r:id="rId158" display="https://drive.google.com/file/d/1lE2Y53-XqBSCrjIi_nO3rJpK9hdN7a2R/view?usp=sharing"/>
    <hyperlink ref="D269" r:id="rId159" display="https://drive.google.com/file/d/1mQESBqn_5H3WeY_23ew_Tnc9DPnRgvIr/view?usp=sharing"/>
    <hyperlink ref="D270" r:id="rId160" display="https://drive.google.com/file/d/15Wx_2PE8Y17ErKlsISRMvYvMt8Qgp3fh/view?usp=sharing"/>
    <hyperlink ref="D271" r:id="rId161" display="https://drive.google.com/file/d/1z1OCEe37FRBiUDf5TEGAy9X5ushYEZDV/view?usp=sharing"/>
    <hyperlink ref="D272" r:id="rId162" display="https://drive.google.com/file/d/1klHzGLD7pZ6_2QAS_P0Cq-I25xZkN08q/view?usp=sharing"/>
    <hyperlink ref="D273" r:id="rId163" display="https://drive.google.com/file/d/1KhqmLIBnXj8ZXgYzDMRMN7eakmFzbCxe/view?usp=sharin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28" activePane="bottomLeft" state="frozen"/>
      <selection pane="topLeft" activeCell="A1" activeCellId="0" sqref="A1"/>
      <selection pane="bottomLeft" activeCell="D7" activeCellId="0" sqref="D7"/>
    </sheetView>
  </sheetViews>
  <sheetFormatPr defaultColWidth="14.48828125" defaultRowHeight="15" zeroHeight="false" outlineLevelRow="0" outlineLevelCol="0"/>
  <cols>
    <col collapsed="false" customWidth="true" hidden="false" outlineLevel="0" max="1" min="1" style="1" width="1.43"/>
    <col collapsed="false" customWidth="true" hidden="false" outlineLevel="0" max="2" min="2" style="1" width="3.86"/>
    <col collapsed="false" customWidth="true" hidden="false" outlineLevel="0" max="3" min="3" style="1" width="23"/>
    <col collapsed="false" customWidth="true" hidden="false" outlineLevel="0" max="4" min="4" style="1" width="18.57"/>
    <col collapsed="false" customWidth="true" hidden="false" outlineLevel="0" max="5" min="5" style="1" width="7.85"/>
    <col collapsed="false" customWidth="true" hidden="false" outlineLevel="0" max="6" min="6" style="1" width="7.7"/>
    <col collapsed="false" customWidth="true" hidden="false" outlineLevel="0" max="7" min="7" style="1" width="6.43"/>
    <col collapsed="false" customWidth="true" hidden="false" outlineLevel="0" max="8" min="8" style="1" width="7.29"/>
    <col collapsed="false" customWidth="true" hidden="false" outlineLevel="0" max="9" min="9" style="1" width="7.43"/>
    <col collapsed="false" customWidth="true" hidden="false" outlineLevel="0" max="11" min="10" style="1" width="6.43"/>
    <col collapsed="false" customWidth="true" hidden="false" outlineLevel="0" max="12" min="12" style="1" width="7.57"/>
    <col collapsed="false" customWidth="true" hidden="false" outlineLevel="0" max="13" min="13" style="1" width="7.29"/>
    <col collapsed="false" customWidth="true" hidden="false" outlineLevel="0" max="14" min="14" style="1" width="6.43"/>
    <col collapsed="false" customWidth="true" hidden="false" outlineLevel="0" max="15" min="15" style="1" width="7"/>
    <col collapsed="false" customWidth="true" hidden="false" outlineLevel="0" max="16" min="16" style="1" width="9"/>
    <col collapsed="false" customWidth="true" hidden="false" outlineLevel="0" max="18" min="17" style="1" width="10"/>
    <col collapsed="false" customWidth="true" hidden="false" outlineLevel="0" max="19" min="19" style="1" width="10.85"/>
    <col collapsed="false" customWidth="true" hidden="false" outlineLevel="0" max="27" min="20" style="1" width="10.29"/>
  </cols>
  <sheetData>
    <row r="1" customFormat="false" ht="23.25" hidden="false" customHeight="true" outlineLevel="0" collapsed="false">
      <c r="A1" s="217" t="s">
        <v>825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8"/>
      <c r="U1" s="218" t="s">
        <v>826</v>
      </c>
      <c r="V1" s="218"/>
      <c r="W1" s="218"/>
      <c r="X1" s="218"/>
      <c r="Y1" s="218"/>
      <c r="Z1" s="218"/>
      <c r="AA1" s="218"/>
    </row>
    <row r="2" customFormat="false" ht="15" hidden="false" customHeight="false" outlineLevel="0" collapsed="false">
      <c r="A2" s="219"/>
      <c r="B2" s="220" t="n">
        <v>44958</v>
      </c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1"/>
      <c r="U2" s="221"/>
      <c r="V2" s="221"/>
      <c r="W2" s="221"/>
      <c r="X2" s="221"/>
      <c r="Y2" s="221"/>
      <c r="Z2" s="221"/>
      <c r="AA2" s="221"/>
    </row>
    <row r="3" customFormat="false" ht="15" hidden="false" customHeight="false" outlineLevel="0" collapsed="false">
      <c r="A3" s="6"/>
      <c r="B3" s="222" t="s">
        <v>37</v>
      </c>
      <c r="C3" s="223" t="s">
        <v>827</v>
      </c>
      <c r="D3" s="222" t="s">
        <v>828</v>
      </c>
      <c r="E3" s="224" t="s">
        <v>829</v>
      </c>
      <c r="F3" s="224"/>
      <c r="G3" s="224"/>
      <c r="H3" s="225" t="s">
        <v>830</v>
      </c>
      <c r="I3" s="225"/>
      <c r="J3" s="225"/>
      <c r="K3" s="225"/>
      <c r="L3" s="225" t="s">
        <v>831</v>
      </c>
      <c r="M3" s="225"/>
      <c r="N3" s="225"/>
      <c r="O3" s="225"/>
      <c r="P3" s="225"/>
      <c r="Q3" s="225" t="s">
        <v>832</v>
      </c>
      <c r="R3" s="225" t="s">
        <v>833</v>
      </c>
      <c r="S3" s="226" t="s">
        <v>833</v>
      </c>
      <c r="T3" s="226" t="s">
        <v>833</v>
      </c>
      <c r="U3" s="221"/>
      <c r="V3" s="6"/>
      <c r="W3" s="221"/>
      <c r="X3" s="221"/>
      <c r="Y3" s="221"/>
      <c r="Z3" s="221"/>
      <c r="AA3" s="221"/>
    </row>
    <row r="4" customFormat="false" ht="15" hidden="false" customHeight="false" outlineLevel="0" collapsed="false">
      <c r="A4" s="6"/>
      <c r="B4" s="227"/>
      <c r="C4" s="228"/>
      <c r="D4" s="228"/>
      <c r="E4" s="229" t="s">
        <v>834</v>
      </c>
      <c r="F4" s="229" t="s">
        <v>835</v>
      </c>
      <c r="G4" s="230" t="s">
        <v>836</v>
      </c>
      <c r="H4" s="231" t="s">
        <v>837</v>
      </c>
      <c r="I4" s="231" t="s">
        <v>838</v>
      </c>
      <c r="J4" s="231" t="s">
        <v>839</v>
      </c>
      <c r="K4" s="229" t="s">
        <v>840</v>
      </c>
      <c r="L4" s="232" t="s">
        <v>39</v>
      </c>
      <c r="M4" s="232" t="s">
        <v>45</v>
      </c>
      <c r="N4" s="233" t="s">
        <v>841</v>
      </c>
      <c r="O4" s="234" t="s">
        <v>842</v>
      </c>
      <c r="P4" s="235" t="s">
        <v>843</v>
      </c>
      <c r="Q4" s="232" t="n">
        <v>2020</v>
      </c>
      <c r="R4" s="232" t="n">
        <v>2021</v>
      </c>
      <c r="S4" s="232" t="n">
        <v>2022</v>
      </c>
      <c r="T4" s="232" t="n">
        <v>2023</v>
      </c>
      <c r="U4" s="221"/>
      <c r="V4" s="221"/>
      <c r="W4" s="221"/>
      <c r="X4" s="221"/>
      <c r="Y4" s="221"/>
      <c r="Z4" s="221"/>
      <c r="AA4" s="221"/>
    </row>
    <row r="5" customFormat="false" ht="15" hidden="false" customHeight="false" outlineLevel="0" collapsed="false">
      <c r="A5" s="6"/>
      <c r="B5" s="226" t="s">
        <v>844</v>
      </c>
      <c r="C5" s="236" t="s">
        <v>845</v>
      </c>
      <c r="D5" s="237"/>
      <c r="E5" s="238" t="n">
        <f aca="false">SUM(E7:E38)</f>
        <v>577</v>
      </c>
      <c r="F5" s="238" t="n">
        <f aca="false">SUM(F7:F38)</f>
        <v>137</v>
      </c>
      <c r="G5" s="238" t="n">
        <f aca="false">SUM(G7:G38)</f>
        <v>714</v>
      </c>
      <c r="H5" s="238" t="n">
        <f aca="false">SUM(H7:H38)</f>
        <v>710</v>
      </c>
      <c r="I5" s="238" t="n">
        <f aca="false">SUM(I7:I38)</f>
        <v>488</v>
      </c>
      <c r="J5" s="238" t="n">
        <f aca="false">SUM(J7:J38)</f>
        <v>569</v>
      </c>
      <c r="K5" s="238" t="n">
        <f aca="false">SUM(K7:K38)</f>
        <v>116</v>
      </c>
      <c r="L5" s="238" t="n">
        <f aca="false">SUM(L7:L38)</f>
        <v>242</v>
      </c>
      <c r="M5" s="238" t="n">
        <f aca="false">SUM(M7:M38)</f>
        <v>706</v>
      </c>
      <c r="N5" s="238" t="n">
        <f aca="false">SUM(N7:N38)</f>
        <v>0</v>
      </c>
      <c r="O5" s="239" t="n">
        <f aca="false">SUM(O7:O38)</f>
        <v>948</v>
      </c>
      <c r="P5" s="240" t="n">
        <f aca="false">SUM(P7:P38)</f>
        <v>1090.37</v>
      </c>
      <c r="Q5" s="238" t="n">
        <f aca="false">SUM(Q7:Q38)</f>
        <v>5414613</v>
      </c>
      <c r="R5" s="238" t="n">
        <f aca="false">SUM(R7:R38)</f>
        <v>8664429</v>
      </c>
      <c r="S5" s="238" t="n">
        <f aca="false">SUM(S7:S38)</f>
        <v>12715294</v>
      </c>
      <c r="T5" s="238" t="n">
        <f aca="false">SUM(T7:T38)</f>
        <v>0</v>
      </c>
      <c r="U5" s="221"/>
      <c r="V5" s="6"/>
      <c r="W5" s="6"/>
      <c r="X5" s="6"/>
      <c r="Y5" s="6"/>
      <c r="Z5" s="6"/>
      <c r="AA5" s="6"/>
    </row>
    <row r="6" customFormat="false" ht="15" hidden="false" customHeight="false" outlineLevel="0" collapsed="false">
      <c r="A6" s="6"/>
      <c r="B6" s="226" t="s">
        <v>846</v>
      </c>
      <c r="C6" s="236" t="s">
        <v>847</v>
      </c>
      <c r="D6" s="237"/>
      <c r="E6" s="241" t="n">
        <f aca="false">E5/G5</f>
        <v>0.80812324929972</v>
      </c>
      <c r="F6" s="241" t="n">
        <f aca="false">F5/G5</f>
        <v>0.19187675070028</v>
      </c>
      <c r="G6" s="241"/>
      <c r="H6" s="241" t="n">
        <f aca="false">H5/G5</f>
        <v>0.994397759103642</v>
      </c>
      <c r="I6" s="241" t="n">
        <f aca="false">I5/G5</f>
        <v>0.683473389355742</v>
      </c>
      <c r="J6" s="242" t="n">
        <f aca="false">J5/O5</f>
        <v>0.600210970464135</v>
      </c>
      <c r="K6" s="242" t="n">
        <f aca="false">K5/G5</f>
        <v>0.162464985994398</v>
      </c>
      <c r="L6" s="241" t="n">
        <f aca="false">L5/O5</f>
        <v>0.255274261603375</v>
      </c>
      <c r="M6" s="241" t="n">
        <f aca="false">M5/O5</f>
        <v>0.744725738396624</v>
      </c>
      <c r="N6" s="241" t="n">
        <f aca="false">N5/O5</f>
        <v>0</v>
      </c>
      <c r="O6" s="243"/>
      <c r="P6" s="244"/>
      <c r="Q6" s="236"/>
      <c r="R6" s="236"/>
      <c r="S6" s="236"/>
      <c r="T6" s="236"/>
      <c r="U6" s="221"/>
      <c r="V6" s="6"/>
      <c r="W6" s="6"/>
      <c r="X6" s="6"/>
      <c r="Y6" s="6"/>
      <c r="Z6" s="6"/>
      <c r="AA6" s="6"/>
    </row>
    <row r="7" customFormat="false" ht="15" hidden="false" customHeight="false" outlineLevel="0" collapsed="false">
      <c r="A7" s="6"/>
      <c r="B7" s="245" t="n">
        <v>1</v>
      </c>
      <c r="C7" s="237" t="s">
        <v>41</v>
      </c>
      <c r="D7" s="237" t="s">
        <v>848</v>
      </c>
      <c r="E7" s="246" t="n">
        <v>26</v>
      </c>
      <c r="F7" s="246" t="n">
        <v>16</v>
      </c>
      <c r="G7" s="246" t="n">
        <f aca="false">E7+F7</f>
        <v>42</v>
      </c>
      <c r="H7" s="246" t="n">
        <v>41</v>
      </c>
      <c r="I7" s="246" t="n">
        <v>35</v>
      </c>
      <c r="J7" s="246" t="n">
        <v>41</v>
      </c>
      <c r="K7" s="246" t="n">
        <v>4</v>
      </c>
      <c r="L7" s="246" t="n">
        <v>6</v>
      </c>
      <c r="M7" s="246" t="n">
        <v>41</v>
      </c>
      <c r="N7" s="246" t="n">
        <f aca="false">O7-L7-M7</f>
        <v>0</v>
      </c>
      <c r="O7" s="247" t="n">
        <v>47</v>
      </c>
      <c r="P7" s="248" t="n">
        <v>54.54</v>
      </c>
      <c r="Q7" s="249" t="n">
        <v>491825</v>
      </c>
      <c r="R7" s="249" t="n">
        <v>504396</v>
      </c>
      <c r="S7" s="249" t="n">
        <v>643108</v>
      </c>
      <c r="T7" s="249" t="n">
        <v>0</v>
      </c>
      <c r="U7" s="221"/>
      <c r="V7" s="6"/>
      <c r="W7" s="6"/>
      <c r="X7" s="6"/>
      <c r="Y7" s="6"/>
      <c r="Z7" s="6"/>
      <c r="AA7" s="6"/>
    </row>
    <row r="8" customFormat="false" ht="15" hidden="false" customHeight="false" outlineLevel="0" collapsed="false">
      <c r="A8" s="6"/>
      <c r="B8" s="245" t="n">
        <v>2</v>
      </c>
      <c r="C8" s="237" t="s">
        <v>94</v>
      </c>
      <c r="D8" s="237" t="s">
        <v>849</v>
      </c>
      <c r="E8" s="246" t="n">
        <v>2</v>
      </c>
      <c r="F8" s="246" t="n">
        <v>2</v>
      </c>
      <c r="G8" s="246" t="n">
        <f aca="false">E8+F8</f>
        <v>4</v>
      </c>
      <c r="H8" s="246" t="n">
        <v>4</v>
      </c>
      <c r="I8" s="246" t="n">
        <v>4</v>
      </c>
      <c r="J8" s="246" t="n">
        <v>6</v>
      </c>
      <c r="K8" s="246" t="n">
        <v>4</v>
      </c>
      <c r="L8" s="246" t="n">
        <v>6</v>
      </c>
      <c r="M8" s="246" t="n">
        <v>0</v>
      </c>
      <c r="N8" s="246" t="n">
        <f aca="false">O8-L8-M8</f>
        <v>0</v>
      </c>
      <c r="O8" s="247" t="n">
        <v>6</v>
      </c>
      <c r="P8" s="248" t="n">
        <v>8.88</v>
      </c>
      <c r="Q8" s="250" t="n">
        <v>269939</v>
      </c>
      <c r="R8" s="250" t="n">
        <v>230940</v>
      </c>
      <c r="S8" s="250" t="n">
        <v>199870</v>
      </c>
      <c r="T8" s="250" t="n">
        <v>0</v>
      </c>
      <c r="U8" s="221"/>
      <c r="V8" s="6"/>
      <c r="W8" s="6"/>
      <c r="X8" s="6"/>
      <c r="Y8" s="6"/>
      <c r="Z8" s="6"/>
      <c r="AA8" s="6"/>
    </row>
    <row r="9" customFormat="false" ht="15" hidden="false" customHeight="false" outlineLevel="0" collapsed="false">
      <c r="A9" s="6"/>
      <c r="B9" s="245" t="n">
        <v>3</v>
      </c>
      <c r="C9" s="237" t="s">
        <v>99</v>
      </c>
      <c r="D9" s="237" t="s">
        <v>850</v>
      </c>
      <c r="E9" s="246" t="n">
        <v>8</v>
      </c>
      <c r="F9" s="246" t="n">
        <v>7</v>
      </c>
      <c r="G9" s="246" t="n">
        <f aca="false">E9+F9</f>
        <v>15</v>
      </c>
      <c r="H9" s="246" t="n">
        <v>15</v>
      </c>
      <c r="I9" s="246" t="n">
        <v>2</v>
      </c>
      <c r="J9" s="246" t="n">
        <v>22</v>
      </c>
      <c r="K9" s="246" t="n">
        <v>9</v>
      </c>
      <c r="L9" s="246" t="n">
        <v>16</v>
      </c>
      <c r="M9" s="246" t="n">
        <v>6</v>
      </c>
      <c r="N9" s="246" t="n">
        <f aca="false">O9-L9-M9</f>
        <v>0</v>
      </c>
      <c r="O9" s="247" t="n">
        <v>22</v>
      </c>
      <c r="P9" s="248" t="n">
        <v>33.41</v>
      </c>
      <c r="Q9" s="250" t="n">
        <v>387248</v>
      </c>
      <c r="R9" s="250" t="n">
        <v>513514</v>
      </c>
      <c r="S9" s="250" t="n">
        <v>501168</v>
      </c>
      <c r="T9" s="250" t="n">
        <v>0</v>
      </c>
      <c r="U9" s="221"/>
      <c r="V9" s="221"/>
      <c r="W9" s="221"/>
      <c r="X9" s="221"/>
      <c r="Y9" s="221"/>
      <c r="Z9" s="221"/>
      <c r="AA9" s="221"/>
    </row>
    <row r="10" customFormat="false" ht="15" hidden="false" customHeight="false" outlineLevel="0" collapsed="false">
      <c r="A10" s="6"/>
      <c r="B10" s="245" t="n">
        <v>4</v>
      </c>
      <c r="C10" s="237" t="s">
        <v>115</v>
      </c>
      <c r="D10" s="237" t="s">
        <v>851</v>
      </c>
      <c r="E10" s="246" t="n">
        <v>13</v>
      </c>
      <c r="F10" s="246" t="n">
        <v>5</v>
      </c>
      <c r="G10" s="246" t="n">
        <f aca="false">E10+F10</f>
        <v>18</v>
      </c>
      <c r="H10" s="246" t="n">
        <v>18</v>
      </c>
      <c r="I10" s="246" t="n">
        <v>18</v>
      </c>
      <c r="J10" s="246" t="n">
        <v>21</v>
      </c>
      <c r="K10" s="246" t="n">
        <v>6</v>
      </c>
      <c r="L10" s="246" t="n">
        <v>4</v>
      </c>
      <c r="M10" s="246" t="n">
        <v>21</v>
      </c>
      <c r="N10" s="246" t="n">
        <f aca="false">O10-L10-M10</f>
        <v>0</v>
      </c>
      <c r="O10" s="247" t="n">
        <v>25</v>
      </c>
      <c r="P10" s="248" t="n">
        <v>32.89</v>
      </c>
      <c r="Q10" s="250" t="n">
        <v>112527</v>
      </c>
      <c r="R10" s="250" t="n">
        <v>268939</v>
      </c>
      <c r="S10" s="250" t="n">
        <v>351966</v>
      </c>
      <c r="T10" s="250" t="n">
        <v>0</v>
      </c>
      <c r="U10" s="221"/>
      <c r="V10" s="221"/>
      <c r="W10" s="221"/>
      <c r="X10" s="221"/>
      <c r="Y10" s="221"/>
      <c r="Z10" s="221"/>
      <c r="AA10" s="221"/>
    </row>
    <row r="11" customFormat="false" ht="15" hidden="false" customHeight="false" outlineLevel="0" collapsed="false">
      <c r="A11" s="6"/>
      <c r="B11" s="245" t="n">
        <v>5</v>
      </c>
      <c r="C11" s="237" t="s">
        <v>135</v>
      </c>
      <c r="D11" s="237" t="s">
        <v>852</v>
      </c>
      <c r="E11" s="246" t="n">
        <v>15</v>
      </c>
      <c r="F11" s="246" t="n">
        <v>6</v>
      </c>
      <c r="G11" s="246" t="n">
        <f aca="false">E11+F11</f>
        <v>21</v>
      </c>
      <c r="H11" s="246" t="n">
        <v>21</v>
      </c>
      <c r="I11" s="246" t="n">
        <v>21</v>
      </c>
      <c r="J11" s="246" t="n">
        <v>24</v>
      </c>
      <c r="K11" s="246" t="n">
        <v>15</v>
      </c>
      <c r="L11" s="246" t="n">
        <v>0</v>
      </c>
      <c r="M11" s="246" t="n">
        <v>34</v>
      </c>
      <c r="N11" s="246" t="n">
        <f aca="false">O11-L11-M11</f>
        <v>0</v>
      </c>
      <c r="O11" s="247" t="n">
        <v>34</v>
      </c>
      <c r="P11" s="248" t="n">
        <v>33.36</v>
      </c>
      <c r="Q11" s="250" t="n">
        <v>56674</v>
      </c>
      <c r="R11" s="250" t="n">
        <v>193055</v>
      </c>
      <c r="S11" s="250" t="n">
        <v>302841</v>
      </c>
      <c r="T11" s="250" t="n">
        <v>0</v>
      </c>
      <c r="U11" s="221"/>
      <c r="V11" s="6"/>
      <c r="W11" s="6"/>
      <c r="X11" s="6"/>
      <c r="Y11" s="6"/>
      <c r="Z11" s="6"/>
      <c r="AA11" s="6"/>
    </row>
    <row r="12" customFormat="false" ht="15" hidden="false" customHeight="false" outlineLevel="0" collapsed="false">
      <c r="A12" s="6"/>
      <c r="B12" s="245" t="n">
        <v>6</v>
      </c>
      <c r="C12" s="237" t="s">
        <v>153</v>
      </c>
      <c r="D12" s="237" t="s">
        <v>853</v>
      </c>
      <c r="E12" s="246" t="n">
        <v>40</v>
      </c>
      <c r="F12" s="246" t="n">
        <v>8</v>
      </c>
      <c r="G12" s="246" t="n">
        <f aca="false">E12+F12</f>
        <v>48</v>
      </c>
      <c r="H12" s="246" t="n">
        <v>48</v>
      </c>
      <c r="I12" s="246" t="n">
        <v>1</v>
      </c>
      <c r="J12" s="246" t="n">
        <v>37</v>
      </c>
      <c r="K12" s="246" t="n">
        <v>0</v>
      </c>
      <c r="L12" s="246" t="n">
        <v>16</v>
      </c>
      <c r="M12" s="246" t="n">
        <v>37</v>
      </c>
      <c r="N12" s="246" t="n">
        <f aca="false">O12-L12-M12</f>
        <v>0</v>
      </c>
      <c r="O12" s="247" t="n">
        <v>53</v>
      </c>
      <c r="P12" s="248" t="n">
        <v>57.21</v>
      </c>
      <c r="Q12" s="250" t="n">
        <v>315636</v>
      </c>
      <c r="R12" s="250" t="n">
        <v>529533</v>
      </c>
      <c r="S12" s="250" t="n">
        <v>634586</v>
      </c>
      <c r="T12" s="250" t="n">
        <v>0</v>
      </c>
      <c r="U12" s="221"/>
      <c r="V12" s="6"/>
      <c r="W12" s="6"/>
      <c r="X12" s="6"/>
      <c r="Y12" s="6"/>
      <c r="Z12" s="6"/>
      <c r="AA12" s="6"/>
    </row>
    <row r="13" customFormat="false" ht="15" hidden="false" customHeight="false" outlineLevel="0" collapsed="false">
      <c r="A13" s="6"/>
      <c r="B13" s="245" t="n">
        <v>7</v>
      </c>
      <c r="C13" s="237" t="s">
        <v>203</v>
      </c>
      <c r="D13" s="237" t="s">
        <v>854</v>
      </c>
      <c r="E13" s="246" t="n">
        <v>42</v>
      </c>
      <c r="F13" s="246" t="n">
        <v>6</v>
      </c>
      <c r="G13" s="246" t="n">
        <f aca="false">E13+F13</f>
        <v>48</v>
      </c>
      <c r="H13" s="246" t="n">
        <v>48</v>
      </c>
      <c r="I13" s="246" t="n">
        <v>7</v>
      </c>
      <c r="J13" s="246" t="n">
        <v>54</v>
      </c>
      <c r="K13" s="246" t="n">
        <v>16</v>
      </c>
      <c r="L13" s="246" t="n">
        <v>23</v>
      </c>
      <c r="M13" s="246" t="n">
        <v>50</v>
      </c>
      <c r="N13" s="246" t="n">
        <f aca="false">O13-L13-M13</f>
        <v>0</v>
      </c>
      <c r="O13" s="247" t="n">
        <v>73</v>
      </c>
      <c r="P13" s="248" t="n">
        <v>73.49</v>
      </c>
      <c r="Q13" s="250" t="n">
        <v>917420</v>
      </c>
      <c r="R13" s="250" t="n">
        <v>1250827</v>
      </c>
      <c r="S13" s="250" t="n">
        <v>1188310</v>
      </c>
      <c r="T13" s="250" t="n">
        <v>0</v>
      </c>
      <c r="U13" s="221"/>
      <c r="V13" s="6"/>
      <c r="W13" s="6"/>
      <c r="X13" s="6"/>
      <c r="Y13" s="6"/>
      <c r="Z13" s="6"/>
      <c r="AA13" s="6"/>
    </row>
    <row r="14" customFormat="false" ht="15" hidden="false" customHeight="false" outlineLevel="0" collapsed="false">
      <c r="A14" s="6"/>
      <c r="B14" s="245" t="n">
        <v>8</v>
      </c>
      <c r="C14" s="237" t="s">
        <v>254</v>
      </c>
      <c r="D14" s="237" t="s">
        <v>848</v>
      </c>
      <c r="E14" s="246" t="n">
        <v>7</v>
      </c>
      <c r="F14" s="246" t="n">
        <v>2</v>
      </c>
      <c r="G14" s="246" t="n">
        <f aca="false">E14+F14</f>
        <v>9</v>
      </c>
      <c r="H14" s="246" t="n">
        <v>9</v>
      </c>
      <c r="I14" s="246" t="n">
        <v>6</v>
      </c>
      <c r="J14" s="246" t="n">
        <v>11</v>
      </c>
      <c r="K14" s="246" t="n">
        <v>0</v>
      </c>
      <c r="L14" s="246" t="n">
        <v>1</v>
      </c>
      <c r="M14" s="246" t="n">
        <v>13</v>
      </c>
      <c r="N14" s="246" t="n">
        <f aca="false">O14-L14-M14</f>
        <v>0</v>
      </c>
      <c r="O14" s="247" t="n">
        <v>14</v>
      </c>
      <c r="P14" s="248" t="n">
        <v>19.29</v>
      </c>
      <c r="Q14" s="250" t="n">
        <v>115266</v>
      </c>
      <c r="R14" s="250" t="n">
        <v>163575</v>
      </c>
      <c r="S14" s="250" t="n">
        <v>169757</v>
      </c>
      <c r="T14" s="250" t="n">
        <v>0</v>
      </c>
      <c r="U14" s="221"/>
      <c r="V14" s="6"/>
      <c r="W14" s="6"/>
      <c r="X14" s="6"/>
      <c r="Y14" s="6"/>
      <c r="Z14" s="6"/>
      <c r="AA14" s="6"/>
    </row>
    <row r="15" customFormat="false" ht="15" hidden="false" customHeight="false" outlineLevel="0" collapsed="false">
      <c r="A15" s="6"/>
      <c r="B15" s="245" t="n">
        <v>9</v>
      </c>
      <c r="C15" s="237" t="s">
        <v>265</v>
      </c>
      <c r="D15" s="237" t="s">
        <v>855</v>
      </c>
      <c r="E15" s="246" t="n">
        <v>14</v>
      </c>
      <c r="F15" s="246" t="n">
        <v>8</v>
      </c>
      <c r="G15" s="246" t="n">
        <f aca="false">E15+F15</f>
        <v>22</v>
      </c>
      <c r="H15" s="246" t="n">
        <v>21</v>
      </c>
      <c r="I15" s="246" t="n">
        <v>16</v>
      </c>
      <c r="J15" s="246" t="n">
        <v>24</v>
      </c>
      <c r="K15" s="246" t="n">
        <v>4</v>
      </c>
      <c r="L15" s="246" t="n">
        <v>17</v>
      </c>
      <c r="M15" s="246" t="n">
        <v>10</v>
      </c>
      <c r="N15" s="246" t="n">
        <f aca="false">O15-L15-M15</f>
        <v>0</v>
      </c>
      <c r="O15" s="247" t="n">
        <v>27</v>
      </c>
      <c r="P15" s="248" t="n">
        <v>40.64</v>
      </c>
      <c r="Q15" s="250" t="n">
        <v>389034</v>
      </c>
      <c r="R15" s="250" t="n">
        <v>494366</v>
      </c>
      <c r="S15" s="250" t="n">
        <v>453890</v>
      </c>
      <c r="T15" s="250" t="n">
        <v>0</v>
      </c>
      <c r="U15" s="221"/>
      <c r="V15" s="221"/>
      <c r="W15" s="221"/>
      <c r="X15" s="221"/>
      <c r="Y15" s="221"/>
      <c r="Z15" s="221"/>
      <c r="AA15" s="221"/>
    </row>
    <row r="16" customFormat="false" ht="15" hidden="false" customHeight="false" outlineLevel="0" collapsed="false">
      <c r="A16" s="6"/>
      <c r="B16" s="245" t="n">
        <v>10</v>
      </c>
      <c r="C16" s="237" t="s">
        <v>291</v>
      </c>
      <c r="D16" s="237" t="s">
        <v>856</v>
      </c>
      <c r="E16" s="246" t="n">
        <v>11</v>
      </c>
      <c r="F16" s="246" t="n">
        <v>1</v>
      </c>
      <c r="G16" s="246" t="n">
        <f aca="false">E16+F16</f>
        <v>12</v>
      </c>
      <c r="H16" s="246" t="n">
        <v>12</v>
      </c>
      <c r="I16" s="246" t="n">
        <v>11</v>
      </c>
      <c r="J16" s="246" t="n">
        <v>10</v>
      </c>
      <c r="K16" s="246" t="n">
        <v>0</v>
      </c>
      <c r="L16" s="246" t="n">
        <v>0</v>
      </c>
      <c r="M16" s="246" t="n">
        <v>16</v>
      </c>
      <c r="N16" s="246" t="n">
        <f aca="false">O16-L16-M16</f>
        <v>0</v>
      </c>
      <c r="O16" s="247" t="n">
        <v>16</v>
      </c>
      <c r="P16" s="248" t="n">
        <v>16.31</v>
      </c>
      <c r="Q16" s="250" t="n">
        <v>120661</v>
      </c>
      <c r="R16" s="250" t="n">
        <v>248416</v>
      </c>
      <c r="S16" s="250" t="n">
        <v>205770</v>
      </c>
      <c r="T16" s="250" t="n">
        <v>0</v>
      </c>
      <c r="U16" s="221"/>
      <c r="V16" s="6"/>
      <c r="W16" s="6"/>
      <c r="X16" s="6"/>
      <c r="Y16" s="6"/>
      <c r="Z16" s="6"/>
      <c r="AA16" s="6"/>
    </row>
    <row r="17" customFormat="false" ht="15" hidden="false" customHeight="false" outlineLevel="0" collapsed="false">
      <c r="A17" s="6"/>
      <c r="B17" s="245" t="n">
        <v>11</v>
      </c>
      <c r="C17" s="237" t="s">
        <v>611</v>
      </c>
      <c r="D17" s="237" t="s">
        <v>849</v>
      </c>
      <c r="E17" s="246" t="n">
        <v>6</v>
      </c>
      <c r="F17" s="246" t="n">
        <v>6</v>
      </c>
      <c r="G17" s="246" t="n">
        <f aca="false">E17+F17</f>
        <v>12</v>
      </c>
      <c r="H17" s="246" t="n">
        <v>12</v>
      </c>
      <c r="I17" s="246" t="n">
        <v>12</v>
      </c>
      <c r="J17" s="246" t="n">
        <v>13</v>
      </c>
      <c r="K17" s="246" t="n">
        <v>2</v>
      </c>
      <c r="L17" s="246" t="n">
        <v>9</v>
      </c>
      <c r="M17" s="246" t="n">
        <v>7</v>
      </c>
      <c r="N17" s="246" t="n">
        <f aca="false">O17-L17-M17</f>
        <v>0</v>
      </c>
      <c r="O17" s="247" t="n">
        <v>16</v>
      </c>
      <c r="P17" s="248" t="n">
        <v>14.26</v>
      </c>
      <c r="Q17" s="250" t="n">
        <v>177608</v>
      </c>
      <c r="R17" s="250" t="n">
        <v>257040</v>
      </c>
      <c r="S17" s="250" t="n">
        <v>258995</v>
      </c>
      <c r="T17" s="250" t="n">
        <v>0</v>
      </c>
      <c r="U17" s="221"/>
      <c r="V17" s="6"/>
      <c r="W17" s="6"/>
      <c r="X17" s="6"/>
      <c r="Y17" s="6"/>
      <c r="Z17" s="6"/>
      <c r="AA17" s="6"/>
    </row>
    <row r="18" customFormat="false" ht="15" hidden="false" customHeight="false" outlineLevel="0" collapsed="false">
      <c r="A18" s="6"/>
      <c r="B18" s="245" t="n">
        <v>12</v>
      </c>
      <c r="C18" s="237" t="s">
        <v>612</v>
      </c>
      <c r="D18" s="237" t="s">
        <v>857</v>
      </c>
      <c r="E18" s="246" t="n">
        <v>37</v>
      </c>
      <c r="F18" s="246" t="n">
        <v>7</v>
      </c>
      <c r="G18" s="246" t="n">
        <f aca="false">E18+F18</f>
        <v>44</v>
      </c>
      <c r="H18" s="246" t="n">
        <v>44</v>
      </c>
      <c r="I18" s="246" t="n">
        <v>9</v>
      </c>
      <c r="J18" s="246" t="n">
        <v>42</v>
      </c>
      <c r="K18" s="246" t="n">
        <v>0</v>
      </c>
      <c r="L18" s="246" t="n">
        <v>12</v>
      </c>
      <c r="M18" s="246" t="n">
        <v>50</v>
      </c>
      <c r="N18" s="246" t="n">
        <f aca="false">O18-L18-M18</f>
        <v>0</v>
      </c>
      <c r="O18" s="247" t="n">
        <v>62</v>
      </c>
      <c r="P18" s="248" t="n">
        <v>62.04</v>
      </c>
      <c r="Q18" s="250" t="n">
        <v>178349</v>
      </c>
      <c r="R18" s="250" t="n">
        <v>457028</v>
      </c>
      <c r="S18" s="250" t="n">
        <v>737687</v>
      </c>
      <c r="T18" s="250" t="n">
        <v>0</v>
      </c>
      <c r="U18" s="221"/>
      <c r="V18" s="6"/>
      <c r="W18" s="6"/>
      <c r="X18" s="6"/>
      <c r="Y18" s="6"/>
      <c r="Z18" s="6"/>
      <c r="AA18" s="6"/>
    </row>
    <row r="19" customFormat="false" ht="15" hidden="false" customHeight="false" outlineLevel="0" collapsed="false">
      <c r="A19" s="6"/>
      <c r="B19" s="245" t="n">
        <v>13</v>
      </c>
      <c r="C19" s="237" t="s">
        <v>362</v>
      </c>
      <c r="D19" s="237" t="s">
        <v>858</v>
      </c>
      <c r="E19" s="246" t="n">
        <v>30</v>
      </c>
      <c r="F19" s="246" t="n">
        <v>2</v>
      </c>
      <c r="G19" s="246" t="n">
        <f aca="false">E19+F19</f>
        <v>32</v>
      </c>
      <c r="H19" s="246" t="n">
        <v>32</v>
      </c>
      <c r="I19" s="246" t="n">
        <v>32</v>
      </c>
      <c r="J19" s="246" t="n">
        <v>34</v>
      </c>
      <c r="K19" s="246" t="n">
        <v>0</v>
      </c>
      <c r="L19" s="246" t="n">
        <v>7</v>
      </c>
      <c r="M19" s="246" t="n">
        <v>35</v>
      </c>
      <c r="N19" s="246" t="n">
        <f aca="false">O19-L19-M19</f>
        <v>0</v>
      </c>
      <c r="O19" s="247" t="n">
        <v>42</v>
      </c>
      <c r="P19" s="248" t="n">
        <v>51.55</v>
      </c>
      <c r="Q19" s="250" t="n">
        <v>165206</v>
      </c>
      <c r="R19" s="250" t="n">
        <v>404008</v>
      </c>
      <c r="S19" s="250" t="n">
        <v>485066</v>
      </c>
      <c r="T19" s="250" t="n">
        <v>0</v>
      </c>
      <c r="U19" s="221"/>
      <c r="V19" s="6"/>
      <c r="W19" s="6"/>
      <c r="X19" s="6"/>
      <c r="Y19" s="6"/>
      <c r="Z19" s="6"/>
      <c r="AA19" s="6"/>
    </row>
    <row r="20" customFormat="false" ht="15" hidden="false" customHeight="false" outlineLevel="0" collapsed="false">
      <c r="A20" s="6"/>
      <c r="B20" s="245" t="n">
        <v>14</v>
      </c>
      <c r="C20" s="237" t="s">
        <v>389</v>
      </c>
      <c r="D20" s="237" t="s">
        <v>859</v>
      </c>
      <c r="E20" s="246" t="n">
        <v>15</v>
      </c>
      <c r="F20" s="246" t="n">
        <v>1</v>
      </c>
      <c r="G20" s="246" t="n">
        <f aca="false">E20+F20</f>
        <v>16</v>
      </c>
      <c r="H20" s="246" t="n">
        <v>16</v>
      </c>
      <c r="I20" s="246" t="n">
        <v>11</v>
      </c>
      <c r="J20" s="246" t="n">
        <v>14</v>
      </c>
      <c r="K20" s="246" t="n">
        <v>0</v>
      </c>
      <c r="L20" s="246" t="n">
        <v>3</v>
      </c>
      <c r="M20" s="246" t="n">
        <v>13</v>
      </c>
      <c r="N20" s="246" t="n">
        <f aca="false">O20-L20-M20</f>
        <v>0</v>
      </c>
      <c r="O20" s="247" t="n">
        <v>16</v>
      </c>
      <c r="P20" s="248" t="n">
        <v>22.28</v>
      </c>
      <c r="Q20" s="250" t="n">
        <v>116460</v>
      </c>
      <c r="R20" s="250" t="n">
        <v>163047</v>
      </c>
      <c r="S20" s="250" t="n">
        <v>258395</v>
      </c>
      <c r="T20" s="250" t="n">
        <v>0</v>
      </c>
      <c r="U20" s="221"/>
      <c r="V20" s="221"/>
      <c r="W20" s="221"/>
      <c r="X20" s="221"/>
      <c r="Y20" s="221"/>
      <c r="Z20" s="221"/>
      <c r="AA20" s="221"/>
    </row>
    <row r="21" customFormat="false" ht="15.75" hidden="false" customHeight="true" outlineLevel="0" collapsed="false">
      <c r="A21" s="218"/>
      <c r="B21" s="245" t="n">
        <v>15</v>
      </c>
      <c r="C21" s="237" t="s">
        <v>408</v>
      </c>
      <c r="D21" s="237" t="s">
        <v>860</v>
      </c>
      <c r="E21" s="246" t="n">
        <v>14</v>
      </c>
      <c r="F21" s="246" t="n">
        <v>0</v>
      </c>
      <c r="G21" s="246" t="n">
        <f aca="false">E21+F21</f>
        <v>14</v>
      </c>
      <c r="H21" s="246" t="n">
        <v>14</v>
      </c>
      <c r="I21" s="246" t="n">
        <v>0</v>
      </c>
      <c r="J21" s="246" t="n">
        <v>12</v>
      </c>
      <c r="K21" s="246" t="n">
        <v>1</v>
      </c>
      <c r="L21" s="246" t="n">
        <v>3</v>
      </c>
      <c r="M21" s="246" t="n">
        <v>14</v>
      </c>
      <c r="N21" s="246" t="n">
        <f aca="false">O21-L21-M21</f>
        <v>0</v>
      </c>
      <c r="O21" s="247" t="n">
        <v>17</v>
      </c>
      <c r="P21" s="248" t="n">
        <v>21.2</v>
      </c>
      <c r="Q21" s="250" t="n">
        <v>230888</v>
      </c>
      <c r="R21" s="250" t="n">
        <v>393152</v>
      </c>
      <c r="S21" s="250" t="n">
        <v>361430</v>
      </c>
      <c r="T21" s="250" t="n">
        <v>0</v>
      </c>
      <c r="U21" s="251"/>
      <c r="V21" s="218"/>
      <c r="W21" s="218"/>
      <c r="X21" s="218"/>
      <c r="Y21" s="218"/>
      <c r="Z21" s="218"/>
      <c r="AA21" s="218"/>
    </row>
    <row r="22" customFormat="false" ht="15.75" hidden="false" customHeight="true" outlineLevel="0" collapsed="false">
      <c r="A22" s="218"/>
      <c r="B22" s="245" t="n">
        <v>16</v>
      </c>
      <c r="C22" s="237" t="s">
        <v>425</v>
      </c>
      <c r="D22" s="237" t="s">
        <v>861</v>
      </c>
      <c r="E22" s="246" t="n">
        <v>22</v>
      </c>
      <c r="F22" s="246" t="n">
        <v>5</v>
      </c>
      <c r="G22" s="246" t="n">
        <f aca="false">E22+F22</f>
        <v>27</v>
      </c>
      <c r="H22" s="246" t="n">
        <v>27</v>
      </c>
      <c r="I22" s="246" t="n">
        <v>25</v>
      </c>
      <c r="J22" s="246" t="n">
        <v>34</v>
      </c>
      <c r="K22" s="246" t="n">
        <v>2</v>
      </c>
      <c r="L22" s="246" t="n">
        <v>6</v>
      </c>
      <c r="M22" s="246" t="n">
        <v>29</v>
      </c>
      <c r="N22" s="246" t="n">
        <f aca="false">O22-L22-M22</f>
        <v>0</v>
      </c>
      <c r="O22" s="247" t="n">
        <v>35</v>
      </c>
      <c r="P22" s="248" t="n">
        <v>47.38</v>
      </c>
      <c r="Q22" s="250" t="n">
        <v>262655</v>
      </c>
      <c r="R22" s="250" t="n">
        <v>510059</v>
      </c>
      <c r="S22" s="250" t="n">
        <v>635670</v>
      </c>
      <c r="T22" s="250" t="n">
        <v>0</v>
      </c>
      <c r="U22" s="251"/>
      <c r="V22" s="218"/>
      <c r="W22" s="218"/>
      <c r="X22" s="218"/>
      <c r="Y22" s="218"/>
      <c r="Z22" s="218"/>
      <c r="AA22" s="218"/>
    </row>
    <row r="23" customFormat="false" ht="15.75" hidden="false" customHeight="true" outlineLevel="0" collapsed="false">
      <c r="A23" s="218"/>
      <c r="B23" s="245" t="n">
        <v>17</v>
      </c>
      <c r="C23" s="237" t="s">
        <v>628</v>
      </c>
      <c r="D23" s="237" t="s">
        <v>862</v>
      </c>
      <c r="E23" s="246" t="n">
        <v>22</v>
      </c>
      <c r="F23" s="246" t="n">
        <v>5</v>
      </c>
      <c r="G23" s="246" t="n">
        <f aca="false">E23+F23</f>
        <v>27</v>
      </c>
      <c r="H23" s="246" t="n">
        <v>27</v>
      </c>
      <c r="I23" s="246" t="n">
        <v>24</v>
      </c>
      <c r="J23" s="246" t="n">
        <v>32</v>
      </c>
      <c r="K23" s="246" t="n">
        <v>0</v>
      </c>
      <c r="L23" s="246" t="n">
        <v>2</v>
      </c>
      <c r="M23" s="246" t="n">
        <v>44</v>
      </c>
      <c r="N23" s="246" t="n">
        <f aca="false">O23-L23-M23</f>
        <v>0</v>
      </c>
      <c r="O23" s="247" t="n">
        <v>46</v>
      </c>
      <c r="P23" s="248" t="n">
        <v>57.91</v>
      </c>
      <c r="Q23" s="250" t="n">
        <v>69077</v>
      </c>
      <c r="R23" s="250" t="n">
        <v>219763</v>
      </c>
      <c r="S23" s="250" t="n">
        <v>515595</v>
      </c>
      <c r="T23" s="250" t="n">
        <v>0</v>
      </c>
      <c r="U23" s="251"/>
      <c r="V23" s="218"/>
      <c r="W23" s="218"/>
      <c r="X23" s="218"/>
      <c r="Y23" s="218"/>
      <c r="Z23" s="218"/>
      <c r="AA23" s="218"/>
    </row>
    <row r="24" customFormat="false" ht="15.75" hidden="false" customHeight="true" outlineLevel="0" collapsed="false">
      <c r="A24" s="218"/>
      <c r="B24" s="245" t="n">
        <v>18</v>
      </c>
      <c r="C24" s="237" t="s">
        <v>476</v>
      </c>
      <c r="D24" s="237" t="s">
        <v>863</v>
      </c>
      <c r="E24" s="246" t="n">
        <v>17</v>
      </c>
      <c r="F24" s="246" t="n">
        <v>1</v>
      </c>
      <c r="G24" s="246" t="n">
        <f aca="false">E24+F24</f>
        <v>18</v>
      </c>
      <c r="H24" s="246" t="n">
        <v>18</v>
      </c>
      <c r="I24" s="246" t="n">
        <v>18</v>
      </c>
      <c r="J24" s="246" t="n">
        <v>17</v>
      </c>
      <c r="K24" s="246" t="n">
        <v>11</v>
      </c>
      <c r="L24" s="246" t="n">
        <v>2</v>
      </c>
      <c r="M24" s="246" t="n">
        <v>19</v>
      </c>
      <c r="N24" s="246" t="n">
        <f aca="false">O24-L24-M24</f>
        <v>0</v>
      </c>
      <c r="O24" s="247" t="n">
        <v>21</v>
      </c>
      <c r="P24" s="248" t="n">
        <v>18.98</v>
      </c>
      <c r="Q24" s="250" t="n">
        <v>95940</v>
      </c>
      <c r="R24" s="250" t="n">
        <v>172035</v>
      </c>
      <c r="S24" s="250" t="n">
        <v>266678</v>
      </c>
      <c r="T24" s="250" t="n">
        <v>0</v>
      </c>
      <c r="U24" s="251"/>
      <c r="V24" s="218"/>
      <c r="W24" s="218"/>
      <c r="X24" s="218"/>
      <c r="Y24" s="218"/>
      <c r="Z24" s="218"/>
      <c r="AA24" s="218"/>
    </row>
    <row r="25" customFormat="false" ht="15.75" hidden="false" customHeight="true" outlineLevel="0" collapsed="false">
      <c r="A25" s="218"/>
      <c r="B25" s="245" t="n">
        <v>19</v>
      </c>
      <c r="C25" s="237" t="s">
        <v>864</v>
      </c>
      <c r="D25" s="237" t="s">
        <v>858</v>
      </c>
      <c r="E25" s="246" t="n">
        <v>19</v>
      </c>
      <c r="F25" s="246" t="n">
        <v>0</v>
      </c>
      <c r="G25" s="246" t="n">
        <f aca="false">E25+F25</f>
        <v>19</v>
      </c>
      <c r="H25" s="246" t="n">
        <v>19</v>
      </c>
      <c r="I25" s="246" t="n">
        <v>5</v>
      </c>
      <c r="J25" s="246" t="n">
        <v>28</v>
      </c>
      <c r="K25" s="246" t="n">
        <v>0</v>
      </c>
      <c r="L25" s="246" t="n">
        <v>0</v>
      </c>
      <c r="M25" s="246" t="n">
        <v>28</v>
      </c>
      <c r="N25" s="246" t="n">
        <f aca="false">O25-L25-M25</f>
        <v>0</v>
      </c>
      <c r="O25" s="247" t="n">
        <v>28</v>
      </c>
      <c r="P25" s="248" t="n">
        <v>27.07</v>
      </c>
      <c r="Q25" s="250" t="n">
        <v>196206</v>
      </c>
      <c r="R25" s="250" t="n">
        <v>290664</v>
      </c>
      <c r="S25" s="250" t="n">
        <v>358283</v>
      </c>
      <c r="T25" s="250" t="n">
        <v>0</v>
      </c>
      <c r="U25" s="251"/>
      <c r="V25" s="218"/>
      <c r="W25" s="218"/>
      <c r="X25" s="218"/>
      <c r="Y25" s="218"/>
      <c r="Z25" s="218"/>
      <c r="AA25" s="218"/>
    </row>
    <row r="26" customFormat="false" ht="15.75" hidden="false" customHeight="true" outlineLevel="0" collapsed="false">
      <c r="A26" s="218"/>
      <c r="B26" s="245" t="n">
        <v>20</v>
      </c>
      <c r="C26" s="237" t="s">
        <v>512</v>
      </c>
      <c r="D26" s="237" t="s">
        <v>865</v>
      </c>
      <c r="E26" s="246" t="n">
        <v>17</v>
      </c>
      <c r="F26" s="246" t="n">
        <v>9</v>
      </c>
      <c r="G26" s="246" t="n">
        <f aca="false">E26+F26</f>
        <v>26</v>
      </c>
      <c r="H26" s="246" t="n">
        <v>25</v>
      </c>
      <c r="I26" s="246" t="n">
        <v>22</v>
      </c>
      <c r="J26" s="246" t="n">
        <v>31</v>
      </c>
      <c r="K26" s="246" t="n">
        <v>11</v>
      </c>
      <c r="L26" s="246" t="n">
        <v>19</v>
      </c>
      <c r="M26" s="246" t="n">
        <v>14</v>
      </c>
      <c r="N26" s="246" t="n">
        <f aca="false">O26-L26-M26</f>
        <v>0</v>
      </c>
      <c r="O26" s="247" t="n">
        <v>33</v>
      </c>
      <c r="P26" s="248" t="n">
        <v>36.96</v>
      </c>
      <c r="Q26" s="250" t="n">
        <v>149647</v>
      </c>
      <c r="R26" s="250" t="n">
        <v>339708</v>
      </c>
      <c r="S26" s="250" t="n">
        <v>368168</v>
      </c>
      <c r="T26" s="250" t="n">
        <v>0</v>
      </c>
      <c r="U26" s="251"/>
      <c r="V26" s="218"/>
      <c r="W26" s="218"/>
      <c r="X26" s="218"/>
      <c r="Y26" s="218"/>
      <c r="Z26" s="218"/>
      <c r="AA26" s="218"/>
    </row>
    <row r="27" customFormat="false" ht="15.75" hidden="false" customHeight="true" outlineLevel="0" collapsed="false">
      <c r="A27" s="218"/>
      <c r="B27" s="245" t="n">
        <v>21</v>
      </c>
      <c r="C27" s="237" t="s">
        <v>539</v>
      </c>
      <c r="D27" s="237" t="s">
        <v>848</v>
      </c>
      <c r="E27" s="246" t="n">
        <v>19</v>
      </c>
      <c r="F27" s="246" t="n">
        <v>3</v>
      </c>
      <c r="G27" s="246" t="n">
        <f aca="false">E27+F27</f>
        <v>22</v>
      </c>
      <c r="H27" s="246" t="n">
        <v>22</v>
      </c>
      <c r="I27" s="246" t="n">
        <v>14</v>
      </c>
      <c r="J27" s="246" t="n">
        <v>23</v>
      </c>
      <c r="K27" s="246" t="n">
        <v>10</v>
      </c>
      <c r="L27" s="246" t="n">
        <v>3</v>
      </c>
      <c r="M27" s="246" t="n">
        <v>28</v>
      </c>
      <c r="N27" s="246" t="n">
        <f aca="false">O27-L27-M27</f>
        <v>0</v>
      </c>
      <c r="O27" s="247" t="n">
        <v>31</v>
      </c>
      <c r="P27" s="248" t="n">
        <v>31.36</v>
      </c>
      <c r="Q27" s="250" t="n">
        <v>144147</v>
      </c>
      <c r="R27" s="250" t="n">
        <v>324568</v>
      </c>
      <c r="S27" s="250" t="n">
        <v>411663</v>
      </c>
      <c r="T27" s="250" t="n">
        <v>0</v>
      </c>
      <c r="U27" s="251"/>
      <c r="V27" s="218"/>
      <c r="W27" s="218"/>
      <c r="X27" s="218"/>
      <c r="Y27" s="218"/>
      <c r="Z27" s="218"/>
      <c r="AA27" s="218"/>
    </row>
    <row r="28" customFormat="false" ht="15.75" hidden="false" customHeight="true" outlineLevel="0" collapsed="false">
      <c r="A28" s="218"/>
      <c r="B28" s="245" t="n">
        <v>22</v>
      </c>
      <c r="C28" s="237" t="s">
        <v>560</v>
      </c>
      <c r="D28" s="237" t="s">
        <v>848</v>
      </c>
      <c r="E28" s="246" t="n">
        <v>26</v>
      </c>
      <c r="F28" s="246" t="n">
        <v>13</v>
      </c>
      <c r="G28" s="246" t="n">
        <f aca="false">E28+F28</f>
        <v>39</v>
      </c>
      <c r="H28" s="246" t="n">
        <v>39</v>
      </c>
      <c r="I28" s="246" t="n">
        <v>16</v>
      </c>
      <c r="J28" s="246" t="n">
        <v>39</v>
      </c>
      <c r="K28" s="246" t="n">
        <v>21</v>
      </c>
      <c r="L28" s="246" t="n">
        <v>3</v>
      </c>
      <c r="M28" s="246" t="n">
        <v>42</v>
      </c>
      <c r="N28" s="246" t="n">
        <f aca="false">O28-L28-M28</f>
        <v>0</v>
      </c>
      <c r="O28" s="247" t="n">
        <v>45</v>
      </c>
      <c r="P28" s="248" t="n">
        <v>63.31</v>
      </c>
      <c r="Q28" s="250" t="n">
        <v>452200</v>
      </c>
      <c r="R28" s="250" t="n">
        <v>735796</v>
      </c>
      <c r="S28" s="250" t="n">
        <v>942936</v>
      </c>
      <c r="T28" s="250" t="n">
        <v>0</v>
      </c>
      <c r="U28" s="251"/>
      <c r="V28" s="218"/>
      <c r="W28" s="218"/>
      <c r="X28" s="218"/>
      <c r="Y28" s="218"/>
      <c r="Z28" s="218"/>
      <c r="AA28" s="218"/>
    </row>
    <row r="29" customFormat="false" ht="15.75" hidden="false" customHeight="true" outlineLevel="0" collapsed="false">
      <c r="A29" s="218"/>
      <c r="B29" s="245" t="n">
        <v>23</v>
      </c>
      <c r="C29" s="252" t="s">
        <v>639</v>
      </c>
      <c r="D29" s="252" t="s">
        <v>866</v>
      </c>
      <c r="E29" s="246" t="n">
        <v>22</v>
      </c>
      <c r="F29" s="246" t="n">
        <v>3</v>
      </c>
      <c r="G29" s="246" t="n">
        <f aca="false">E29+F29</f>
        <v>25</v>
      </c>
      <c r="H29" s="246" t="n">
        <v>24</v>
      </c>
      <c r="I29" s="246" t="n">
        <v>25</v>
      </c>
      <c r="J29" s="246" t="n">
        <v>0</v>
      </c>
      <c r="K29" s="246" t="n">
        <v>0</v>
      </c>
      <c r="L29" s="246" t="n">
        <v>17</v>
      </c>
      <c r="M29" s="246" t="n">
        <v>20</v>
      </c>
      <c r="N29" s="246" t="n">
        <f aca="false">O29-L29-M29</f>
        <v>0</v>
      </c>
      <c r="O29" s="247" t="n">
        <v>37</v>
      </c>
      <c r="P29" s="248" t="n">
        <v>40.33</v>
      </c>
      <c r="Q29" s="249"/>
      <c r="R29" s="249"/>
      <c r="S29" s="249" t="n">
        <v>502812</v>
      </c>
      <c r="T29" s="249" t="n">
        <v>0</v>
      </c>
      <c r="U29" s="251"/>
      <c r="V29" s="218"/>
      <c r="W29" s="218"/>
      <c r="X29" s="218"/>
      <c r="Y29" s="218"/>
      <c r="Z29" s="218"/>
      <c r="AA29" s="218"/>
    </row>
    <row r="30" customFormat="false" ht="15.75" hidden="false" customHeight="true" outlineLevel="0" collapsed="false">
      <c r="A30" s="218"/>
      <c r="B30" s="245" t="n">
        <v>24</v>
      </c>
      <c r="C30" s="237" t="s">
        <v>662</v>
      </c>
      <c r="D30" s="237" t="s">
        <v>867</v>
      </c>
      <c r="E30" s="246" t="n">
        <v>17</v>
      </c>
      <c r="F30" s="246" t="n">
        <v>5</v>
      </c>
      <c r="G30" s="246" t="n">
        <f aca="false">E30+F30</f>
        <v>22</v>
      </c>
      <c r="H30" s="246" t="n">
        <v>22</v>
      </c>
      <c r="I30" s="246" t="n">
        <v>22</v>
      </c>
      <c r="J30" s="246" t="n">
        <v>0</v>
      </c>
      <c r="K30" s="246" t="n">
        <v>0</v>
      </c>
      <c r="L30" s="246" t="n">
        <v>8</v>
      </c>
      <c r="M30" s="246" t="n">
        <v>21</v>
      </c>
      <c r="N30" s="246" t="n">
        <f aca="false">O30-L30-M30</f>
        <v>0</v>
      </c>
      <c r="O30" s="247" t="n">
        <v>29</v>
      </c>
      <c r="P30" s="248" t="n">
        <v>37.45</v>
      </c>
      <c r="Q30" s="249"/>
      <c r="R30" s="249"/>
      <c r="S30" s="249" t="n">
        <v>215388</v>
      </c>
      <c r="T30" s="249" t="n">
        <v>0</v>
      </c>
      <c r="U30" s="251"/>
      <c r="V30" s="218"/>
      <c r="W30" s="218"/>
      <c r="X30" s="218"/>
      <c r="Y30" s="218"/>
      <c r="Z30" s="218"/>
      <c r="AA30" s="218"/>
    </row>
    <row r="31" customFormat="false" ht="15.75" hidden="false" customHeight="true" outlineLevel="0" collapsed="false">
      <c r="A31" s="218"/>
      <c r="B31" s="245" t="n">
        <v>25</v>
      </c>
      <c r="C31" s="237" t="s">
        <v>685</v>
      </c>
      <c r="D31" s="237" t="s">
        <v>868</v>
      </c>
      <c r="E31" s="246" t="n">
        <v>13</v>
      </c>
      <c r="F31" s="246" t="n">
        <v>0</v>
      </c>
      <c r="G31" s="246" t="n">
        <f aca="false">E31+F31</f>
        <v>13</v>
      </c>
      <c r="H31" s="246" t="n">
        <f aca="false">F31+G31</f>
        <v>13</v>
      </c>
      <c r="I31" s="246" t="n">
        <v>13</v>
      </c>
      <c r="J31" s="246" t="n">
        <v>0</v>
      </c>
      <c r="K31" s="246" t="n">
        <v>0</v>
      </c>
      <c r="L31" s="246" t="n">
        <v>6</v>
      </c>
      <c r="M31" s="246" t="n">
        <v>7</v>
      </c>
      <c r="N31" s="246" t="n">
        <f aca="false">O31-L31-M31</f>
        <v>0</v>
      </c>
      <c r="O31" s="247" t="n">
        <v>13</v>
      </c>
      <c r="P31" s="248" t="n">
        <v>18.66</v>
      </c>
      <c r="Q31" s="249"/>
      <c r="R31" s="249"/>
      <c r="S31" s="249" t="n">
        <v>169041</v>
      </c>
      <c r="T31" s="249" t="n">
        <v>0</v>
      </c>
      <c r="U31" s="251"/>
      <c r="V31" s="218"/>
      <c r="W31" s="218"/>
      <c r="X31" s="218"/>
      <c r="Y31" s="218"/>
      <c r="Z31" s="218"/>
      <c r="AA31" s="218"/>
    </row>
    <row r="32" customFormat="false" ht="15.75" hidden="false" customHeight="true" outlineLevel="0" collapsed="false">
      <c r="A32" s="218"/>
      <c r="B32" s="245" t="n">
        <v>26</v>
      </c>
      <c r="C32" s="237" t="s">
        <v>699</v>
      </c>
      <c r="D32" s="237" t="s">
        <v>868</v>
      </c>
      <c r="E32" s="246" t="n">
        <v>12</v>
      </c>
      <c r="F32" s="246" t="n">
        <v>0</v>
      </c>
      <c r="G32" s="246" t="n">
        <f aca="false">E32+F32</f>
        <v>12</v>
      </c>
      <c r="H32" s="246" t="n">
        <f aca="false">F32+G32</f>
        <v>12</v>
      </c>
      <c r="I32" s="246" t="n">
        <v>12</v>
      </c>
      <c r="J32" s="246" t="n">
        <v>0</v>
      </c>
      <c r="K32" s="246" t="n">
        <v>0</v>
      </c>
      <c r="L32" s="246" t="n">
        <v>11</v>
      </c>
      <c r="M32" s="246" t="n">
        <v>7</v>
      </c>
      <c r="N32" s="246" t="n">
        <f aca="false">O32-L32-M32</f>
        <v>0</v>
      </c>
      <c r="O32" s="247" t="n">
        <v>18</v>
      </c>
      <c r="P32" s="248" t="n">
        <v>14.86</v>
      </c>
      <c r="Q32" s="249"/>
      <c r="R32" s="249"/>
      <c r="S32" s="249" t="n">
        <v>110591</v>
      </c>
      <c r="T32" s="249" t="n">
        <v>0</v>
      </c>
      <c r="U32" s="251"/>
      <c r="V32" s="218"/>
      <c r="W32" s="218"/>
      <c r="X32" s="218"/>
      <c r="Y32" s="218"/>
      <c r="Z32" s="218"/>
      <c r="AA32" s="218"/>
    </row>
    <row r="33" customFormat="false" ht="15.75" hidden="false" customHeight="true" outlineLevel="0" collapsed="false">
      <c r="A33" s="218"/>
      <c r="B33" s="245" t="n">
        <v>27</v>
      </c>
      <c r="C33" s="237" t="s">
        <v>869</v>
      </c>
      <c r="D33" s="237" t="s">
        <v>870</v>
      </c>
      <c r="E33" s="246" t="n">
        <v>22</v>
      </c>
      <c r="F33" s="246" t="n">
        <v>0</v>
      </c>
      <c r="G33" s="246" t="n">
        <f aca="false">E33+F33</f>
        <v>22</v>
      </c>
      <c r="H33" s="246" t="n">
        <f aca="false">F33+G33</f>
        <v>22</v>
      </c>
      <c r="I33" s="246" t="n">
        <v>22</v>
      </c>
      <c r="J33" s="246" t="n">
        <v>0</v>
      </c>
      <c r="K33" s="246" t="n">
        <v>0</v>
      </c>
      <c r="L33" s="246" t="n">
        <v>19</v>
      </c>
      <c r="M33" s="246" t="n">
        <v>5</v>
      </c>
      <c r="N33" s="246" t="n">
        <f aca="false">O33-L33-M33</f>
        <v>0</v>
      </c>
      <c r="O33" s="247" t="n">
        <v>24</v>
      </c>
      <c r="P33" s="248" t="n">
        <v>25.67</v>
      </c>
      <c r="Q33" s="249"/>
      <c r="R33" s="249"/>
      <c r="S33" s="249" t="n">
        <v>315930</v>
      </c>
      <c r="T33" s="249" t="n">
        <v>0</v>
      </c>
      <c r="U33" s="251"/>
      <c r="V33" s="218"/>
      <c r="W33" s="218"/>
      <c r="X33" s="218"/>
      <c r="Y33" s="218"/>
      <c r="Z33" s="218"/>
      <c r="AA33" s="218"/>
    </row>
    <row r="34" customFormat="false" ht="15.75" hidden="false" customHeight="true" outlineLevel="0" collapsed="false">
      <c r="A34" s="218"/>
      <c r="B34" s="245" t="n">
        <v>28</v>
      </c>
      <c r="C34" s="237" t="s">
        <v>734</v>
      </c>
      <c r="D34" s="237" t="s">
        <v>871</v>
      </c>
      <c r="E34" s="246" t="n">
        <v>17</v>
      </c>
      <c r="F34" s="246" t="n">
        <v>5</v>
      </c>
      <c r="G34" s="246" t="n">
        <f aca="false">E34+F34</f>
        <v>22</v>
      </c>
      <c r="H34" s="246" t="n">
        <v>22</v>
      </c>
      <c r="I34" s="246" t="n">
        <v>22</v>
      </c>
      <c r="J34" s="246" t="n">
        <v>0</v>
      </c>
      <c r="K34" s="246" t="n">
        <v>0</v>
      </c>
      <c r="L34" s="246" t="n">
        <v>13</v>
      </c>
      <c r="M34" s="246" t="n">
        <v>15</v>
      </c>
      <c r="N34" s="246" t="n">
        <f aca="false">O34-L34-M34</f>
        <v>0</v>
      </c>
      <c r="O34" s="247" t="n">
        <v>28</v>
      </c>
      <c r="P34" s="248" t="n">
        <v>28.78</v>
      </c>
      <c r="Q34" s="249"/>
      <c r="R34" s="249"/>
      <c r="S34" s="249" t="n">
        <v>125096</v>
      </c>
      <c r="T34" s="249" t="n">
        <v>0</v>
      </c>
      <c r="U34" s="251"/>
      <c r="V34" s="218"/>
      <c r="W34" s="218"/>
      <c r="X34" s="218"/>
      <c r="Y34" s="218"/>
      <c r="Z34" s="218"/>
      <c r="AA34" s="218"/>
    </row>
    <row r="35" customFormat="false" ht="15.75" hidden="false" customHeight="true" outlineLevel="0" collapsed="false">
      <c r="A35" s="218"/>
      <c r="B35" s="245" t="n">
        <v>29</v>
      </c>
      <c r="C35" s="237" t="s">
        <v>758</v>
      </c>
      <c r="D35" s="237" t="s">
        <v>872</v>
      </c>
      <c r="E35" s="246" t="n">
        <v>7</v>
      </c>
      <c r="F35" s="246" t="n">
        <v>5</v>
      </c>
      <c r="G35" s="246" t="n">
        <f aca="false">E35+F35</f>
        <v>12</v>
      </c>
      <c r="H35" s="246" t="n">
        <v>12</v>
      </c>
      <c r="I35" s="246" t="n">
        <v>12</v>
      </c>
      <c r="J35" s="246" t="n">
        <v>0</v>
      </c>
      <c r="K35" s="246" t="n">
        <v>0</v>
      </c>
      <c r="L35" s="246" t="n">
        <v>1</v>
      </c>
      <c r="M35" s="246" t="n">
        <v>14</v>
      </c>
      <c r="N35" s="246" t="n">
        <f aca="false">O35-L35-M35</f>
        <v>0</v>
      </c>
      <c r="O35" s="247" t="n">
        <v>15</v>
      </c>
      <c r="P35" s="248" t="n">
        <v>17.28</v>
      </c>
      <c r="Q35" s="249"/>
      <c r="R35" s="249"/>
      <c r="S35" s="249" t="n">
        <v>102097</v>
      </c>
      <c r="T35" s="249" t="n">
        <v>0</v>
      </c>
      <c r="U35" s="251"/>
      <c r="V35" s="218"/>
      <c r="W35" s="218"/>
      <c r="X35" s="218"/>
      <c r="Y35" s="218"/>
      <c r="Z35" s="218"/>
      <c r="AA35" s="218"/>
    </row>
    <row r="36" customFormat="false" ht="15.75" hidden="false" customHeight="true" outlineLevel="0" collapsed="false">
      <c r="A36" s="218"/>
      <c r="B36" s="245" t="n">
        <v>30</v>
      </c>
      <c r="C36" s="237" t="s">
        <v>772</v>
      </c>
      <c r="D36" s="237" t="s">
        <v>873</v>
      </c>
      <c r="E36" s="246" t="n">
        <v>13</v>
      </c>
      <c r="F36" s="246" t="n">
        <v>1</v>
      </c>
      <c r="G36" s="246" t="n">
        <f aca="false">E36+F36</f>
        <v>14</v>
      </c>
      <c r="H36" s="246" t="n">
        <v>14</v>
      </c>
      <c r="I36" s="246" t="n">
        <v>14</v>
      </c>
      <c r="J36" s="246" t="n">
        <v>0</v>
      </c>
      <c r="K36" s="246" t="n">
        <v>0</v>
      </c>
      <c r="L36" s="246" t="n">
        <v>2</v>
      </c>
      <c r="M36" s="246" t="n">
        <v>17</v>
      </c>
      <c r="N36" s="246" t="n">
        <f aca="false">O36-L36-M36</f>
        <v>0</v>
      </c>
      <c r="O36" s="247" t="n">
        <v>19</v>
      </c>
      <c r="P36" s="248" t="n">
        <v>20.34</v>
      </c>
      <c r="Q36" s="249"/>
      <c r="R36" s="249"/>
      <c r="S36" s="249" t="n">
        <v>183535</v>
      </c>
      <c r="T36" s="249" t="n">
        <v>0</v>
      </c>
      <c r="U36" s="251"/>
      <c r="V36" s="218"/>
      <c r="W36" s="218"/>
      <c r="X36" s="218"/>
      <c r="Y36" s="218"/>
      <c r="Z36" s="218"/>
      <c r="AA36" s="218"/>
    </row>
    <row r="37" customFormat="false" ht="15.75" hidden="false" customHeight="true" outlineLevel="0" collapsed="false">
      <c r="A37" s="218"/>
      <c r="B37" s="245" t="n">
        <v>31</v>
      </c>
      <c r="C37" s="237" t="s">
        <v>788</v>
      </c>
      <c r="D37" s="237" t="s">
        <v>874</v>
      </c>
      <c r="E37" s="246" t="n">
        <v>14</v>
      </c>
      <c r="F37" s="246" t="n">
        <v>0</v>
      </c>
      <c r="G37" s="246" t="n">
        <f aca="false">E37+F37</f>
        <v>14</v>
      </c>
      <c r="H37" s="246" t="n">
        <v>14</v>
      </c>
      <c r="I37" s="246" t="n">
        <v>14</v>
      </c>
      <c r="J37" s="246" t="n">
        <v>0</v>
      </c>
      <c r="K37" s="246" t="n">
        <v>0</v>
      </c>
      <c r="L37" s="246" t="n">
        <v>2</v>
      </c>
      <c r="M37" s="246" t="n">
        <v>16</v>
      </c>
      <c r="N37" s="246" t="n">
        <f aca="false">O37-L37-M37</f>
        <v>0</v>
      </c>
      <c r="O37" s="247" t="n">
        <v>18</v>
      </c>
      <c r="P37" s="248" t="n">
        <v>30.91</v>
      </c>
      <c r="Q37" s="249"/>
      <c r="R37" s="249"/>
      <c r="S37" s="249" t="n">
        <v>344051</v>
      </c>
      <c r="T37" s="249" t="n">
        <v>0</v>
      </c>
      <c r="U37" s="251"/>
      <c r="V37" s="218"/>
      <c r="W37" s="218"/>
      <c r="X37" s="218"/>
      <c r="Y37" s="218"/>
      <c r="Z37" s="218"/>
      <c r="AA37" s="218"/>
    </row>
    <row r="38" customFormat="false" ht="15.75" hidden="false" customHeight="true" outlineLevel="0" collapsed="false">
      <c r="A38" s="218"/>
      <c r="B38" s="245" t="n">
        <v>32</v>
      </c>
      <c r="C38" s="237" t="s">
        <v>804</v>
      </c>
      <c r="D38" s="237" t="s">
        <v>875</v>
      </c>
      <c r="E38" s="246" t="n">
        <v>18</v>
      </c>
      <c r="F38" s="246" t="n">
        <v>5</v>
      </c>
      <c r="G38" s="246" t="n">
        <f aca="false">E38+F38</f>
        <v>23</v>
      </c>
      <c r="H38" s="246" t="n">
        <v>23</v>
      </c>
      <c r="I38" s="246" t="n">
        <v>23</v>
      </c>
      <c r="J38" s="246" t="n">
        <v>0</v>
      </c>
      <c r="K38" s="246" t="n">
        <v>0</v>
      </c>
      <c r="L38" s="246" t="n">
        <v>5</v>
      </c>
      <c r="M38" s="246" t="n">
        <v>33</v>
      </c>
      <c r="N38" s="246" t="n">
        <f aca="false">O38-L38-M38</f>
        <v>0</v>
      </c>
      <c r="O38" s="247" t="n">
        <v>38</v>
      </c>
      <c r="P38" s="248" t="n">
        <v>31.77</v>
      </c>
      <c r="Q38" s="249"/>
      <c r="R38" s="249"/>
      <c r="S38" s="249" t="n">
        <v>394921</v>
      </c>
      <c r="T38" s="249" t="n">
        <v>0</v>
      </c>
      <c r="U38" s="251"/>
      <c r="V38" s="218"/>
      <c r="W38" s="218"/>
      <c r="X38" s="218"/>
      <c r="Y38" s="218"/>
      <c r="Z38" s="218"/>
      <c r="AA38" s="218"/>
    </row>
    <row r="39" customFormat="false" ht="15.75" hidden="false" customHeight="true" outlineLevel="0" collapsed="false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53"/>
      <c r="P39" s="253"/>
      <c r="Q39" s="218"/>
      <c r="R39" s="218"/>
      <c r="S39" s="218"/>
      <c r="T39" s="218"/>
      <c r="U39" s="218"/>
      <c r="V39" s="218"/>
      <c r="W39" s="218"/>
      <c r="X39" s="218"/>
      <c r="Y39" s="218"/>
      <c r="Z39" s="218"/>
      <c r="AA39" s="218"/>
    </row>
    <row r="40" customFormat="false" ht="15.75" hidden="false" customHeight="true" outlineLevel="0" collapsed="false">
      <c r="A40" s="218"/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53"/>
      <c r="P40" s="253"/>
      <c r="Q40" s="218"/>
      <c r="R40" s="218"/>
      <c r="S40" s="218"/>
      <c r="T40" s="218"/>
      <c r="U40" s="218"/>
      <c r="V40" s="218"/>
      <c r="W40" s="218"/>
      <c r="X40" s="218"/>
      <c r="Y40" s="218"/>
      <c r="Z40" s="218"/>
      <c r="AA40" s="218"/>
    </row>
    <row r="41" customFormat="false" ht="15.75" hidden="false" customHeight="true" outlineLevel="0" collapsed="false">
      <c r="A41" s="218"/>
      <c r="B41" s="218"/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53"/>
      <c r="P41" s="253"/>
      <c r="Q41" s="218"/>
      <c r="R41" s="218"/>
      <c r="S41" s="218"/>
      <c r="T41" s="218"/>
      <c r="U41" s="218"/>
      <c r="V41" s="218"/>
      <c r="W41" s="218"/>
      <c r="X41" s="218"/>
      <c r="Y41" s="218"/>
      <c r="Z41" s="218"/>
      <c r="AA41" s="218"/>
    </row>
    <row r="42" customFormat="false" ht="15.75" hidden="false" customHeight="true" outlineLevel="0" collapsed="false">
      <c r="A42" s="218"/>
      <c r="B42" s="218"/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53"/>
      <c r="P42" s="253"/>
      <c r="Q42" s="218"/>
      <c r="R42" s="218"/>
      <c r="S42" s="218"/>
      <c r="T42" s="218"/>
      <c r="U42" s="218"/>
      <c r="V42" s="218"/>
      <c r="W42" s="218"/>
      <c r="X42" s="218"/>
      <c r="Y42" s="218"/>
      <c r="Z42" s="218"/>
      <c r="AA42" s="218"/>
    </row>
    <row r="43" customFormat="false" ht="15.75" hidden="false" customHeight="true" outlineLevel="0" collapsed="false">
      <c r="A43" s="218"/>
      <c r="B43" s="218"/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53"/>
      <c r="P43" s="253"/>
      <c r="Q43" s="218"/>
      <c r="R43" s="218"/>
      <c r="S43" s="218"/>
      <c r="T43" s="218"/>
      <c r="U43" s="218"/>
      <c r="V43" s="218"/>
      <c r="W43" s="218"/>
      <c r="X43" s="218"/>
      <c r="Y43" s="218"/>
      <c r="Z43" s="218"/>
      <c r="AA43" s="218"/>
    </row>
    <row r="44" customFormat="false" ht="15.75" hidden="false" customHeight="true" outlineLevel="0" collapsed="false">
      <c r="A44" s="218"/>
      <c r="B44" s="218"/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53"/>
      <c r="P44" s="253"/>
      <c r="Q44" s="218"/>
      <c r="R44" s="218"/>
      <c r="S44" s="218"/>
      <c r="T44" s="218"/>
      <c r="U44" s="218"/>
      <c r="V44" s="218"/>
      <c r="W44" s="218"/>
      <c r="X44" s="218"/>
      <c r="Y44" s="218"/>
      <c r="Z44" s="218"/>
      <c r="AA44" s="218"/>
    </row>
    <row r="45" customFormat="false" ht="15.75" hidden="false" customHeight="true" outlineLevel="0" collapsed="false">
      <c r="A45" s="218"/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53"/>
      <c r="P45" s="253"/>
      <c r="Q45" s="218"/>
      <c r="R45" s="218"/>
      <c r="S45" s="218"/>
      <c r="T45" s="218"/>
      <c r="U45" s="218"/>
      <c r="V45" s="218"/>
      <c r="W45" s="218"/>
      <c r="X45" s="218"/>
      <c r="Y45" s="218"/>
      <c r="Z45" s="218"/>
      <c r="AA45" s="218"/>
    </row>
    <row r="46" customFormat="false" ht="15.75" hidden="false" customHeight="true" outlineLevel="0" collapsed="false">
      <c r="A46" s="218"/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53"/>
      <c r="P46" s="253"/>
      <c r="Q46" s="218"/>
      <c r="R46" s="218"/>
      <c r="S46" s="218"/>
      <c r="T46" s="218"/>
      <c r="U46" s="218"/>
      <c r="V46" s="218"/>
      <c r="W46" s="218"/>
      <c r="X46" s="218"/>
      <c r="Y46" s="218"/>
      <c r="Z46" s="218"/>
      <c r="AA46" s="218"/>
    </row>
    <row r="47" customFormat="false" ht="15.75" hidden="false" customHeight="true" outlineLevel="0" collapsed="false">
      <c r="A47" s="218"/>
      <c r="B47" s="218"/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53"/>
      <c r="P47" s="253"/>
      <c r="Q47" s="218"/>
      <c r="R47" s="218"/>
      <c r="S47" s="218"/>
      <c r="T47" s="218"/>
      <c r="U47" s="218"/>
      <c r="V47" s="218"/>
      <c r="W47" s="218"/>
      <c r="X47" s="218"/>
      <c r="Y47" s="218"/>
      <c r="Z47" s="218"/>
      <c r="AA47" s="218"/>
    </row>
    <row r="48" customFormat="false" ht="15.75" hidden="false" customHeight="true" outlineLevel="0" collapsed="false">
      <c r="A48" s="218"/>
      <c r="B48" s="218"/>
      <c r="C48" s="218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53"/>
      <c r="P48" s="253"/>
      <c r="Q48" s="218"/>
      <c r="R48" s="218"/>
      <c r="S48" s="218"/>
      <c r="T48" s="218"/>
      <c r="U48" s="218"/>
      <c r="V48" s="218"/>
      <c r="W48" s="218"/>
      <c r="X48" s="218"/>
      <c r="Y48" s="218"/>
      <c r="Z48" s="218"/>
      <c r="AA48" s="218"/>
    </row>
    <row r="49" customFormat="false" ht="15.75" hidden="false" customHeight="true" outlineLevel="0" collapsed="false">
      <c r="A49" s="218"/>
      <c r="B49" s="218"/>
      <c r="C49" s="218"/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53"/>
      <c r="P49" s="253"/>
      <c r="Q49" s="218"/>
      <c r="R49" s="218"/>
      <c r="S49" s="218"/>
      <c r="T49" s="218"/>
      <c r="U49" s="218"/>
      <c r="V49" s="218"/>
      <c r="W49" s="218"/>
      <c r="X49" s="218"/>
      <c r="Y49" s="218"/>
      <c r="Z49" s="218"/>
      <c r="AA49" s="218"/>
    </row>
    <row r="50" customFormat="false" ht="15.75" hidden="false" customHeight="true" outlineLevel="0" collapsed="false">
      <c r="A50" s="218"/>
      <c r="B50" s="218"/>
      <c r="C50" s="218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53"/>
      <c r="P50" s="253"/>
      <c r="Q50" s="218"/>
      <c r="R50" s="218"/>
      <c r="S50" s="218"/>
      <c r="T50" s="218"/>
      <c r="U50" s="218"/>
      <c r="V50" s="218"/>
      <c r="W50" s="218"/>
      <c r="X50" s="218"/>
      <c r="Y50" s="218"/>
      <c r="Z50" s="218"/>
      <c r="AA50" s="218"/>
    </row>
    <row r="51" customFormat="false" ht="15.75" hidden="false" customHeight="true" outlineLevel="0" collapsed="false">
      <c r="A51" s="218"/>
      <c r="B51" s="218"/>
      <c r="C51" s="218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53"/>
      <c r="P51" s="253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</row>
    <row r="52" customFormat="false" ht="15.75" hidden="false" customHeight="true" outlineLevel="0" collapsed="false">
      <c r="A52" s="218"/>
      <c r="B52" s="218"/>
      <c r="C52" s="218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53"/>
      <c r="P52" s="253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</row>
    <row r="53" customFormat="false" ht="15.75" hidden="false" customHeight="true" outlineLevel="0" collapsed="false">
      <c r="A53" s="218"/>
      <c r="B53" s="218"/>
      <c r="C53" s="218"/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53"/>
      <c r="P53" s="253"/>
      <c r="Q53" s="218"/>
      <c r="R53" s="218"/>
      <c r="S53" s="218"/>
      <c r="T53" s="218"/>
      <c r="U53" s="218"/>
      <c r="V53" s="218"/>
      <c r="W53" s="218"/>
      <c r="X53" s="218"/>
      <c r="Y53" s="218"/>
      <c r="Z53" s="218"/>
      <c r="AA53" s="218"/>
    </row>
    <row r="54" customFormat="false" ht="15.75" hidden="false" customHeight="true" outlineLevel="0" collapsed="false">
      <c r="A54" s="218"/>
      <c r="B54" s="218"/>
      <c r="C54" s="218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53"/>
      <c r="P54" s="253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</row>
    <row r="55" customFormat="false" ht="15.75" hidden="false" customHeight="true" outlineLevel="0" collapsed="false">
      <c r="A55" s="218"/>
      <c r="B55" s="218"/>
      <c r="C55" s="218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53"/>
      <c r="P55" s="253"/>
      <c r="Q55" s="218"/>
      <c r="R55" s="218"/>
      <c r="S55" s="218"/>
      <c r="T55" s="218"/>
      <c r="U55" s="218"/>
      <c r="V55" s="218"/>
      <c r="W55" s="218"/>
      <c r="X55" s="218"/>
      <c r="Y55" s="218"/>
      <c r="Z55" s="218"/>
      <c r="AA55" s="218"/>
    </row>
    <row r="56" customFormat="false" ht="15.75" hidden="false" customHeight="true" outlineLevel="0" collapsed="false">
      <c r="A56" s="218"/>
      <c r="B56" s="218"/>
      <c r="C56" s="218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53"/>
      <c r="P56" s="253"/>
      <c r="Q56" s="218"/>
      <c r="R56" s="218"/>
      <c r="S56" s="218"/>
      <c r="T56" s="218"/>
      <c r="U56" s="218"/>
      <c r="V56" s="218"/>
      <c r="W56" s="218"/>
      <c r="X56" s="218"/>
      <c r="Y56" s="218"/>
      <c r="Z56" s="218"/>
      <c r="AA56" s="218"/>
    </row>
    <row r="57" customFormat="false" ht="15.75" hidden="false" customHeight="true" outlineLevel="0" collapsed="false">
      <c r="A57" s="218"/>
      <c r="B57" s="218"/>
      <c r="C57" s="218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54"/>
      <c r="O57" s="253"/>
      <c r="P57" s="253"/>
      <c r="Q57" s="218"/>
      <c r="R57" s="218"/>
      <c r="S57" s="218"/>
      <c r="T57" s="218"/>
      <c r="U57" s="218"/>
      <c r="V57" s="218"/>
      <c r="W57" s="218"/>
      <c r="X57" s="218"/>
      <c r="Y57" s="218"/>
      <c r="Z57" s="218"/>
      <c r="AA57" s="218"/>
    </row>
    <row r="58" customFormat="false" ht="15.75" hidden="false" customHeight="true" outlineLevel="0" collapsed="false">
      <c r="A58" s="218"/>
      <c r="B58" s="218"/>
      <c r="C58" s="218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53"/>
      <c r="P58" s="253"/>
      <c r="Q58" s="218"/>
      <c r="R58" s="218"/>
      <c r="S58" s="218"/>
      <c r="T58" s="218"/>
      <c r="U58" s="218"/>
      <c r="V58" s="218"/>
      <c r="W58" s="218"/>
      <c r="X58" s="218"/>
      <c r="Y58" s="218"/>
      <c r="Z58" s="218"/>
      <c r="AA58" s="218"/>
    </row>
    <row r="59" customFormat="false" ht="15.75" hidden="false" customHeight="true" outlineLevel="0" collapsed="false">
      <c r="A59" s="218"/>
      <c r="B59" s="218"/>
      <c r="C59" s="218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53"/>
      <c r="P59" s="253"/>
      <c r="Q59" s="218"/>
      <c r="R59" s="218"/>
      <c r="S59" s="218"/>
      <c r="T59" s="218"/>
      <c r="U59" s="218"/>
      <c r="V59" s="218"/>
      <c r="W59" s="218"/>
      <c r="X59" s="218"/>
      <c r="Y59" s="218"/>
      <c r="Z59" s="218"/>
      <c r="AA59" s="218"/>
    </row>
    <row r="60" customFormat="false" ht="15.75" hidden="false" customHeight="true" outlineLevel="0" collapsed="false">
      <c r="A60" s="218"/>
      <c r="B60" s="218"/>
      <c r="C60" s="218"/>
      <c r="D60" s="218"/>
      <c r="E60" s="218"/>
      <c r="F60" s="218"/>
      <c r="G60" s="218"/>
      <c r="H60" s="218"/>
      <c r="I60" s="218"/>
      <c r="J60" s="218"/>
      <c r="K60" s="218"/>
      <c r="L60" s="218"/>
      <c r="M60" s="218"/>
      <c r="N60" s="218"/>
      <c r="O60" s="253"/>
      <c r="P60" s="253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</row>
    <row r="61" customFormat="false" ht="15.75" hidden="false" customHeight="true" outlineLevel="0" collapsed="false">
      <c r="A61" s="218"/>
      <c r="B61" s="218"/>
      <c r="C61" s="218"/>
      <c r="D61" s="218"/>
      <c r="E61" s="218"/>
      <c r="F61" s="218"/>
      <c r="G61" s="218"/>
      <c r="H61" s="218"/>
      <c r="I61" s="218"/>
      <c r="J61" s="218"/>
      <c r="K61" s="218"/>
      <c r="L61" s="218"/>
      <c r="M61" s="218"/>
      <c r="N61" s="218"/>
      <c r="O61" s="253"/>
      <c r="P61" s="253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</row>
    <row r="62" customFormat="false" ht="15.75" hidden="false" customHeight="true" outlineLevel="0" collapsed="false">
      <c r="A62" s="218"/>
      <c r="B62" s="218"/>
      <c r="C62" s="218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53"/>
      <c r="P62" s="253"/>
      <c r="Q62" s="218"/>
      <c r="R62" s="218"/>
      <c r="S62" s="218"/>
      <c r="T62" s="218"/>
      <c r="U62" s="218"/>
      <c r="V62" s="218"/>
      <c r="W62" s="218"/>
      <c r="X62" s="218"/>
      <c r="Y62" s="218"/>
      <c r="Z62" s="218"/>
      <c r="AA62" s="218"/>
    </row>
    <row r="63" customFormat="false" ht="15.75" hidden="false" customHeight="true" outlineLevel="0" collapsed="false">
      <c r="A63" s="218"/>
      <c r="B63" s="218"/>
      <c r="C63" s="218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53"/>
      <c r="P63" s="253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</row>
    <row r="64" customFormat="false" ht="15.75" hidden="false" customHeight="true" outlineLevel="0" collapsed="false">
      <c r="A64" s="218"/>
      <c r="B64" s="218"/>
      <c r="C64" s="218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53"/>
      <c r="P64" s="253"/>
      <c r="Q64" s="218"/>
      <c r="R64" s="218"/>
      <c r="S64" s="218"/>
      <c r="T64" s="218"/>
      <c r="U64" s="218"/>
      <c r="V64" s="218"/>
      <c r="W64" s="218"/>
      <c r="X64" s="218"/>
      <c r="Y64" s="218"/>
      <c r="Z64" s="218"/>
      <c r="AA64" s="218"/>
    </row>
    <row r="65" customFormat="false" ht="15.75" hidden="false" customHeight="true" outlineLevel="0" collapsed="false">
      <c r="A65" s="218"/>
      <c r="B65" s="218"/>
      <c r="C65" s="218"/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53"/>
      <c r="P65" s="253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218"/>
    </row>
    <row r="66" customFormat="false" ht="15.75" hidden="false" customHeight="true" outlineLevel="0" collapsed="false">
      <c r="A66" s="218"/>
      <c r="B66" s="218"/>
      <c r="C66" s="218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53"/>
      <c r="P66" s="253"/>
      <c r="Q66" s="218"/>
      <c r="R66" s="218"/>
      <c r="S66" s="218"/>
      <c r="T66" s="218"/>
      <c r="U66" s="218"/>
      <c r="V66" s="218"/>
      <c r="W66" s="218"/>
      <c r="X66" s="218"/>
      <c r="Y66" s="218"/>
      <c r="Z66" s="218"/>
      <c r="AA66" s="218"/>
    </row>
    <row r="67" customFormat="false" ht="15.75" hidden="false" customHeight="true" outlineLevel="0" collapsed="false">
      <c r="A67" s="218"/>
      <c r="B67" s="218"/>
      <c r="C67" s="218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53"/>
      <c r="P67" s="253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</row>
    <row r="68" customFormat="false" ht="15.75" hidden="false" customHeight="true" outlineLevel="0" collapsed="false">
      <c r="A68" s="218"/>
      <c r="B68" s="218"/>
      <c r="C68" s="218"/>
      <c r="D68" s="218"/>
      <c r="E68" s="218"/>
      <c r="F68" s="218"/>
      <c r="G68" s="218"/>
      <c r="H68" s="218"/>
      <c r="I68" s="218"/>
      <c r="J68" s="218"/>
      <c r="K68" s="218"/>
      <c r="L68" s="218"/>
      <c r="M68" s="218"/>
      <c r="N68" s="218"/>
      <c r="O68" s="253"/>
      <c r="P68" s="253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</row>
    <row r="69" customFormat="false" ht="15.75" hidden="false" customHeight="true" outlineLevel="0" collapsed="false">
      <c r="A69" s="218"/>
      <c r="B69" s="218"/>
      <c r="C69" s="218"/>
      <c r="D69" s="218"/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53"/>
      <c r="P69" s="253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</row>
    <row r="70" customFormat="false" ht="15.75" hidden="false" customHeight="true" outlineLevel="0" collapsed="false">
      <c r="A70" s="218"/>
      <c r="B70" s="218"/>
      <c r="C70" s="218"/>
      <c r="D70" s="218"/>
      <c r="E70" s="218"/>
      <c r="F70" s="218"/>
      <c r="G70" s="218"/>
      <c r="H70" s="218"/>
      <c r="I70" s="218"/>
      <c r="J70" s="218"/>
      <c r="K70" s="218"/>
      <c r="L70" s="218"/>
      <c r="M70" s="218"/>
      <c r="N70" s="218"/>
      <c r="O70" s="253"/>
      <c r="P70" s="253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</row>
    <row r="71" customFormat="false" ht="15.75" hidden="false" customHeight="true" outlineLevel="0" collapsed="false">
      <c r="A71" s="218"/>
      <c r="B71" s="218"/>
      <c r="C71" s="218"/>
      <c r="D71" s="218"/>
      <c r="E71" s="218"/>
      <c r="F71" s="218"/>
      <c r="G71" s="218"/>
      <c r="H71" s="218"/>
      <c r="I71" s="218"/>
      <c r="J71" s="218"/>
      <c r="K71" s="218"/>
      <c r="L71" s="218"/>
      <c r="M71" s="218"/>
      <c r="N71" s="218"/>
      <c r="O71" s="253"/>
      <c r="P71" s="253"/>
      <c r="Q71" s="218"/>
      <c r="R71" s="218"/>
      <c r="S71" s="218"/>
      <c r="T71" s="218"/>
      <c r="U71" s="218"/>
      <c r="V71" s="218"/>
      <c r="W71" s="218"/>
      <c r="X71" s="218"/>
      <c r="Y71" s="218"/>
      <c r="Z71" s="218"/>
      <c r="AA71" s="218"/>
    </row>
    <row r="72" customFormat="false" ht="15.75" hidden="false" customHeight="true" outlineLevel="0" collapsed="false">
      <c r="A72" s="218"/>
      <c r="B72" s="218"/>
      <c r="C72" s="218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53"/>
      <c r="P72" s="253"/>
      <c r="Q72" s="218"/>
      <c r="R72" s="218"/>
      <c r="S72" s="218"/>
      <c r="T72" s="218"/>
      <c r="U72" s="218"/>
      <c r="V72" s="218"/>
      <c r="W72" s="218"/>
      <c r="X72" s="218"/>
      <c r="Y72" s="218"/>
      <c r="Z72" s="218"/>
      <c r="AA72" s="218"/>
    </row>
    <row r="73" customFormat="false" ht="15.75" hidden="false" customHeight="true" outlineLevel="0" collapsed="false">
      <c r="A73" s="218"/>
      <c r="B73" s="218"/>
      <c r="C73" s="218"/>
      <c r="D73" s="218"/>
      <c r="E73" s="218"/>
      <c r="F73" s="218"/>
      <c r="G73" s="218"/>
      <c r="H73" s="218"/>
      <c r="I73" s="218"/>
      <c r="J73" s="218"/>
      <c r="K73" s="218"/>
      <c r="L73" s="218"/>
      <c r="M73" s="218"/>
      <c r="N73" s="218"/>
      <c r="O73" s="253"/>
      <c r="P73" s="253"/>
      <c r="Q73" s="218"/>
      <c r="R73" s="218"/>
      <c r="S73" s="218"/>
      <c r="T73" s="218"/>
      <c r="U73" s="218"/>
      <c r="V73" s="218"/>
      <c r="W73" s="218"/>
      <c r="X73" s="218"/>
      <c r="Y73" s="218"/>
      <c r="Z73" s="218"/>
      <c r="AA73" s="218"/>
    </row>
    <row r="74" customFormat="false" ht="15.75" hidden="false" customHeight="true" outlineLevel="0" collapsed="false">
      <c r="A74" s="218"/>
      <c r="B74" s="218"/>
      <c r="C74" s="218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53"/>
      <c r="P74" s="253"/>
      <c r="Q74" s="218"/>
      <c r="R74" s="218"/>
      <c r="S74" s="218"/>
      <c r="T74" s="218"/>
      <c r="U74" s="218"/>
      <c r="V74" s="218"/>
      <c r="W74" s="218"/>
      <c r="X74" s="218"/>
      <c r="Y74" s="218"/>
      <c r="Z74" s="218"/>
      <c r="AA74" s="218"/>
    </row>
    <row r="75" customFormat="false" ht="15.75" hidden="false" customHeight="true" outlineLevel="0" collapsed="false">
      <c r="A75" s="218"/>
      <c r="B75" s="218"/>
      <c r="C75" s="218"/>
      <c r="D75" s="218"/>
      <c r="E75" s="218"/>
      <c r="F75" s="218"/>
      <c r="G75" s="218"/>
      <c r="H75" s="218"/>
      <c r="I75" s="218"/>
      <c r="J75" s="218"/>
      <c r="K75" s="218"/>
      <c r="L75" s="218"/>
      <c r="M75" s="218"/>
      <c r="N75" s="218"/>
      <c r="O75" s="253"/>
      <c r="P75" s="253"/>
      <c r="Q75" s="218"/>
      <c r="R75" s="218"/>
      <c r="S75" s="218"/>
      <c r="T75" s="218"/>
      <c r="U75" s="218"/>
      <c r="V75" s="218"/>
      <c r="W75" s="218"/>
      <c r="X75" s="218"/>
      <c r="Y75" s="218"/>
      <c r="Z75" s="218"/>
      <c r="AA75" s="218"/>
    </row>
    <row r="76" customFormat="false" ht="15.75" hidden="false" customHeight="true" outlineLevel="0" collapsed="false">
      <c r="A76" s="218"/>
      <c r="B76" s="218"/>
      <c r="C76" s="218"/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53"/>
      <c r="P76" s="253"/>
      <c r="Q76" s="218"/>
      <c r="R76" s="218"/>
      <c r="S76" s="218"/>
      <c r="T76" s="218"/>
      <c r="U76" s="218"/>
      <c r="V76" s="218"/>
      <c r="W76" s="218"/>
      <c r="X76" s="218"/>
      <c r="Y76" s="218"/>
      <c r="Z76" s="218"/>
      <c r="AA76" s="218"/>
    </row>
    <row r="77" customFormat="false" ht="15.75" hidden="false" customHeight="true" outlineLevel="0" collapsed="false">
      <c r="A77" s="218"/>
      <c r="B77" s="218"/>
      <c r="C77" s="218"/>
      <c r="D77" s="218"/>
      <c r="E77" s="218"/>
      <c r="F77" s="218"/>
      <c r="G77" s="218"/>
      <c r="H77" s="218"/>
      <c r="I77" s="218"/>
      <c r="J77" s="218"/>
      <c r="K77" s="218"/>
      <c r="L77" s="218"/>
      <c r="M77" s="218"/>
      <c r="N77" s="218"/>
      <c r="O77" s="253"/>
      <c r="P77" s="253"/>
      <c r="Q77" s="218"/>
      <c r="R77" s="218"/>
      <c r="S77" s="218"/>
      <c r="T77" s="218"/>
      <c r="U77" s="218"/>
      <c r="V77" s="218"/>
      <c r="W77" s="218"/>
      <c r="X77" s="218"/>
      <c r="Y77" s="218"/>
      <c r="Z77" s="218"/>
      <c r="AA77" s="218"/>
    </row>
    <row r="78" customFormat="false" ht="15.75" hidden="false" customHeight="true" outlineLevel="0" collapsed="false">
      <c r="A78" s="218"/>
      <c r="B78" s="218"/>
      <c r="C78" s="218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53"/>
      <c r="P78" s="253"/>
      <c r="Q78" s="218"/>
      <c r="R78" s="218"/>
      <c r="S78" s="218"/>
      <c r="T78" s="218"/>
      <c r="U78" s="218"/>
      <c r="V78" s="218"/>
      <c r="W78" s="218"/>
      <c r="X78" s="218"/>
      <c r="Y78" s="218"/>
      <c r="Z78" s="218"/>
      <c r="AA78" s="218"/>
    </row>
    <row r="79" customFormat="false" ht="15.75" hidden="false" customHeight="true" outlineLevel="0" collapsed="false">
      <c r="A79" s="218"/>
      <c r="B79" s="218"/>
      <c r="C79" s="218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53"/>
      <c r="P79" s="253"/>
      <c r="Q79" s="218"/>
      <c r="R79" s="218"/>
      <c r="S79" s="218"/>
      <c r="T79" s="218"/>
      <c r="U79" s="218"/>
      <c r="V79" s="218"/>
      <c r="W79" s="218"/>
      <c r="X79" s="218"/>
      <c r="Y79" s="218"/>
      <c r="Z79" s="218"/>
      <c r="AA79" s="218"/>
    </row>
    <row r="80" customFormat="false" ht="15.75" hidden="false" customHeight="true" outlineLevel="0" collapsed="false">
      <c r="A80" s="218"/>
      <c r="B80" s="218"/>
      <c r="C80" s="218"/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53"/>
      <c r="P80" s="253"/>
      <c r="Q80" s="218"/>
      <c r="R80" s="218"/>
      <c r="S80" s="218"/>
      <c r="T80" s="218"/>
      <c r="U80" s="218"/>
      <c r="V80" s="218"/>
      <c r="W80" s="218"/>
      <c r="X80" s="218"/>
      <c r="Y80" s="218"/>
      <c r="Z80" s="218"/>
      <c r="AA80" s="218"/>
    </row>
    <row r="81" customFormat="false" ht="15.75" hidden="false" customHeight="true" outlineLevel="0" collapsed="false">
      <c r="A81" s="218"/>
      <c r="B81" s="218"/>
      <c r="C81" s="218"/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53"/>
      <c r="P81" s="253"/>
      <c r="Q81" s="218"/>
      <c r="R81" s="218"/>
      <c r="S81" s="218"/>
      <c r="T81" s="218"/>
      <c r="U81" s="218"/>
      <c r="V81" s="218"/>
      <c r="W81" s="218"/>
      <c r="X81" s="218"/>
      <c r="Y81" s="218"/>
      <c r="Z81" s="218"/>
      <c r="AA81" s="218"/>
    </row>
    <row r="82" customFormat="false" ht="15.75" hidden="false" customHeight="true" outlineLevel="0" collapsed="false">
      <c r="A82" s="218"/>
      <c r="B82" s="218"/>
      <c r="C82" s="218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53"/>
      <c r="P82" s="253"/>
      <c r="Q82" s="218"/>
      <c r="R82" s="218"/>
      <c r="S82" s="218"/>
      <c r="T82" s="218"/>
      <c r="U82" s="218"/>
      <c r="V82" s="218"/>
      <c r="W82" s="218"/>
      <c r="X82" s="218"/>
      <c r="Y82" s="218"/>
      <c r="Z82" s="218"/>
      <c r="AA82" s="218"/>
    </row>
    <row r="83" customFormat="false" ht="15.75" hidden="false" customHeight="true" outlineLevel="0" collapsed="false">
      <c r="A83" s="218"/>
      <c r="B83" s="218"/>
      <c r="C83" s="218"/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53"/>
      <c r="P83" s="253"/>
      <c r="Q83" s="218"/>
      <c r="R83" s="218"/>
      <c r="S83" s="218"/>
      <c r="T83" s="218"/>
      <c r="U83" s="218"/>
      <c r="V83" s="218"/>
      <c r="W83" s="218"/>
      <c r="X83" s="218"/>
      <c r="Y83" s="218"/>
      <c r="Z83" s="218"/>
      <c r="AA83" s="218"/>
    </row>
    <row r="84" customFormat="false" ht="15.75" hidden="false" customHeight="true" outlineLevel="0" collapsed="false">
      <c r="A84" s="218"/>
      <c r="B84" s="218"/>
      <c r="C84" s="218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53"/>
      <c r="P84" s="253"/>
      <c r="Q84" s="218"/>
      <c r="R84" s="218"/>
      <c r="S84" s="218"/>
      <c r="T84" s="218"/>
      <c r="U84" s="218"/>
      <c r="V84" s="218"/>
      <c r="W84" s="218"/>
      <c r="X84" s="218"/>
      <c r="Y84" s="218"/>
      <c r="Z84" s="218"/>
      <c r="AA84" s="218"/>
    </row>
    <row r="85" customFormat="false" ht="15.75" hidden="false" customHeight="true" outlineLevel="0" collapsed="false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53"/>
      <c r="P85" s="253"/>
      <c r="Q85" s="218"/>
      <c r="R85" s="218"/>
      <c r="S85" s="218"/>
      <c r="T85" s="218"/>
      <c r="U85" s="218"/>
      <c r="V85" s="218"/>
      <c r="W85" s="218"/>
      <c r="X85" s="218"/>
      <c r="Y85" s="218"/>
      <c r="Z85" s="218"/>
      <c r="AA85" s="218"/>
    </row>
    <row r="86" customFormat="false" ht="15.75" hidden="false" customHeight="true" outlineLevel="0" collapsed="false">
      <c r="A86" s="218"/>
      <c r="B86" s="218"/>
      <c r="C86" s="218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53"/>
      <c r="P86" s="253"/>
      <c r="Q86" s="218"/>
      <c r="R86" s="218"/>
      <c r="S86" s="218"/>
      <c r="T86" s="218"/>
      <c r="U86" s="218"/>
      <c r="V86" s="218"/>
      <c r="W86" s="218"/>
      <c r="X86" s="218"/>
      <c r="Y86" s="218"/>
      <c r="Z86" s="218"/>
      <c r="AA86" s="218"/>
    </row>
    <row r="87" customFormat="false" ht="15.75" hidden="false" customHeight="true" outlineLevel="0" collapsed="false">
      <c r="A87" s="218"/>
      <c r="B87" s="218"/>
      <c r="C87" s="218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53"/>
      <c r="P87" s="253"/>
      <c r="Q87" s="218"/>
      <c r="R87" s="218"/>
      <c r="S87" s="218"/>
      <c r="T87" s="218"/>
      <c r="U87" s="218"/>
      <c r="V87" s="218"/>
      <c r="W87" s="218"/>
      <c r="X87" s="218"/>
      <c r="Y87" s="218"/>
      <c r="Z87" s="218"/>
      <c r="AA87" s="218"/>
    </row>
    <row r="88" customFormat="false" ht="15.75" hidden="false" customHeight="true" outlineLevel="0" collapsed="false">
      <c r="A88" s="218"/>
      <c r="B88" s="218"/>
      <c r="C88" s="218"/>
      <c r="D88" s="218"/>
      <c r="E88" s="218"/>
      <c r="F88" s="218"/>
      <c r="G88" s="218"/>
      <c r="H88" s="218"/>
      <c r="I88" s="218"/>
      <c r="J88" s="218"/>
      <c r="K88" s="218"/>
      <c r="L88" s="218"/>
      <c r="M88" s="218"/>
      <c r="N88" s="218"/>
      <c r="O88" s="253"/>
      <c r="P88" s="253"/>
      <c r="Q88" s="218"/>
      <c r="R88" s="218"/>
      <c r="S88" s="218"/>
      <c r="T88" s="218"/>
      <c r="U88" s="218"/>
      <c r="V88" s="218"/>
      <c r="W88" s="218"/>
      <c r="X88" s="218"/>
      <c r="Y88" s="218"/>
      <c r="Z88" s="218"/>
      <c r="AA88" s="218"/>
    </row>
    <row r="89" customFormat="false" ht="15.75" hidden="false" customHeight="true" outlineLevel="0" collapsed="false">
      <c r="A89" s="218"/>
      <c r="B89" s="218"/>
      <c r="C89" s="218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218"/>
      <c r="O89" s="253"/>
      <c r="P89" s="253"/>
      <c r="Q89" s="218"/>
      <c r="R89" s="218"/>
      <c r="S89" s="218"/>
      <c r="T89" s="218"/>
      <c r="U89" s="218"/>
      <c r="V89" s="218"/>
      <c r="W89" s="218"/>
      <c r="X89" s="218"/>
      <c r="Y89" s="218"/>
      <c r="Z89" s="218"/>
      <c r="AA89" s="218"/>
    </row>
    <row r="90" customFormat="false" ht="15.75" hidden="false" customHeight="true" outlineLevel="0" collapsed="false">
      <c r="A90" s="218"/>
      <c r="B90" s="218"/>
      <c r="C90" s="218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53"/>
      <c r="P90" s="253"/>
      <c r="Q90" s="218"/>
      <c r="R90" s="218"/>
      <c r="S90" s="218"/>
      <c r="T90" s="218"/>
      <c r="U90" s="218"/>
      <c r="V90" s="218"/>
      <c r="W90" s="218"/>
      <c r="X90" s="218"/>
      <c r="Y90" s="218"/>
      <c r="Z90" s="218"/>
      <c r="AA90" s="218"/>
    </row>
    <row r="91" customFormat="false" ht="15.75" hidden="false" customHeight="true" outlineLevel="0" collapsed="false">
      <c r="A91" s="218"/>
      <c r="B91" s="218"/>
      <c r="C91" s="218"/>
      <c r="D91" s="218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53"/>
      <c r="P91" s="253"/>
      <c r="Q91" s="218"/>
      <c r="R91" s="218"/>
      <c r="S91" s="218"/>
      <c r="T91" s="218"/>
      <c r="U91" s="218"/>
      <c r="V91" s="218"/>
      <c r="W91" s="218"/>
      <c r="X91" s="218"/>
      <c r="Y91" s="218"/>
      <c r="Z91" s="218"/>
      <c r="AA91" s="218"/>
    </row>
    <row r="92" customFormat="false" ht="15.75" hidden="false" customHeight="true" outlineLevel="0" collapsed="false">
      <c r="A92" s="218"/>
      <c r="B92" s="218"/>
      <c r="C92" s="218"/>
      <c r="D92" s="218"/>
      <c r="E92" s="218"/>
      <c r="F92" s="218"/>
      <c r="G92" s="218"/>
      <c r="H92" s="218"/>
      <c r="I92" s="218"/>
      <c r="J92" s="218"/>
      <c r="K92" s="218"/>
      <c r="L92" s="218"/>
      <c r="M92" s="218"/>
      <c r="N92" s="218"/>
      <c r="O92" s="253"/>
      <c r="P92" s="253"/>
      <c r="Q92" s="218"/>
      <c r="R92" s="218"/>
      <c r="S92" s="218"/>
      <c r="T92" s="218"/>
      <c r="U92" s="218"/>
      <c r="V92" s="218"/>
      <c r="W92" s="218"/>
      <c r="X92" s="218"/>
      <c r="Y92" s="218"/>
      <c r="Z92" s="218"/>
      <c r="AA92" s="218"/>
    </row>
    <row r="93" customFormat="false" ht="15.75" hidden="false" customHeight="true" outlineLevel="0" collapsed="false">
      <c r="A93" s="218"/>
      <c r="B93" s="218"/>
      <c r="C93" s="218"/>
      <c r="D93" s="218"/>
      <c r="E93" s="218"/>
      <c r="F93" s="218"/>
      <c r="G93" s="218"/>
      <c r="H93" s="218"/>
      <c r="I93" s="218"/>
      <c r="J93" s="218"/>
      <c r="K93" s="218"/>
      <c r="L93" s="218"/>
      <c r="M93" s="218"/>
      <c r="N93" s="218"/>
      <c r="O93" s="253"/>
      <c r="P93" s="253"/>
      <c r="Q93" s="218"/>
      <c r="R93" s="218"/>
      <c r="S93" s="218"/>
      <c r="T93" s="218"/>
      <c r="U93" s="218"/>
      <c r="V93" s="218"/>
      <c r="W93" s="218"/>
      <c r="X93" s="218"/>
      <c r="Y93" s="218"/>
      <c r="Z93" s="218"/>
      <c r="AA93" s="218"/>
    </row>
    <row r="94" customFormat="false" ht="15.75" hidden="false" customHeight="true" outlineLevel="0" collapsed="false">
      <c r="A94" s="218"/>
      <c r="B94" s="218"/>
      <c r="C94" s="218"/>
      <c r="D94" s="218"/>
      <c r="E94" s="218"/>
      <c r="F94" s="218"/>
      <c r="G94" s="218"/>
      <c r="H94" s="218"/>
      <c r="I94" s="218"/>
      <c r="J94" s="218"/>
      <c r="K94" s="218"/>
      <c r="L94" s="218"/>
      <c r="M94" s="218"/>
      <c r="N94" s="218"/>
      <c r="O94" s="253"/>
      <c r="P94" s="253"/>
      <c r="Q94" s="218"/>
      <c r="R94" s="218"/>
      <c r="S94" s="218"/>
      <c r="T94" s="218"/>
      <c r="U94" s="218"/>
      <c r="V94" s="218"/>
      <c r="W94" s="218"/>
      <c r="X94" s="218"/>
      <c r="Y94" s="218"/>
      <c r="Z94" s="218"/>
      <c r="AA94" s="218"/>
    </row>
    <row r="95" customFormat="false" ht="15.75" hidden="false" customHeight="true" outlineLevel="0" collapsed="false">
      <c r="A95" s="218"/>
      <c r="B95" s="218"/>
      <c r="C95" s="218"/>
      <c r="D95" s="218"/>
      <c r="E95" s="218"/>
      <c r="F95" s="218"/>
      <c r="G95" s="218"/>
      <c r="H95" s="218"/>
      <c r="I95" s="218"/>
      <c r="J95" s="218"/>
      <c r="K95" s="218"/>
      <c r="L95" s="218"/>
      <c r="M95" s="218"/>
      <c r="N95" s="218"/>
      <c r="O95" s="253"/>
      <c r="P95" s="253"/>
      <c r="Q95" s="218"/>
      <c r="R95" s="218"/>
      <c r="S95" s="218"/>
      <c r="T95" s="218"/>
      <c r="U95" s="218"/>
      <c r="V95" s="218"/>
      <c r="W95" s="218"/>
      <c r="X95" s="218"/>
      <c r="Y95" s="218"/>
      <c r="Z95" s="218"/>
      <c r="AA95" s="218"/>
    </row>
    <row r="96" customFormat="false" ht="15.75" hidden="false" customHeight="true" outlineLevel="0" collapsed="false">
      <c r="A96" s="218"/>
      <c r="B96" s="218"/>
      <c r="C96" s="218"/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53"/>
      <c r="P96" s="253"/>
      <c r="Q96" s="218"/>
      <c r="R96" s="218"/>
      <c r="S96" s="218"/>
      <c r="T96" s="218"/>
      <c r="U96" s="218"/>
      <c r="V96" s="218"/>
      <c r="W96" s="218"/>
      <c r="X96" s="218"/>
      <c r="Y96" s="218"/>
      <c r="Z96" s="218"/>
      <c r="AA96" s="218"/>
    </row>
    <row r="97" customFormat="false" ht="15.75" hidden="false" customHeight="true" outlineLevel="0" collapsed="false">
      <c r="A97" s="218"/>
      <c r="B97" s="218"/>
      <c r="C97" s="218"/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53"/>
      <c r="P97" s="253"/>
      <c r="Q97" s="218"/>
      <c r="R97" s="218"/>
      <c r="S97" s="218"/>
      <c r="T97" s="218"/>
      <c r="U97" s="218"/>
      <c r="V97" s="218"/>
      <c r="W97" s="218"/>
      <c r="X97" s="218"/>
      <c r="Y97" s="218"/>
      <c r="Z97" s="218"/>
      <c r="AA97" s="218"/>
    </row>
    <row r="98" customFormat="false" ht="15.75" hidden="false" customHeight="true" outlineLevel="0" collapsed="false">
      <c r="A98" s="218"/>
      <c r="B98" s="218"/>
      <c r="C98" s="218"/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53"/>
      <c r="P98" s="253"/>
      <c r="Q98" s="218"/>
      <c r="R98" s="218"/>
      <c r="S98" s="218"/>
      <c r="T98" s="218"/>
      <c r="U98" s="218"/>
      <c r="V98" s="218"/>
      <c r="W98" s="218"/>
      <c r="X98" s="218"/>
      <c r="Y98" s="218"/>
      <c r="Z98" s="218"/>
      <c r="AA98" s="218"/>
    </row>
    <row r="99" customFormat="false" ht="15.75" hidden="false" customHeight="true" outlineLevel="0" collapsed="false">
      <c r="A99" s="218"/>
      <c r="B99" s="218"/>
      <c r="C99" s="218"/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53"/>
      <c r="P99" s="253"/>
      <c r="Q99" s="218"/>
      <c r="R99" s="218"/>
      <c r="S99" s="218"/>
      <c r="T99" s="218"/>
      <c r="U99" s="218"/>
      <c r="V99" s="218"/>
      <c r="W99" s="218"/>
      <c r="X99" s="218"/>
      <c r="Y99" s="218"/>
      <c r="Z99" s="218"/>
      <c r="AA99" s="218"/>
    </row>
    <row r="100" customFormat="false" ht="15.75" hidden="false" customHeight="true" outlineLevel="0" collapsed="false">
      <c r="A100" s="218"/>
      <c r="B100" s="218"/>
      <c r="C100" s="218"/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53"/>
      <c r="P100" s="253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  <c r="AA100" s="218"/>
    </row>
    <row r="101" customFormat="false" ht="15.75" hidden="false" customHeight="true" outlineLevel="0" collapsed="false">
      <c r="A101" s="218"/>
      <c r="B101" s="218"/>
      <c r="C101" s="218"/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53"/>
      <c r="P101" s="253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  <c r="AA101" s="218"/>
    </row>
    <row r="102" customFormat="false" ht="15.75" hidden="false" customHeight="true" outlineLevel="0" collapsed="false">
      <c r="A102" s="218"/>
      <c r="B102" s="218"/>
      <c r="C102" s="218"/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53"/>
      <c r="P102" s="253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  <c r="AA102" s="218"/>
    </row>
    <row r="103" customFormat="false" ht="15.75" hidden="false" customHeight="true" outlineLevel="0" collapsed="false">
      <c r="A103" s="218"/>
      <c r="B103" s="218"/>
      <c r="C103" s="218"/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53"/>
      <c r="P103" s="253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  <c r="AA103" s="218"/>
    </row>
    <row r="104" customFormat="false" ht="15.75" hidden="false" customHeight="true" outlineLevel="0" collapsed="false">
      <c r="A104" s="218"/>
      <c r="B104" s="218"/>
      <c r="C104" s="218"/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53"/>
      <c r="P104" s="253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  <c r="AA104" s="218"/>
    </row>
    <row r="105" customFormat="false" ht="15.75" hidden="false" customHeight="true" outlineLevel="0" collapsed="false">
      <c r="A105" s="218"/>
      <c r="B105" s="218"/>
      <c r="C105" s="218"/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53"/>
      <c r="P105" s="253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  <c r="AA105" s="218"/>
    </row>
    <row r="106" customFormat="false" ht="15.75" hidden="false" customHeight="true" outlineLevel="0" collapsed="false">
      <c r="A106" s="218"/>
      <c r="B106" s="218"/>
      <c r="C106" s="218"/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53"/>
      <c r="P106" s="253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  <c r="AA106" s="218"/>
    </row>
    <row r="107" customFormat="false" ht="15.75" hidden="false" customHeight="true" outlineLevel="0" collapsed="false">
      <c r="A107" s="218"/>
      <c r="B107" s="218"/>
      <c r="C107" s="218"/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53"/>
      <c r="P107" s="253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  <c r="AA107" s="218"/>
    </row>
    <row r="108" customFormat="false" ht="15.75" hidden="false" customHeight="true" outlineLevel="0" collapsed="false">
      <c r="A108" s="218"/>
      <c r="B108" s="218"/>
      <c r="C108" s="218"/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53"/>
      <c r="P108" s="253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  <c r="AA108" s="218"/>
    </row>
    <row r="109" customFormat="false" ht="15.75" hidden="false" customHeight="true" outlineLevel="0" collapsed="false">
      <c r="A109" s="218"/>
      <c r="B109" s="218"/>
      <c r="C109" s="218"/>
      <c r="D109" s="218"/>
      <c r="E109" s="218"/>
      <c r="F109" s="218"/>
      <c r="G109" s="218"/>
      <c r="H109" s="218"/>
      <c r="I109" s="218"/>
      <c r="J109" s="218"/>
      <c r="K109" s="218"/>
      <c r="L109" s="218"/>
      <c r="M109" s="218"/>
      <c r="N109" s="218"/>
      <c r="O109" s="253"/>
      <c r="P109" s="253"/>
      <c r="Q109" s="218"/>
      <c r="R109" s="218"/>
      <c r="S109" s="218"/>
      <c r="T109" s="218"/>
      <c r="U109" s="218"/>
      <c r="V109" s="218"/>
      <c r="W109" s="218"/>
      <c r="X109" s="218"/>
      <c r="Y109" s="218"/>
      <c r="Z109" s="218"/>
      <c r="AA109" s="218"/>
    </row>
    <row r="110" customFormat="false" ht="15.75" hidden="false" customHeight="true" outlineLevel="0" collapsed="false">
      <c r="A110" s="218"/>
      <c r="B110" s="218"/>
      <c r="C110" s="218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53"/>
      <c r="P110" s="253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  <c r="AA110" s="218"/>
    </row>
    <row r="111" customFormat="false" ht="15.75" hidden="false" customHeight="true" outlineLevel="0" collapsed="false">
      <c r="A111" s="218"/>
      <c r="B111" s="218"/>
      <c r="C111" s="218"/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53"/>
      <c r="P111" s="253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  <c r="AA111" s="218"/>
    </row>
    <row r="112" customFormat="false" ht="15.75" hidden="false" customHeight="true" outlineLevel="0" collapsed="false">
      <c r="A112" s="218"/>
      <c r="B112" s="218"/>
      <c r="C112" s="218"/>
      <c r="D112" s="218"/>
      <c r="E112" s="218"/>
      <c r="F112" s="218"/>
      <c r="G112" s="218"/>
      <c r="H112" s="218"/>
      <c r="I112" s="218"/>
      <c r="J112" s="218"/>
      <c r="K112" s="218"/>
      <c r="L112" s="218"/>
      <c r="M112" s="218"/>
      <c r="N112" s="218"/>
      <c r="O112" s="253"/>
      <c r="P112" s="253"/>
      <c r="Q112" s="218"/>
      <c r="R112" s="218"/>
      <c r="S112" s="218"/>
      <c r="T112" s="218"/>
      <c r="U112" s="218"/>
      <c r="V112" s="218"/>
      <c r="W112" s="218"/>
      <c r="X112" s="218"/>
      <c r="Y112" s="218"/>
      <c r="Z112" s="218"/>
      <c r="AA112" s="218"/>
    </row>
    <row r="113" customFormat="false" ht="15.75" hidden="false" customHeight="true" outlineLevel="0" collapsed="false">
      <c r="A113" s="218"/>
      <c r="B113" s="218"/>
      <c r="C113" s="218"/>
      <c r="D113" s="218"/>
      <c r="E113" s="218"/>
      <c r="F113" s="218"/>
      <c r="G113" s="218"/>
      <c r="H113" s="218"/>
      <c r="I113" s="218"/>
      <c r="J113" s="218"/>
      <c r="K113" s="218"/>
      <c r="L113" s="218"/>
      <c r="M113" s="218"/>
      <c r="N113" s="218"/>
      <c r="O113" s="253"/>
      <c r="P113" s="253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  <c r="AA113" s="218"/>
    </row>
    <row r="114" customFormat="false" ht="15.75" hidden="false" customHeight="true" outlineLevel="0" collapsed="false">
      <c r="A114" s="218"/>
      <c r="B114" s="218"/>
      <c r="C114" s="218"/>
      <c r="D114" s="218"/>
      <c r="E114" s="218"/>
      <c r="F114" s="218"/>
      <c r="G114" s="218"/>
      <c r="H114" s="218"/>
      <c r="I114" s="218"/>
      <c r="J114" s="218"/>
      <c r="K114" s="218"/>
      <c r="L114" s="218"/>
      <c r="M114" s="218"/>
      <c r="N114" s="218"/>
      <c r="O114" s="253"/>
      <c r="P114" s="253"/>
      <c r="Q114" s="218"/>
      <c r="R114" s="218"/>
      <c r="S114" s="218"/>
      <c r="T114" s="218"/>
      <c r="U114" s="218"/>
      <c r="V114" s="218"/>
      <c r="W114" s="218"/>
      <c r="X114" s="218"/>
      <c r="Y114" s="218"/>
      <c r="Z114" s="218"/>
      <c r="AA114" s="218"/>
    </row>
    <row r="115" customFormat="false" ht="15.75" hidden="false" customHeight="true" outlineLevel="0" collapsed="false">
      <c r="A115" s="218"/>
      <c r="B115" s="218"/>
      <c r="C115" s="218"/>
      <c r="D115" s="218"/>
      <c r="E115" s="218"/>
      <c r="F115" s="218"/>
      <c r="G115" s="218"/>
      <c r="H115" s="218"/>
      <c r="I115" s="218"/>
      <c r="J115" s="218"/>
      <c r="K115" s="218"/>
      <c r="L115" s="218"/>
      <c r="M115" s="218"/>
      <c r="N115" s="218"/>
      <c r="O115" s="253"/>
      <c r="P115" s="253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  <c r="AA115" s="218"/>
    </row>
    <row r="116" customFormat="false" ht="15.75" hidden="false" customHeight="true" outlineLevel="0" collapsed="false">
      <c r="A116" s="218"/>
      <c r="B116" s="218"/>
      <c r="C116" s="218"/>
      <c r="D116" s="218"/>
      <c r="E116" s="218"/>
      <c r="F116" s="218"/>
      <c r="G116" s="218"/>
      <c r="H116" s="218"/>
      <c r="I116" s="218"/>
      <c r="J116" s="218"/>
      <c r="K116" s="218"/>
      <c r="L116" s="218"/>
      <c r="M116" s="218"/>
      <c r="N116" s="218"/>
      <c r="O116" s="253"/>
      <c r="P116" s="253"/>
      <c r="Q116" s="218"/>
      <c r="R116" s="218"/>
      <c r="S116" s="218"/>
      <c r="T116" s="218"/>
      <c r="U116" s="218"/>
      <c r="V116" s="218"/>
      <c r="W116" s="218"/>
      <c r="X116" s="218"/>
      <c r="Y116" s="218"/>
      <c r="Z116" s="218"/>
      <c r="AA116" s="218"/>
    </row>
    <row r="117" customFormat="false" ht="15.75" hidden="false" customHeight="true" outlineLevel="0" collapsed="false">
      <c r="A117" s="218"/>
      <c r="B117" s="218"/>
      <c r="C117" s="218"/>
      <c r="D117" s="218"/>
      <c r="E117" s="218"/>
      <c r="F117" s="218"/>
      <c r="G117" s="218"/>
      <c r="H117" s="218"/>
      <c r="I117" s="218"/>
      <c r="J117" s="218"/>
      <c r="K117" s="218"/>
      <c r="L117" s="218"/>
      <c r="M117" s="218"/>
      <c r="N117" s="218"/>
      <c r="O117" s="253"/>
      <c r="P117" s="253"/>
      <c r="Q117" s="218"/>
      <c r="R117" s="218"/>
      <c r="S117" s="218"/>
      <c r="T117" s="218"/>
      <c r="U117" s="218"/>
      <c r="V117" s="218"/>
      <c r="W117" s="218"/>
      <c r="X117" s="218"/>
      <c r="Y117" s="218"/>
      <c r="Z117" s="218"/>
      <c r="AA117" s="218"/>
    </row>
    <row r="118" customFormat="false" ht="15.75" hidden="false" customHeight="true" outlineLevel="0" collapsed="false">
      <c r="A118" s="218"/>
      <c r="B118" s="218"/>
      <c r="C118" s="218"/>
      <c r="D118" s="218"/>
      <c r="E118" s="218"/>
      <c r="F118" s="218"/>
      <c r="G118" s="218"/>
      <c r="H118" s="218"/>
      <c r="I118" s="218"/>
      <c r="J118" s="218"/>
      <c r="K118" s="218"/>
      <c r="L118" s="218"/>
      <c r="M118" s="218"/>
      <c r="N118" s="218"/>
      <c r="O118" s="253"/>
      <c r="P118" s="253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  <c r="AA118" s="218"/>
    </row>
    <row r="119" customFormat="false" ht="15.75" hidden="false" customHeight="true" outlineLevel="0" collapsed="false">
      <c r="A119" s="218"/>
      <c r="B119" s="218"/>
      <c r="C119" s="218"/>
      <c r="D119" s="218"/>
      <c r="E119" s="218"/>
      <c r="F119" s="218"/>
      <c r="G119" s="218"/>
      <c r="H119" s="218"/>
      <c r="I119" s="218"/>
      <c r="J119" s="218"/>
      <c r="K119" s="218"/>
      <c r="L119" s="218"/>
      <c r="M119" s="218"/>
      <c r="N119" s="218"/>
      <c r="O119" s="253"/>
      <c r="P119" s="253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  <c r="AA119" s="218"/>
    </row>
    <row r="120" customFormat="false" ht="15.75" hidden="false" customHeight="true" outlineLevel="0" collapsed="false">
      <c r="A120" s="218"/>
      <c r="B120" s="218"/>
      <c r="C120" s="218"/>
      <c r="D120" s="218"/>
      <c r="E120" s="218"/>
      <c r="F120" s="218"/>
      <c r="G120" s="218"/>
      <c r="H120" s="218"/>
      <c r="I120" s="218"/>
      <c r="J120" s="218"/>
      <c r="K120" s="218"/>
      <c r="L120" s="218"/>
      <c r="M120" s="218"/>
      <c r="N120" s="218"/>
      <c r="O120" s="253"/>
      <c r="P120" s="253"/>
      <c r="Q120" s="218"/>
      <c r="R120" s="218"/>
      <c r="S120" s="218"/>
      <c r="T120" s="218"/>
      <c r="U120" s="218"/>
      <c r="V120" s="218"/>
      <c r="W120" s="218"/>
      <c r="X120" s="218"/>
      <c r="Y120" s="218"/>
      <c r="Z120" s="218"/>
      <c r="AA120" s="218"/>
    </row>
    <row r="121" customFormat="false" ht="15.75" hidden="false" customHeight="true" outlineLevel="0" collapsed="false">
      <c r="A121" s="218"/>
      <c r="B121" s="218"/>
      <c r="C121" s="218"/>
      <c r="D121" s="218"/>
      <c r="E121" s="218"/>
      <c r="F121" s="218"/>
      <c r="G121" s="218"/>
      <c r="H121" s="218"/>
      <c r="I121" s="218"/>
      <c r="J121" s="218"/>
      <c r="K121" s="218"/>
      <c r="L121" s="218"/>
      <c r="M121" s="218"/>
      <c r="N121" s="218"/>
      <c r="O121" s="253"/>
      <c r="P121" s="253"/>
      <c r="Q121" s="218"/>
      <c r="R121" s="218"/>
      <c r="S121" s="218"/>
      <c r="T121" s="218"/>
      <c r="U121" s="218"/>
      <c r="V121" s="218"/>
      <c r="W121" s="218"/>
      <c r="X121" s="218"/>
      <c r="Y121" s="218"/>
      <c r="Z121" s="218"/>
      <c r="AA121" s="218"/>
    </row>
    <row r="122" customFormat="false" ht="15.75" hidden="false" customHeight="true" outlineLevel="0" collapsed="false">
      <c r="A122" s="218"/>
      <c r="B122" s="218"/>
      <c r="C122" s="218"/>
      <c r="D122" s="218"/>
      <c r="E122" s="218"/>
      <c r="F122" s="218"/>
      <c r="G122" s="218"/>
      <c r="H122" s="218"/>
      <c r="I122" s="218"/>
      <c r="J122" s="218"/>
      <c r="K122" s="218"/>
      <c r="L122" s="218"/>
      <c r="M122" s="218"/>
      <c r="N122" s="218"/>
      <c r="O122" s="253"/>
      <c r="P122" s="253"/>
      <c r="Q122" s="218"/>
      <c r="R122" s="218"/>
      <c r="S122" s="218"/>
      <c r="T122" s="218"/>
      <c r="U122" s="218"/>
      <c r="V122" s="218"/>
      <c r="W122" s="218"/>
      <c r="X122" s="218"/>
      <c r="Y122" s="218"/>
      <c r="Z122" s="218"/>
      <c r="AA122" s="218"/>
    </row>
    <row r="123" customFormat="false" ht="15.75" hidden="false" customHeight="true" outlineLevel="0" collapsed="false">
      <c r="A123" s="218"/>
      <c r="B123" s="218"/>
      <c r="C123" s="218"/>
      <c r="D123" s="218"/>
      <c r="E123" s="218"/>
      <c r="F123" s="218"/>
      <c r="G123" s="218"/>
      <c r="H123" s="218"/>
      <c r="I123" s="218"/>
      <c r="J123" s="218"/>
      <c r="K123" s="218"/>
      <c r="L123" s="218"/>
      <c r="M123" s="218"/>
      <c r="N123" s="218"/>
      <c r="O123" s="253"/>
      <c r="P123" s="253"/>
      <c r="Q123" s="218"/>
      <c r="R123" s="218"/>
      <c r="S123" s="218"/>
      <c r="T123" s="218"/>
      <c r="U123" s="218"/>
      <c r="V123" s="218"/>
      <c r="W123" s="218"/>
      <c r="X123" s="218"/>
      <c r="Y123" s="218"/>
      <c r="Z123" s="218"/>
      <c r="AA123" s="218"/>
    </row>
    <row r="124" customFormat="false" ht="15.75" hidden="false" customHeight="true" outlineLevel="0" collapsed="false">
      <c r="A124" s="218"/>
      <c r="B124" s="218"/>
      <c r="C124" s="218"/>
      <c r="D124" s="218"/>
      <c r="E124" s="218"/>
      <c r="F124" s="218"/>
      <c r="G124" s="218"/>
      <c r="H124" s="218"/>
      <c r="I124" s="218"/>
      <c r="J124" s="218"/>
      <c r="K124" s="218"/>
      <c r="L124" s="218"/>
      <c r="M124" s="218"/>
      <c r="N124" s="218"/>
      <c r="O124" s="253"/>
      <c r="P124" s="253"/>
      <c r="Q124" s="218"/>
      <c r="R124" s="218"/>
      <c r="S124" s="218"/>
      <c r="T124" s="218"/>
      <c r="U124" s="218"/>
      <c r="V124" s="218"/>
      <c r="W124" s="218"/>
      <c r="X124" s="218"/>
      <c r="Y124" s="218"/>
      <c r="Z124" s="218"/>
      <c r="AA124" s="218"/>
    </row>
    <row r="125" customFormat="false" ht="15.75" hidden="false" customHeight="true" outlineLevel="0" collapsed="false">
      <c r="A125" s="218"/>
      <c r="B125" s="218"/>
      <c r="C125" s="218"/>
      <c r="D125" s="218"/>
      <c r="E125" s="218"/>
      <c r="F125" s="218"/>
      <c r="G125" s="218"/>
      <c r="H125" s="218"/>
      <c r="I125" s="218"/>
      <c r="J125" s="218"/>
      <c r="K125" s="218"/>
      <c r="L125" s="218"/>
      <c r="M125" s="218"/>
      <c r="N125" s="218"/>
      <c r="O125" s="253"/>
      <c r="P125" s="253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  <c r="AA125" s="218"/>
    </row>
    <row r="126" customFormat="false" ht="15.75" hidden="false" customHeight="true" outlineLevel="0" collapsed="false">
      <c r="A126" s="218"/>
      <c r="B126" s="218"/>
      <c r="C126" s="218"/>
      <c r="D126" s="218"/>
      <c r="E126" s="218"/>
      <c r="F126" s="218"/>
      <c r="G126" s="218"/>
      <c r="H126" s="218"/>
      <c r="I126" s="218"/>
      <c r="J126" s="218"/>
      <c r="K126" s="218"/>
      <c r="L126" s="218"/>
      <c r="M126" s="218"/>
      <c r="N126" s="218"/>
      <c r="O126" s="253"/>
      <c r="P126" s="253"/>
      <c r="Q126" s="218"/>
      <c r="R126" s="218"/>
      <c r="S126" s="218"/>
      <c r="T126" s="218"/>
      <c r="U126" s="218"/>
      <c r="V126" s="218"/>
      <c r="W126" s="218"/>
      <c r="X126" s="218"/>
      <c r="Y126" s="218"/>
      <c r="Z126" s="218"/>
      <c r="AA126" s="218"/>
    </row>
    <row r="127" customFormat="false" ht="15.75" hidden="false" customHeight="true" outlineLevel="0" collapsed="false">
      <c r="A127" s="218"/>
      <c r="B127" s="218"/>
      <c r="C127" s="218"/>
      <c r="D127" s="218"/>
      <c r="E127" s="218"/>
      <c r="F127" s="218"/>
      <c r="G127" s="218"/>
      <c r="H127" s="218"/>
      <c r="I127" s="218"/>
      <c r="J127" s="218"/>
      <c r="K127" s="218"/>
      <c r="L127" s="218"/>
      <c r="M127" s="218"/>
      <c r="N127" s="218"/>
      <c r="O127" s="253"/>
      <c r="P127" s="253"/>
      <c r="Q127" s="218"/>
      <c r="R127" s="218"/>
      <c r="S127" s="218"/>
      <c r="T127" s="218"/>
      <c r="U127" s="218"/>
      <c r="V127" s="218"/>
      <c r="W127" s="218"/>
      <c r="X127" s="218"/>
      <c r="Y127" s="218"/>
      <c r="Z127" s="218"/>
      <c r="AA127" s="218"/>
    </row>
    <row r="128" customFormat="false" ht="15.75" hidden="false" customHeight="true" outlineLevel="0" collapsed="false">
      <c r="A128" s="218"/>
      <c r="B128" s="218"/>
      <c r="C128" s="218"/>
      <c r="D128" s="218"/>
      <c r="E128" s="218"/>
      <c r="F128" s="218"/>
      <c r="G128" s="218"/>
      <c r="H128" s="218"/>
      <c r="I128" s="218"/>
      <c r="J128" s="218"/>
      <c r="K128" s="218"/>
      <c r="L128" s="218"/>
      <c r="M128" s="218"/>
      <c r="N128" s="218"/>
      <c r="O128" s="253"/>
      <c r="P128" s="253"/>
      <c r="Q128" s="218"/>
      <c r="R128" s="218"/>
      <c r="S128" s="218"/>
      <c r="T128" s="218"/>
      <c r="U128" s="218"/>
      <c r="V128" s="218"/>
      <c r="W128" s="218"/>
      <c r="X128" s="218"/>
      <c r="Y128" s="218"/>
      <c r="Z128" s="218"/>
      <c r="AA128" s="218"/>
    </row>
    <row r="129" customFormat="false" ht="15.75" hidden="false" customHeight="true" outlineLevel="0" collapsed="false">
      <c r="A129" s="218"/>
      <c r="B129" s="218"/>
      <c r="C129" s="218"/>
      <c r="D129" s="218"/>
      <c r="E129" s="218"/>
      <c r="F129" s="218"/>
      <c r="G129" s="218"/>
      <c r="H129" s="218"/>
      <c r="I129" s="218"/>
      <c r="J129" s="218"/>
      <c r="K129" s="218"/>
      <c r="L129" s="218"/>
      <c r="M129" s="218"/>
      <c r="N129" s="218"/>
      <c r="O129" s="253"/>
      <c r="P129" s="253"/>
      <c r="Q129" s="218"/>
      <c r="R129" s="218"/>
      <c r="S129" s="218"/>
      <c r="T129" s="218"/>
      <c r="U129" s="218"/>
      <c r="V129" s="218"/>
      <c r="W129" s="218"/>
      <c r="X129" s="218"/>
      <c r="Y129" s="218"/>
      <c r="Z129" s="218"/>
      <c r="AA129" s="218"/>
    </row>
    <row r="130" customFormat="false" ht="15.75" hidden="false" customHeight="true" outlineLevel="0" collapsed="false">
      <c r="A130" s="218"/>
      <c r="B130" s="218"/>
      <c r="C130" s="218"/>
      <c r="D130" s="218"/>
      <c r="E130" s="218"/>
      <c r="F130" s="218"/>
      <c r="G130" s="218"/>
      <c r="H130" s="218"/>
      <c r="I130" s="218"/>
      <c r="J130" s="218"/>
      <c r="K130" s="218"/>
      <c r="L130" s="218"/>
      <c r="M130" s="218"/>
      <c r="N130" s="218"/>
      <c r="O130" s="253"/>
      <c r="P130" s="253"/>
      <c r="Q130" s="218"/>
      <c r="R130" s="218"/>
      <c r="S130" s="218"/>
      <c r="T130" s="218"/>
      <c r="U130" s="218"/>
      <c r="V130" s="218"/>
      <c r="W130" s="218"/>
      <c r="X130" s="218"/>
      <c r="Y130" s="218"/>
      <c r="Z130" s="218"/>
      <c r="AA130" s="218"/>
    </row>
    <row r="131" customFormat="false" ht="15.75" hidden="false" customHeight="true" outlineLevel="0" collapsed="false">
      <c r="A131" s="218"/>
      <c r="B131" s="218"/>
      <c r="C131" s="218"/>
      <c r="D131" s="218"/>
      <c r="E131" s="218"/>
      <c r="F131" s="218"/>
      <c r="G131" s="218"/>
      <c r="H131" s="218"/>
      <c r="I131" s="218"/>
      <c r="J131" s="218"/>
      <c r="K131" s="218"/>
      <c r="L131" s="218"/>
      <c r="M131" s="218"/>
      <c r="N131" s="218"/>
      <c r="O131" s="253"/>
      <c r="P131" s="253"/>
      <c r="Q131" s="218"/>
      <c r="R131" s="218"/>
      <c r="S131" s="218"/>
      <c r="T131" s="218"/>
      <c r="U131" s="218"/>
      <c r="V131" s="218"/>
      <c r="W131" s="218"/>
      <c r="X131" s="218"/>
      <c r="Y131" s="218"/>
      <c r="Z131" s="218"/>
      <c r="AA131" s="218"/>
    </row>
    <row r="132" customFormat="false" ht="15.75" hidden="false" customHeight="true" outlineLevel="0" collapsed="false">
      <c r="A132" s="218"/>
      <c r="B132" s="218"/>
      <c r="C132" s="218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  <c r="N132" s="218"/>
      <c r="O132" s="253"/>
      <c r="P132" s="253"/>
      <c r="Q132" s="218"/>
      <c r="R132" s="218"/>
      <c r="S132" s="218"/>
      <c r="T132" s="218"/>
      <c r="U132" s="218"/>
      <c r="V132" s="218"/>
      <c r="W132" s="218"/>
      <c r="X132" s="218"/>
      <c r="Y132" s="218"/>
      <c r="Z132" s="218"/>
      <c r="AA132" s="218"/>
    </row>
    <row r="133" customFormat="false" ht="15.75" hidden="false" customHeight="true" outlineLevel="0" collapsed="false">
      <c r="A133" s="218"/>
      <c r="B133" s="218"/>
      <c r="C133" s="218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  <c r="N133" s="218"/>
      <c r="O133" s="253"/>
      <c r="P133" s="253"/>
      <c r="Q133" s="218"/>
      <c r="R133" s="218"/>
      <c r="S133" s="218"/>
      <c r="T133" s="218"/>
      <c r="U133" s="218"/>
      <c r="V133" s="218"/>
      <c r="W133" s="218"/>
      <c r="X133" s="218"/>
      <c r="Y133" s="218"/>
      <c r="Z133" s="218"/>
      <c r="AA133" s="218"/>
    </row>
    <row r="134" customFormat="false" ht="15.75" hidden="false" customHeight="true" outlineLevel="0" collapsed="false">
      <c r="A134" s="218"/>
      <c r="B134" s="218"/>
      <c r="C134" s="218"/>
      <c r="D134" s="218"/>
      <c r="E134" s="218"/>
      <c r="F134" s="218"/>
      <c r="G134" s="218"/>
      <c r="H134" s="218"/>
      <c r="I134" s="218"/>
      <c r="J134" s="218"/>
      <c r="K134" s="218"/>
      <c r="L134" s="218"/>
      <c r="M134" s="218"/>
      <c r="N134" s="218"/>
      <c r="O134" s="253"/>
      <c r="P134" s="253"/>
      <c r="Q134" s="218"/>
      <c r="R134" s="218"/>
      <c r="S134" s="218"/>
      <c r="T134" s="218"/>
      <c r="U134" s="218"/>
      <c r="V134" s="218"/>
      <c r="W134" s="218"/>
      <c r="X134" s="218"/>
      <c r="Y134" s="218"/>
      <c r="Z134" s="218"/>
      <c r="AA134" s="218"/>
    </row>
    <row r="135" customFormat="false" ht="15.75" hidden="false" customHeight="true" outlineLevel="0" collapsed="false">
      <c r="A135" s="218"/>
      <c r="B135" s="218"/>
      <c r="C135" s="218"/>
      <c r="D135" s="218"/>
      <c r="E135" s="218"/>
      <c r="F135" s="218"/>
      <c r="G135" s="218"/>
      <c r="H135" s="218"/>
      <c r="I135" s="218"/>
      <c r="J135" s="218"/>
      <c r="K135" s="218"/>
      <c r="L135" s="218"/>
      <c r="M135" s="218"/>
      <c r="N135" s="218"/>
      <c r="O135" s="253"/>
      <c r="P135" s="253"/>
      <c r="Q135" s="218"/>
      <c r="R135" s="218"/>
      <c r="S135" s="218"/>
      <c r="T135" s="218"/>
      <c r="U135" s="218"/>
      <c r="V135" s="218"/>
      <c r="W135" s="218"/>
      <c r="X135" s="218"/>
      <c r="Y135" s="218"/>
      <c r="Z135" s="218"/>
      <c r="AA135" s="218"/>
    </row>
    <row r="136" customFormat="false" ht="15.75" hidden="false" customHeight="true" outlineLevel="0" collapsed="false">
      <c r="A136" s="218"/>
      <c r="B136" s="218"/>
      <c r="C136" s="218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53"/>
      <c r="P136" s="253"/>
      <c r="Q136" s="218"/>
      <c r="R136" s="218"/>
      <c r="S136" s="218"/>
      <c r="T136" s="218"/>
      <c r="U136" s="218"/>
      <c r="V136" s="218"/>
      <c r="W136" s="218"/>
      <c r="X136" s="218"/>
      <c r="Y136" s="218"/>
      <c r="Z136" s="218"/>
      <c r="AA136" s="218"/>
    </row>
    <row r="137" customFormat="false" ht="15.75" hidden="false" customHeight="true" outlineLevel="0" collapsed="false">
      <c r="A137" s="218"/>
      <c r="B137" s="218"/>
      <c r="C137" s="218"/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  <c r="N137" s="218"/>
      <c r="O137" s="253"/>
      <c r="P137" s="253"/>
      <c r="Q137" s="218"/>
      <c r="R137" s="218"/>
      <c r="S137" s="218"/>
      <c r="T137" s="218"/>
      <c r="U137" s="218"/>
      <c r="V137" s="218"/>
      <c r="W137" s="218"/>
      <c r="X137" s="218"/>
      <c r="Y137" s="218"/>
      <c r="Z137" s="218"/>
      <c r="AA137" s="218"/>
    </row>
    <row r="138" customFormat="false" ht="15.75" hidden="false" customHeight="true" outlineLevel="0" collapsed="false">
      <c r="A138" s="218"/>
      <c r="B138" s="218"/>
      <c r="C138" s="218"/>
      <c r="D138" s="218"/>
      <c r="E138" s="218"/>
      <c r="F138" s="218"/>
      <c r="G138" s="218"/>
      <c r="H138" s="218"/>
      <c r="I138" s="218"/>
      <c r="J138" s="218"/>
      <c r="K138" s="218"/>
      <c r="L138" s="218"/>
      <c r="M138" s="218"/>
      <c r="N138" s="218"/>
      <c r="O138" s="253"/>
      <c r="P138" s="253"/>
      <c r="Q138" s="218"/>
      <c r="R138" s="218"/>
      <c r="S138" s="218"/>
      <c r="T138" s="218"/>
      <c r="U138" s="218"/>
      <c r="V138" s="218"/>
      <c r="W138" s="218"/>
      <c r="X138" s="218"/>
      <c r="Y138" s="218"/>
      <c r="Z138" s="218"/>
      <c r="AA138" s="218"/>
    </row>
    <row r="139" customFormat="false" ht="15.75" hidden="false" customHeight="true" outlineLevel="0" collapsed="false">
      <c r="A139" s="218"/>
      <c r="B139" s="218"/>
      <c r="C139" s="218"/>
      <c r="D139" s="218"/>
      <c r="E139" s="218"/>
      <c r="F139" s="218"/>
      <c r="G139" s="218"/>
      <c r="H139" s="218"/>
      <c r="I139" s="218"/>
      <c r="J139" s="218"/>
      <c r="K139" s="218"/>
      <c r="L139" s="218"/>
      <c r="M139" s="218"/>
      <c r="N139" s="218"/>
      <c r="O139" s="253"/>
      <c r="P139" s="253"/>
      <c r="Q139" s="218"/>
      <c r="R139" s="218"/>
      <c r="S139" s="218"/>
      <c r="T139" s="218"/>
      <c r="U139" s="218"/>
      <c r="V139" s="218"/>
      <c r="W139" s="218"/>
      <c r="X139" s="218"/>
      <c r="Y139" s="218"/>
      <c r="Z139" s="218"/>
      <c r="AA139" s="218"/>
    </row>
    <row r="140" customFormat="false" ht="15.75" hidden="false" customHeight="true" outlineLevel="0" collapsed="false">
      <c r="A140" s="218"/>
      <c r="B140" s="218"/>
      <c r="C140" s="218"/>
      <c r="D140" s="218"/>
      <c r="E140" s="218"/>
      <c r="F140" s="218"/>
      <c r="G140" s="218"/>
      <c r="H140" s="218"/>
      <c r="I140" s="218"/>
      <c r="J140" s="218"/>
      <c r="K140" s="218"/>
      <c r="L140" s="218"/>
      <c r="M140" s="218"/>
      <c r="N140" s="218"/>
      <c r="O140" s="253"/>
      <c r="P140" s="253"/>
      <c r="Q140" s="218"/>
      <c r="R140" s="218"/>
      <c r="S140" s="218"/>
      <c r="T140" s="218"/>
      <c r="U140" s="218"/>
      <c r="V140" s="218"/>
      <c r="W140" s="218"/>
      <c r="X140" s="218"/>
      <c r="Y140" s="218"/>
      <c r="Z140" s="218"/>
      <c r="AA140" s="218"/>
    </row>
    <row r="141" customFormat="false" ht="15.75" hidden="false" customHeight="true" outlineLevel="0" collapsed="false">
      <c r="A141" s="218"/>
      <c r="B141" s="218"/>
      <c r="C141" s="218"/>
      <c r="D141" s="218"/>
      <c r="E141" s="218"/>
      <c r="F141" s="218"/>
      <c r="G141" s="218"/>
      <c r="H141" s="218"/>
      <c r="I141" s="218"/>
      <c r="J141" s="218"/>
      <c r="K141" s="218"/>
      <c r="L141" s="218"/>
      <c r="M141" s="218"/>
      <c r="N141" s="218"/>
      <c r="O141" s="253"/>
      <c r="P141" s="253"/>
      <c r="Q141" s="218"/>
      <c r="R141" s="218"/>
      <c r="S141" s="218"/>
      <c r="T141" s="218"/>
      <c r="U141" s="218"/>
      <c r="V141" s="218"/>
      <c r="W141" s="218"/>
      <c r="X141" s="218"/>
      <c r="Y141" s="218"/>
      <c r="Z141" s="218"/>
      <c r="AA141" s="218"/>
    </row>
    <row r="142" customFormat="false" ht="15.75" hidden="false" customHeight="true" outlineLevel="0" collapsed="false">
      <c r="A142" s="218"/>
      <c r="B142" s="218"/>
      <c r="C142" s="218"/>
      <c r="D142" s="218"/>
      <c r="E142" s="218"/>
      <c r="F142" s="218"/>
      <c r="G142" s="218"/>
      <c r="H142" s="218"/>
      <c r="I142" s="218"/>
      <c r="J142" s="218"/>
      <c r="K142" s="218"/>
      <c r="L142" s="218"/>
      <c r="M142" s="218"/>
      <c r="N142" s="218"/>
      <c r="O142" s="253"/>
      <c r="P142" s="253"/>
      <c r="Q142" s="218"/>
      <c r="R142" s="218"/>
      <c r="S142" s="218"/>
      <c r="T142" s="218"/>
      <c r="U142" s="218"/>
      <c r="V142" s="218"/>
      <c r="W142" s="218"/>
      <c r="X142" s="218"/>
      <c r="Y142" s="218"/>
      <c r="Z142" s="218"/>
      <c r="AA142" s="218"/>
    </row>
    <row r="143" customFormat="false" ht="15.75" hidden="false" customHeight="true" outlineLevel="0" collapsed="false">
      <c r="A143" s="218"/>
      <c r="B143" s="218"/>
      <c r="C143" s="218"/>
      <c r="D143" s="218"/>
      <c r="E143" s="218"/>
      <c r="F143" s="218"/>
      <c r="G143" s="218"/>
      <c r="H143" s="218"/>
      <c r="I143" s="218"/>
      <c r="J143" s="218"/>
      <c r="K143" s="218"/>
      <c r="L143" s="218"/>
      <c r="M143" s="218"/>
      <c r="N143" s="218"/>
      <c r="O143" s="253"/>
      <c r="P143" s="253"/>
      <c r="Q143" s="218"/>
      <c r="R143" s="218"/>
      <c r="S143" s="218"/>
      <c r="T143" s="218"/>
      <c r="U143" s="218"/>
      <c r="V143" s="218"/>
      <c r="W143" s="218"/>
      <c r="X143" s="218"/>
      <c r="Y143" s="218"/>
      <c r="Z143" s="218"/>
      <c r="AA143" s="218"/>
    </row>
    <row r="144" customFormat="false" ht="15.75" hidden="false" customHeight="true" outlineLevel="0" collapsed="false">
      <c r="A144" s="218"/>
      <c r="B144" s="218"/>
      <c r="C144" s="218"/>
      <c r="D144" s="218"/>
      <c r="E144" s="218"/>
      <c r="F144" s="218"/>
      <c r="G144" s="218"/>
      <c r="H144" s="218"/>
      <c r="I144" s="218"/>
      <c r="J144" s="218"/>
      <c r="K144" s="218"/>
      <c r="L144" s="218"/>
      <c r="M144" s="218"/>
      <c r="N144" s="218"/>
      <c r="O144" s="253"/>
      <c r="P144" s="253"/>
      <c r="Q144" s="218"/>
      <c r="R144" s="218"/>
      <c r="S144" s="218"/>
      <c r="T144" s="218"/>
      <c r="U144" s="218"/>
      <c r="V144" s="218"/>
      <c r="W144" s="218"/>
      <c r="X144" s="218"/>
      <c r="Y144" s="218"/>
      <c r="Z144" s="218"/>
      <c r="AA144" s="218"/>
    </row>
    <row r="145" customFormat="false" ht="15.75" hidden="false" customHeight="true" outlineLevel="0" collapsed="false">
      <c r="A145" s="218"/>
      <c r="B145" s="218"/>
      <c r="C145" s="218"/>
      <c r="D145" s="218"/>
      <c r="E145" s="218"/>
      <c r="F145" s="218"/>
      <c r="G145" s="218"/>
      <c r="H145" s="218"/>
      <c r="I145" s="218"/>
      <c r="J145" s="218"/>
      <c r="K145" s="218"/>
      <c r="L145" s="218"/>
      <c r="M145" s="218"/>
      <c r="N145" s="218"/>
      <c r="O145" s="253"/>
      <c r="P145" s="253"/>
      <c r="Q145" s="218"/>
      <c r="R145" s="218"/>
      <c r="S145" s="218"/>
      <c r="T145" s="218"/>
      <c r="U145" s="218"/>
      <c r="V145" s="218"/>
      <c r="W145" s="218"/>
      <c r="X145" s="218"/>
      <c r="Y145" s="218"/>
      <c r="Z145" s="218"/>
      <c r="AA145" s="218"/>
    </row>
    <row r="146" customFormat="false" ht="15.75" hidden="false" customHeight="true" outlineLevel="0" collapsed="false">
      <c r="A146" s="218"/>
      <c r="B146" s="218"/>
      <c r="C146" s="218"/>
      <c r="D146" s="218"/>
      <c r="E146" s="218"/>
      <c r="F146" s="218"/>
      <c r="G146" s="218"/>
      <c r="H146" s="218"/>
      <c r="I146" s="218"/>
      <c r="J146" s="218"/>
      <c r="K146" s="218"/>
      <c r="L146" s="218"/>
      <c r="M146" s="218"/>
      <c r="N146" s="218"/>
      <c r="O146" s="253"/>
      <c r="P146" s="253"/>
      <c r="Q146" s="218"/>
      <c r="R146" s="218"/>
      <c r="S146" s="218"/>
      <c r="T146" s="218"/>
      <c r="U146" s="218"/>
      <c r="V146" s="218"/>
      <c r="W146" s="218"/>
      <c r="X146" s="218"/>
      <c r="Y146" s="218"/>
      <c r="Z146" s="218"/>
      <c r="AA146" s="218"/>
    </row>
    <row r="147" customFormat="false" ht="15.75" hidden="false" customHeight="true" outlineLevel="0" collapsed="false">
      <c r="A147" s="218"/>
      <c r="B147" s="218"/>
      <c r="C147" s="218"/>
      <c r="D147" s="218"/>
      <c r="E147" s="218"/>
      <c r="F147" s="218"/>
      <c r="G147" s="218"/>
      <c r="H147" s="218"/>
      <c r="I147" s="218"/>
      <c r="J147" s="218"/>
      <c r="K147" s="218"/>
      <c r="L147" s="218"/>
      <c r="M147" s="218"/>
      <c r="N147" s="218"/>
      <c r="O147" s="253"/>
      <c r="P147" s="253"/>
      <c r="Q147" s="218"/>
      <c r="R147" s="218"/>
      <c r="S147" s="218"/>
      <c r="T147" s="218"/>
      <c r="U147" s="218"/>
      <c r="V147" s="218"/>
      <c r="W147" s="218"/>
      <c r="X147" s="218"/>
      <c r="Y147" s="218"/>
      <c r="Z147" s="218"/>
      <c r="AA147" s="218"/>
    </row>
    <row r="148" customFormat="false" ht="15.75" hidden="false" customHeight="true" outlineLevel="0" collapsed="false">
      <c r="A148" s="218"/>
      <c r="B148" s="218"/>
      <c r="C148" s="218"/>
      <c r="D148" s="218"/>
      <c r="E148" s="218"/>
      <c r="F148" s="218"/>
      <c r="G148" s="218"/>
      <c r="H148" s="218"/>
      <c r="I148" s="218"/>
      <c r="J148" s="218"/>
      <c r="K148" s="218"/>
      <c r="L148" s="218"/>
      <c r="M148" s="218"/>
      <c r="N148" s="218"/>
      <c r="O148" s="253"/>
      <c r="P148" s="253"/>
      <c r="Q148" s="218"/>
      <c r="R148" s="218"/>
      <c r="S148" s="218"/>
      <c r="T148" s="218"/>
      <c r="U148" s="218"/>
      <c r="V148" s="218"/>
      <c r="W148" s="218"/>
      <c r="X148" s="218"/>
      <c r="Y148" s="218"/>
      <c r="Z148" s="218"/>
      <c r="AA148" s="218"/>
    </row>
    <row r="149" customFormat="false" ht="15.75" hidden="false" customHeight="true" outlineLevel="0" collapsed="false">
      <c r="A149" s="218"/>
      <c r="B149" s="218"/>
      <c r="C149" s="218"/>
      <c r="D149" s="218"/>
      <c r="E149" s="218"/>
      <c r="F149" s="218"/>
      <c r="G149" s="218"/>
      <c r="H149" s="218"/>
      <c r="I149" s="218"/>
      <c r="J149" s="218"/>
      <c r="K149" s="218"/>
      <c r="L149" s="218"/>
      <c r="M149" s="218"/>
      <c r="N149" s="218"/>
      <c r="O149" s="253"/>
      <c r="P149" s="253"/>
      <c r="Q149" s="218"/>
      <c r="R149" s="218"/>
      <c r="S149" s="218"/>
      <c r="T149" s="218"/>
      <c r="U149" s="218"/>
      <c r="V149" s="218"/>
      <c r="W149" s="218"/>
      <c r="X149" s="218"/>
      <c r="Y149" s="218"/>
      <c r="Z149" s="218"/>
      <c r="AA149" s="218"/>
    </row>
    <row r="150" customFormat="false" ht="15.75" hidden="false" customHeight="true" outlineLevel="0" collapsed="false">
      <c r="A150" s="218"/>
      <c r="B150" s="218"/>
      <c r="C150" s="218"/>
      <c r="D150" s="218"/>
      <c r="E150" s="218"/>
      <c r="F150" s="218"/>
      <c r="G150" s="218"/>
      <c r="H150" s="218"/>
      <c r="I150" s="218"/>
      <c r="J150" s="218"/>
      <c r="K150" s="218"/>
      <c r="L150" s="218"/>
      <c r="M150" s="218"/>
      <c r="N150" s="218"/>
      <c r="O150" s="253"/>
      <c r="P150" s="253"/>
      <c r="Q150" s="218"/>
      <c r="R150" s="218"/>
      <c r="S150" s="218"/>
      <c r="T150" s="218"/>
      <c r="U150" s="218"/>
      <c r="V150" s="218"/>
      <c r="W150" s="218"/>
      <c r="X150" s="218"/>
      <c r="Y150" s="218"/>
      <c r="Z150" s="218"/>
      <c r="AA150" s="218"/>
    </row>
    <row r="151" customFormat="false" ht="15.75" hidden="false" customHeight="true" outlineLevel="0" collapsed="false">
      <c r="A151" s="218"/>
      <c r="B151" s="218"/>
      <c r="C151" s="218"/>
      <c r="D151" s="218"/>
      <c r="E151" s="218"/>
      <c r="F151" s="218"/>
      <c r="G151" s="218"/>
      <c r="H151" s="218"/>
      <c r="I151" s="218"/>
      <c r="J151" s="218"/>
      <c r="K151" s="218"/>
      <c r="L151" s="218"/>
      <c r="M151" s="218"/>
      <c r="N151" s="218"/>
      <c r="O151" s="253"/>
      <c r="P151" s="253"/>
      <c r="Q151" s="218"/>
      <c r="R151" s="218"/>
      <c r="S151" s="218"/>
      <c r="T151" s="218"/>
      <c r="U151" s="218"/>
      <c r="V151" s="218"/>
      <c r="W151" s="218"/>
      <c r="X151" s="218"/>
      <c r="Y151" s="218"/>
      <c r="Z151" s="218"/>
      <c r="AA151" s="218"/>
    </row>
    <row r="152" customFormat="false" ht="15.75" hidden="false" customHeight="true" outlineLevel="0" collapsed="false">
      <c r="A152" s="218"/>
      <c r="B152" s="218"/>
      <c r="C152" s="218"/>
      <c r="D152" s="218"/>
      <c r="E152" s="218"/>
      <c r="F152" s="218"/>
      <c r="G152" s="218"/>
      <c r="H152" s="218"/>
      <c r="I152" s="218"/>
      <c r="J152" s="218"/>
      <c r="K152" s="218"/>
      <c r="L152" s="218"/>
      <c r="M152" s="218"/>
      <c r="N152" s="218"/>
      <c r="O152" s="253"/>
      <c r="P152" s="253"/>
      <c r="Q152" s="218"/>
      <c r="R152" s="218"/>
      <c r="S152" s="218"/>
      <c r="T152" s="218"/>
      <c r="U152" s="218"/>
      <c r="V152" s="218"/>
      <c r="W152" s="218"/>
      <c r="X152" s="218"/>
      <c r="Y152" s="218"/>
      <c r="Z152" s="218"/>
      <c r="AA152" s="218"/>
    </row>
    <row r="153" customFormat="false" ht="15.75" hidden="false" customHeight="true" outlineLevel="0" collapsed="false">
      <c r="A153" s="218"/>
      <c r="B153" s="218"/>
      <c r="C153" s="218"/>
      <c r="D153" s="218"/>
      <c r="E153" s="218"/>
      <c r="F153" s="218"/>
      <c r="G153" s="218"/>
      <c r="H153" s="218"/>
      <c r="I153" s="218"/>
      <c r="J153" s="218"/>
      <c r="K153" s="218"/>
      <c r="L153" s="218"/>
      <c r="M153" s="218"/>
      <c r="N153" s="218"/>
      <c r="O153" s="253"/>
      <c r="P153" s="253"/>
      <c r="Q153" s="218"/>
      <c r="R153" s="218"/>
      <c r="S153" s="218"/>
      <c r="T153" s="218"/>
      <c r="U153" s="218"/>
      <c r="V153" s="218"/>
      <c r="W153" s="218"/>
      <c r="X153" s="218"/>
      <c r="Y153" s="218"/>
      <c r="Z153" s="218"/>
      <c r="AA153" s="218"/>
    </row>
    <row r="154" customFormat="false" ht="15.75" hidden="false" customHeight="true" outlineLevel="0" collapsed="false">
      <c r="A154" s="218"/>
      <c r="B154" s="218"/>
      <c r="C154" s="218"/>
      <c r="D154" s="218"/>
      <c r="E154" s="218"/>
      <c r="F154" s="218"/>
      <c r="G154" s="218"/>
      <c r="H154" s="218"/>
      <c r="I154" s="218"/>
      <c r="J154" s="218"/>
      <c r="K154" s="218"/>
      <c r="L154" s="218"/>
      <c r="M154" s="218"/>
      <c r="N154" s="218"/>
      <c r="O154" s="253"/>
      <c r="P154" s="253"/>
      <c r="Q154" s="218"/>
      <c r="R154" s="218"/>
      <c r="S154" s="218"/>
      <c r="T154" s="218"/>
      <c r="U154" s="218"/>
      <c r="V154" s="218"/>
      <c r="W154" s="218"/>
      <c r="X154" s="218"/>
      <c r="Y154" s="218"/>
      <c r="Z154" s="218"/>
      <c r="AA154" s="218"/>
    </row>
    <row r="155" customFormat="false" ht="15.75" hidden="false" customHeight="true" outlineLevel="0" collapsed="false">
      <c r="A155" s="218"/>
      <c r="B155" s="218"/>
      <c r="C155" s="218"/>
      <c r="D155" s="218"/>
      <c r="E155" s="218"/>
      <c r="F155" s="218"/>
      <c r="G155" s="218"/>
      <c r="H155" s="218"/>
      <c r="I155" s="218"/>
      <c r="J155" s="218"/>
      <c r="K155" s="218"/>
      <c r="L155" s="218"/>
      <c r="M155" s="218"/>
      <c r="N155" s="218"/>
      <c r="O155" s="253"/>
      <c r="P155" s="253"/>
      <c r="Q155" s="218"/>
      <c r="R155" s="218"/>
      <c r="S155" s="218"/>
      <c r="T155" s="218"/>
      <c r="U155" s="218"/>
      <c r="V155" s="218"/>
      <c r="W155" s="218"/>
      <c r="X155" s="218"/>
      <c r="Y155" s="218"/>
      <c r="Z155" s="218"/>
      <c r="AA155" s="218"/>
    </row>
    <row r="156" customFormat="false" ht="15.75" hidden="false" customHeight="true" outlineLevel="0" collapsed="false">
      <c r="A156" s="218"/>
      <c r="B156" s="218"/>
      <c r="C156" s="218"/>
      <c r="D156" s="218"/>
      <c r="E156" s="218"/>
      <c r="F156" s="218"/>
      <c r="G156" s="218"/>
      <c r="H156" s="218"/>
      <c r="I156" s="218"/>
      <c r="J156" s="218"/>
      <c r="K156" s="218"/>
      <c r="L156" s="218"/>
      <c r="M156" s="218"/>
      <c r="N156" s="218"/>
      <c r="O156" s="253"/>
      <c r="P156" s="253"/>
      <c r="Q156" s="218"/>
      <c r="R156" s="218"/>
      <c r="S156" s="218"/>
      <c r="T156" s="218"/>
      <c r="U156" s="218"/>
      <c r="V156" s="218"/>
      <c r="W156" s="218"/>
      <c r="X156" s="218"/>
      <c r="Y156" s="218"/>
      <c r="Z156" s="218"/>
      <c r="AA156" s="218"/>
    </row>
    <row r="157" customFormat="false" ht="15.75" hidden="false" customHeight="true" outlineLevel="0" collapsed="false">
      <c r="A157" s="218"/>
      <c r="B157" s="218"/>
      <c r="C157" s="218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  <c r="N157" s="218"/>
      <c r="O157" s="253"/>
      <c r="P157" s="253"/>
      <c r="Q157" s="218"/>
      <c r="R157" s="218"/>
      <c r="S157" s="218"/>
      <c r="T157" s="218"/>
      <c r="U157" s="218"/>
      <c r="V157" s="218"/>
      <c r="W157" s="218"/>
      <c r="X157" s="218"/>
      <c r="Y157" s="218"/>
      <c r="Z157" s="218"/>
      <c r="AA157" s="218"/>
    </row>
    <row r="158" customFormat="false" ht="15.75" hidden="false" customHeight="true" outlineLevel="0" collapsed="false">
      <c r="A158" s="218"/>
      <c r="B158" s="218"/>
      <c r="C158" s="218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  <c r="N158" s="218"/>
      <c r="O158" s="253"/>
      <c r="P158" s="253"/>
      <c r="Q158" s="218"/>
      <c r="R158" s="218"/>
      <c r="S158" s="218"/>
      <c r="T158" s="218"/>
      <c r="U158" s="218"/>
      <c r="V158" s="218"/>
      <c r="W158" s="218"/>
      <c r="X158" s="218"/>
      <c r="Y158" s="218"/>
      <c r="Z158" s="218"/>
      <c r="AA158" s="218"/>
    </row>
    <row r="159" customFormat="false" ht="15.75" hidden="false" customHeight="true" outlineLevel="0" collapsed="false">
      <c r="A159" s="218"/>
      <c r="B159" s="218"/>
      <c r="C159" s="218"/>
      <c r="D159" s="218"/>
      <c r="E159" s="218"/>
      <c r="F159" s="218"/>
      <c r="G159" s="218"/>
      <c r="H159" s="218"/>
      <c r="I159" s="218"/>
      <c r="J159" s="218"/>
      <c r="K159" s="218"/>
      <c r="L159" s="218"/>
      <c r="M159" s="218"/>
      <c r="N159" s="218"/>
      <c r="O159" s="253"/>
      <c r="P159" s="253"/>
      <c r="Q159" s="218"/>
      <c r="R159" s="218"/>
      <c r="S159" s="218"/>
      <c r="T159" s="218"/>
      <c r="U159" s="218"/>
      <c r="V159" s="218"/>
      <c r="W159" s="218"/>
      <c r="X159" s="218"/>
      <c r="Y159" s="218"/>
      <c r="Z159" s="218"/>
      <c r="AA159" s="218"/>
    </row>
    <row r="160" customFormat="false" ht="15.75" hidden="false" customHeight="true" outlineLevel="0" collapsed="false">
      <c r="A160" s="218"/>
      <c r="B160" s="218"/>
      <c r="C160" s="218"/>
      <c r="D160" s="218"/>
      <c r="E160" s="218"/>
      <c r="F160" s="218"/>
      <c r="G160" s="218"/>
      <c r="H160" s="218"/>
      <c r="I160" s="218"/>
      <c r="J160" s="218"/>
      <c r="K160" s="218"/>
      <c r="L160" s="218"/>
      <c r="M160" s="218"/>
      <c r="N160" s="218"/>
      <c r="O160" s="253"/>
      <c r="P160" s="253"/>
      <c r="Q160" s="218"/>
      <c r="R160" s="218"/>
      <c r="S160" s="218"/>
      <c r="T160" s="218"/>
      <c r="U160" s="218"/>
      <c r="V160" s="218"/>
      <c r="W160" s="218"/>
      <c r="X160" s="218"/>
      <c r="Y160" s="218"/>
      <c r="Z160" s="218"/>
      <c r="AA160" s="218"/>
    </row>
    <row r="161" customFormat="false" ht="15.75" hidden="false" customHeight="true" outlineLevel="0" collapsed="false">
      <c r="A161" s="218"/>
      <c r="B161" s="218"/>
      <c r="C161" s="218"/>
      <c r="D161" s="218"/>
      <c r="E161" s="218"/>
      <c r="F161" s="218"/>
      <c r="G161" s="218"/>
      <c r="H161" s="218"/>
      <c r="I161" s="218"/>
      <c r="J161" s="218"/>
      <c r="K161" s="218"/>
      <c r="L161" s="218"/>
      <c r="M161" s="218"/>
      <c r="N161" s="218"/>
      <c r="O161" s="253"/>
      <c r="P161" s="253"/>
      <c r="Q161" s="218"/>
      <c r="R161" s="218"/>
      <c r="S161" s="218"/>
      <c r="T161" s="218"/>
      <c r="U161" s="218"/>
      <c r="V161" s="218"/>
      <c r="W161" s="218"/>
      <c r="X161" s="218"/>
      <c r="Y161" s="218"/>
      <c r="Z161" s="218"/>
      <c r="AA161" s="218"/>
    </row>
    <row r="162" customFormat="false" ht="15.75" hidden="false" customHeight="true" outlineLevel="0" collapsed="false">
      <c r="A162" s="218"/>
      <c r="B162" s="218"/>
      <c r="C162" s="218"/>
      <c r="D162" s="218"/>
      <c r="E162" s="218"/>
      <c r="F162" s="218"/>
      <c r="G162" s="218"/>
      <c r="H162" s="218"/>
      <c r="I162" s="218"/>
      <c r="J162" s="218"/>
      <c r="K162" s="218"/>
      <c r="L162" s="218"/>
      <c r="M162" s="218"/>
      <c r="N162" s="218"/>
      <c r="O162" s="253"/>
      <c r="P162" s="253"/>
      <c r="Q162" s="218"/>
      <c r="R162" s="218"/>
      <c r="S162" s="218"/>
      <c r="T162" s="218"/>
      <c r="U162" s="218"/>
      <c r="V162" s="218"/>
      <c r="W162" s="218"/>
      <c r="X162" s="218"/>
      <c r="Y162" s="218"/>
      <c r="Z162" s="218"/>
      <c r="AA162" s="218"/>
    </row>
    <row r="163" customFormat="false" ht="15.75" hidden="false" customHeight="true" outlineLevel="0" collapsed="false">
      <c r="A163" s="218"/>
      <c r="B163" s="218"/>
      <c r="C163" s="218"/>
      <c r="D163" s="218"/>
      <c r="E163" s="218"/>
      <c r="F163" s="218"/>
      <c r="G163" s="218"/>
      <c r="H163" s="218"/>
      <c r="I163" s="218"/>
      <c r="J163" s="218"/>
      <c r="K163" s="218"/>
      <c r="L163" s="218"/>
      <c r="M163" s="218"/>
      <c r="N163" s="218"/>
      <c r="O163" s="253"/>
      <c r="P163" s="253"/>
      <c r="Q163" s="218"/>
      <c r="R163" s="218"/>
      <c r="S163" s="218"/>
      <c r="T163" s="218"/>
      <c r="U163" s="218"/>
      <c r="V163" s="218"/>
      <c r="W163" s="218"/>
      <c r="X163" s="218"/>
      <c r="Y163" s="218"/>
      <c r="Z163" s="218"/>
      <c r="AA163" s="218"/>
    </row>
    <row r="164" customFormat="false" ht="15.75" hidden="false" customHeight="true" outlineLevel="0" collapsed="false">
      <c r="A164" s="218"/>
      <c r="B164" s="218"/>
      <c r="C164" s="218"/>
      <c r="D164" s="218"/>
      <c r="E164" s="218"/>
      <c r="F164" s="218"/>
      <c r="G164" s="218"/>
      <c r="H164" s="218"/>
      <c r="I164" s="218"/>
      <c r="J164" s="218"/>
      <c r="K164" s="218"/>
      <c r="L164" s="218"/>
      <c r="M164" s="218"/>
      <c r="N164" s="218"/>
      <c r="O164" s="253"/>
      <c r="P164" s="253"/>
      <c r="Q164" s="218"/>
      <c r="R164" s="218"/>
      <c r="S164" s="218"/>
      <c r="T164" s="218"/>
      <c r="U164" s="218"/>
      <c r="V164" s="218"/>
      <c r="W164" s="218"/>
      <c r="X164" s="218"/>
      <c r="Y164" s="218"/>
      <c r="Z164" s="218"/>
      <c r="AA164" s="218"/>
    </row>
    <row r="165" customFormat="false" ht="15.75" hidden="false" customHeight="true" outlineLevel="0" collapsed="false">
      <c r="A165" s="218"/>
      <c r="B165" s="218"/>
      <c r="C165" s="218"/>
      <c r="D165" s="218"/>
      <c r="E165" s="218"/>
      <c r="F165" s="218"/>
      <c r="G165" s="218"/>
      <c r="H165" s="218"/>
      <c r="I165" s="218"/>
      <c r="J165" s="218"/>
      <c r="K165" s="218"/>
      <c r="L165" s="218"/>
      <c r="M165" s="218"/>
      <c r="N165" s="218"/>
      <c r="O165" s="253"/>
      <c r="P165" s="253"/>
      <c r="Q165" s="218"/>
      <c r="R165" s="218"/>
      <c r="S165" s="218"/>
      <c r="T165" s="218"/>
      <c r="U165" s="218"/>
      <c r="V165" s="218"/>
      <c r="W165" s="218"/>
      <c r="X165" s="218"/>
      <c r="Y165" s="218"/>
      <c r="Z165" s="218"/>
      <c r="AA165" s="218"/>
    </row>
    <row r="166" customFormat="false" ht="15.75" hidden="false" customHeight="true" outlineLevel="0" collapsed="false">
      <c r="A166" s="218"/>
      <c r="B166" s="218"/>
      <c r="C166" s="218"/>
      <c r="D166" s="218"/>
      <c r="E166" s="218"/>
      <c r="F166" s="218"/>
      <c r="G166" s="218"/>
      <c r="H166" s="218"/>
      <c r="I166" s="218"/>
      <c r="J166" s="218"/>
      <c r="K166" s="218"/>
      <c r="L166" s="218"/>
      <c r="M166" s="218"/>
      <c r="N166" s="218"/>
      <c r="O166" s="253"/>
      <c r="P166" s="253"/>
      <c r="Q166" s="218"/>
      <c r="R166" s="218"/>
      <c r="S166" s="218"/>
      <c r="T166" s="218"/>
      <c r="U166" s="218"/>
      <c r="V166" s="218"/>
      <c r="W166" s="218"/>
      <c r="X166" s="218"/>
      <c r="Y166" s="218"/>
      <c r="Z166" s="218"/>
      <c r="AA166" s="218"/>
    </row>
    <row r="167" customFormat="false" ht="15.75" hidden="false" customHeight="true" outlineLevel="0" collapsed="false">
      <c r="A167" s="218"/>
      <c r="B167" s="218"/>
      <c r="C167" s="218"/>
      <c r="D167" s="218"/>
      <c r="E167" s="218"/>
      <c r="F167" s="218"/>
      <c r="G167" s="218"/>
      <c r="H167" s="218"/>
      <c r="I167" s="218"/>
      <c r="J167" s="218"/>
      <c r="K167" s="218"/>
      <c r="L167" s="218"/>
      <c r="M167" s="218"/>
      <c r="N167" s="218"/>
      <c r="O167" s="253"/>
      <c r="P167" s="253"/>
      <c r="Q167" s="218"/>
      <c r="R167" s="218"/>
      <c r="S167" s="218"/>
      <c r="T167" s="218"/>
      <c r="U167" s="218"/>
      <c r="V167" s="218"/>
      <c r="W167" s="218"/>
      <c r="X167" s="218"/>
      <c r="Y167" s="218"/>
      <c r="Z167" s="218"/>
      <c r="AA167" s="218"/>
    </row>
    <row r="168" customFormat="false" ht="15.75" hidden="false" customHeight="true" outlineLevel="0" collapsed="false">
      <c r="A168" s="218"/>
      <c r="B168" s="218"/>
      <c r="C168" s="218"/>
      <c r="D168" s="218"/>
      <c r="E168" s="218"/>
      <c r="F168" s="218"/>
      <c r="G168" s="218"/>
      <c r="H168" s="218"/>
      <c r="I168" s="218"/>
      <c r="J168" s="218"/>
      <c r="K168" s="218"/>
      <c r="L168" s="218"/>
      <c r="M168" s="218"/>
      <c r="N168" s="218"/>
      <c r="O168" s="253"/>
      <c r="P168" s="253"/>
      <c r="Q168" s="218"/>
      <c r="R168" s="218"/>
      <c r="S168" s="218"/>
      <c r="T168" s="218"/>
      <c r="U168" s="218"/>
      <c r="V168" s="218"/>
      <c r="W168" s="218"/>
      <c r="X168" s="218"/>
      <c r="Y168" s="218"/>
      <c r="Z168" s="218"/>
      <c r="AA168" s="218"/>
    </row>
    <row r="169" customFormat="false" ht="15.75" hidden="false" customHeight="true" outlineLevel="0" collapsed="false">
      <c r="A169" s="218"/>
      <c r="B169" s="218"/>
      <c r="C169" s="218"/>
      <c r="D169" s="218"/>
      <c r="E169" s="218"/>
      <c r="F169" s="218"/>
      <c r="G169" s="218"/>
      <c r="H169" s="218"/>
      <c r="I169" s="218"/>
      <c r="J169" s="218"/>
      <c r="K169" s="218"/>
      <c r="L169" s="218"/>
      <c r="M169" s="218"/>
      <c r="N169" s="218"/>
      <c r="O169" s="253"/>
      <c r="P169" s="253"/>
      <c r="Q169" s="218"/>
      <c r="R169" s="218"/>
      <c r="S169" s="218"/>
      <c r="T169" s="218"/>
      <c r="U169" s="218"/>
      <c r="V169" s="218"/>
      <c r="W169" s="218"/>
      <c r="X169" s="218"/>
      <c r="Y169" s="218"/>
      <c r="Z169" s="218"/>
      <c r="AA169" s="218"/>
    </row>
    <row r="170" customFormat="false" ht="15.75" hidden="false" customHeight="true" outlineLevel="0" collapsed="false">
      <c r="A170" s="218"/>
      <c r="B170" s="218"/>
      <c r="C170" s="218"/>
      <c r="D170" s="218"/>
      <c r="E170" s="218"/>
      <c r="F170" s="218"/>
      <c r="G170" s="218"/>
      <c r="H170" s="218"/>
      <c r="I170" s="218"/>
      <c r="J170" s="218"/>
      <c r="K170" s="218"/>
      <c r="L170" s="218"/>
      <c r="M170" s="218"/>
      <c r="N170" s="218"/>
      <c r="O170" s="253"/>
      <c r="P170" s="253"/>
      <c r="Q170" s="218"/>
      <c r="R170" s="218"/>
      <c r="S170" s="218"/>
      <c r="T170" s="218"/>
      <c r="U170" s="218"/>
      <c r="V170" s="218"/>
      <c r="W170" s="218"/>
      <c r="X170" s="218"/>
      <c r="Y170" s="218"/>
      <c r="Z170" s="218"/>
      <c r="AA170" s="218"/>
    </row>
    <row r="171" customFormat="false" ht="15.75" hidden="false" customHeight="true" outlineLevel="0" collapsed="false">
      <c r="A171" s="218"/>
      <c r="B171" s="218"/>
      <c r="C171" s="218"/>
      <c r="D171" s="218"/>
      <c r="E171" s="218"/>
      <c r="F171" s="218"/>
      <c r="G171" s="218"/>
      <c r="H171" s="218"/>
      <c r="I171" s="218"/>
      <c r="J171" s="218"/>
      <c r="K171" s="218"/>
      <c r="L171" s="218"/>
      <c r="M171" s="218"/>
      <c r="N171" s="218"/>
      <c r="O171" s="253"/>
      <c r="P171" s="253"/>
      <c r="Q171" s="218"/>
      <c r="R171" s="218"/>
      <c r="S171" s="218"/>
      <c r="T171" s="218"/>
      <c r="U171" s="218"/>
      <c r="V171" s="218"/>
      <c r="W171" s="218"/>
      <c r="X171" s="218"/>
      <c r="Y171" s="218"/>
      <c r="Z171" s="218"/>
      <c r="AA171" s="218"/>
    </row>
    <row r="172" customFormat="false" ht="15.75" hidden="false" customHeight="true" outlineLevel="0" collapsed="false">
      <c r="A172" s="218"/>
      <c r="B172" s="218"/>
      <c r="C172" s="218"/>
      <c r="D172" s="218"/>
      <c r="E172" s="218"/>
      <c r="F172" s="218"/>
      <c r="G172" s="218"/>
      <c r="H172" s="218"/>
      <c r="I172" s="218"/>
      <c r="J172" s="218"/>
      <c r="K172" s="218"/>
      <c r="L172" s="218"/>
      <c r="M172" s="218"/>
      <c r="N172" s="218"/>
      <c r="O172" s="253"/>
      <c r="P172" s="253"/>
      <c r="Q172" s="218"/>
      <c r="R172" s="218"/>
      <c r="S172" s="218"/>
      <c r="T172" s="218"/>
      <c r="U172" s="218"/>
      <c r="V172" s="218"/>
      <c r="W172" s="218"/>
      <c r="X172" s="218"/>
      <c r="Y172" s="218"/>
      <c r="Z172" s="218"/>
      <c r="AA172" s="218"/>
    </row>
    <row r="173" customFormat="false" ht="15.75" hidden="false" customHeight="true" outlineLevel="0" collapsed="false">
      <c r="A173" s="218"/>
      <c r="B173" s="218"/>
      <c r="C173" s="218"/>
      <c r="D173" s="218"/>
      <c r="E173" s="218"/>
      <c r="F173" s="218"/>
      <c r="G173" s="218"/>
      <c r="H173" s="218"/>
      <c r="I173" s="218"/>
      <c r="J173" s="218"/>
      <c r="K173" s="218"/>
      <c r="L173" s="218"/>
      <c r="M173" s="218"/>
      <c r="N173" s="218"/>
      <c r="O173" s="253"/>
      <c r="P173" s="253"/>
      <c r="Q173" s="218"/>
      <c r="R173" s="218"/>
      <c r="S173" s="218"/>
      <c r="T173" s="218"/>
      <c r="U173" s="218"/>
      <c r="V173" s="218"/>
      <c r="W173" s="218"/>
      <c r="X173" s="218"/>
      <c r="Y173" s="218"/>
      <c r="Z173" s="218"/>
      <c r="AA173" s="218"/>
    </row>
    <row r="174" customFormat="false" ht="15.75" hidden="false" customHeight="true" outlineLevel="0" collapsed="false">
      <c r="A174" s="218"/>
      <c r="B174" s="218"/>
      <c r="C174" s="218"/>
      <c r="D174" s="218"/>
      <c r="E174" s="218"/>
      <c r="F174" s="218"/>
      <c r="G174" s="218"/>
      <c r="H174" s="218"/>
      <c r="I174" s="218"/>
      <c r="J174" s="218"/>
      <c r="K174" s="218"/>
      <c r="L174" s="218"/>
      <c r="M174" s="218"/>
      <c r="N174" s="218"/>
      <c r="O174" s="253"/>
      <c r="P174" s="253"/>
      <c r="Q174" s="218"/>
      <c r="R174" s="218"/>
      <c r="S174" s="218"/>
      <c r="T174" s="218"/>
      <c r="U174" s="218"/>
      <c r="V174" s="218"/>
      <c r="W174" s="218"/>
      <c r="X174" s="218"/>
      <c r="Y174" s="218"/>
      <c r="Z174" s="218"/>
      <c r="AA174" s="218"/>
    </row>
    <row r="175" customFormat="false" ht="15.75" hidden="false" customHeight="true" outlineLevel="0" collapsed="false">
      <c r="A175" s="218"/>
      <c r="B175" s="218"/>
      <c r="C175" s="218"/>
      <c r="D175" s="218"/>
      <c r="E175" s="218"/>
      <c r="F175" s="218"/>
      <c r="G175" s="218"/>
      <c r="H175" s="218"/>
      <c r="I175" s="218"/>
      <c r="J175" s="218"/>
      <c r="K175" s="218"/>
      <c r="L175" s="218"/>
      <c r="M175" s="218"/>
      <c r="N175" s="218"/>
      <c r="O175" s="253"/>
      <c r="P175" s="253"/>
      <c r="Q175" s="218"/>
      <c r="R175" s="218"/>
      <c r="S175" s="218"/>
      <c r="T175" s="218"/>
      <c r="U175" s="218"/>
      <c r="V175" s="218"/>
      <c r="W175" s="218"/>
      <c r="X175" s="218"/>
      <c r="Y175" s="218"/>
      <c r="Z175" s="218"/>
      <c r="AA175" s="218"/>
    </row>
    <row r="176" customFormat="false" ht="15.75" hidden="false" customHeight="true" outlineLevel="0" collapsed="false">
      <c r="A176" s="218"/>
      <c r="B176" s="218"/>
      <c r="C176" s="218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  <c r="N176" s="218"/>
      <c r="O176" s="253"/>
      <c r="P176" s="253"/>
      <c r="Q176" s="218"/>
      <c r="R176" s="218"/>
      <c r="S176" s="218"/>
      <c r="T176" s="218"/>
      <c r="U176" s="218"/>
      <c r="V176" s="218"/>
      <c r="W176" s="218"/>
      <c r="X176" s="218"/>
      <c r="Y176" s="218"/>
      <c r="Z176" s="218"/>
      <c r="AA176" s="218"/>
    </row>
    <row r="177" customFormat="false" ht="15.75" hidden="false" customHeight="true" outlineLevel="0" collapsed="false">
      <c r="A177" s="218"/>
      <c r="B177" s="218"/>
      <c r="C177" s="218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  <c r="N177" s="218"/>
      <c r="O177" s="253"/>
      <c r="P177" s="253"/>
      <c r="Q177" s="218"/>
      <c r="R177" s="218"/>
      <c r="S177" s="218"/>
      <c r="T177" s="218"/>
      <c r="U177" s="218"/>
      <c r="V177" s="218"/>
      <c r="W177" s="218"/>
      <c r="X177" s="218"/>
      <c r="Y177" s="218"/>
      <c r="Z177" s="218"/>
      <c r="AA177" s="218"/>
    </row>
    <row r="178" customFormat="false" ht="15.75" hidden="false" customHeight="true" outlineLevel="0" collapsed="false">
      <c r="A178" s="218"/>
      <c r="B178" s="218"/>
      <c r="C178" s="218"/>
      <c r="D178" s="218"/>
      <c r="E178" s="218"/>
      <c r="F178" s="218"/>
      <c r="G178" s="218"/>
      <c r="H178" s="218"/>
      <c r="I178" s="218"/>
      <c r="J178" s="218"/>
      <c r="K178" s="218"/>
      <c r="L178" s="218"/>
      <c r="M178" s="218"/>
      <c r="N178" s="218"/>
      <c r="O178" s="253"/>
      <c r="P178" s="253"/>
      <c r="Q178" s="218"/>
      <c r="R178" s="218"/>
      <c r="S178" s="218"/>
      <c r="T178" s="218"/>
      <c r="U178" s="218"/>
      <c r="V178" s="218"/>
      <c r="W178" s="218"/>
      <c r="X178" s="218"/>
      <c r="Y178" s="218"/>
      <c r="Z178" s="218"/>
      <c r="AA178" s="218"/>
    </row>
    <row r="179" customFormat="false" ht="15.75" hidden="false" customHeight="true" outlineLevel="0" collapsed="false">
      <c r="A179" s="218"/>
      <c r="B179" s="218"/>
      <c r="C179" s="218"/>
      <c r="D179" s="218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53"/>
      <c r="P179" s="253"/>
      <c r="Q179" s="218"/>
      <c r="R179" s="218"/>
      <c r="S179" s="218"/>
      <c r="T179" s="218"/>
      <c r="U179" s="218"/>
      <c r="V179" s="218"/>
      <c r="W179" s="218"/>
      <c r="X179" s="218"/>
      <c r="Y179" s="218"/>
      <c r="Z179" s="218"/>
      <c r="AA179" s="218"/>
    </row>
    <row r="180" customFormat="false" ht="15.75" hidden="false" customHeight="true" outlineLevel="0" collapsed="false">
      <c r="A180" s="218"/>
      <c r="B180" s="218"/>
      <c r="C180" s="218"/>
      <c r="D180" s="218"/>
      <c r="E180" s="218"/>
      <c r="F180" s="218"/>
      <c r="G180" s="218"/>
      <c r="H180" s="218"/>
      <c r="I180" s="218"/>
      <c r="J180" s="218"/>
      <c r="K180" s="218"/>
      <c r="L180" s="218"/>
      <c r="M180" s="218"/>
      <c r="N180" s="218"/>
      <c r="O180" s="253"/>
      <c r="P180" s="253"/>
      <c r="Q180" s="218"/>
      <c r="R180" s="218"/>
      <c r="S180" s="218"/>
      <c r="T180" s="218"/>
      <c r="U180" s="218"/>
      <c r="V180" s="218"/>
      <c r="W180" s="218"/>
      <c r="X180" s="218"/>
      <c r="Y180" s="218"/>
      <c r="Z180" s="218"/>
      <c r="AA180" s="218"/>
    </row>
    <row r="181" customFormat="false" ht="15.75" hidden="false" customHeight="true" outlineLevel="0" collapsed="false">
      <c r="A181" s="218"/>
      <c r="B181" s="218"/>
      <c r="C181" s="218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  <c r="N181" s="218"/>
      <c r="O181" s="253"/>
      <c r="P181" s="253"/>
      <c r="Q181" s="218"/>
      <c r="R181" s="218"/>
      <c r="S181" s="218"/>
      <c r="T181" s="218"/>
      <c r="U181" s="218"/>
      <c r="V181" s="218"/>
      <c r="W181" s="218"/>
      <c r="X181" s="218"/>
      <c r="Y181" s="218"/>
      <c r="Z181" s="218"/>
      <c r="AA181" s="218"/>
    </row>
    <row r="182" customFormat="false" ht="15.75" hidden="false" customHeight="true" outlineLevel="0" collapsed="false">
      <c r="A182" s="218"/>
      <c r="B182" s="218"/>
      <c r="C182" s="218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  <c r="N182" s="218"/>
      <c r="O182" s="253"/>
      <c r="P182" s="253"/>
      <c r="Q182" s="218"/>
      <c r="R182" s="218"/>
      <c r="S182" s="218"/>
      <c r="T182" s="218"/>
      <c r="U182" s="218"/>
      <c r="V182" s="218"/>
      <c r="W182" s="218"/>
      <c r="X182" s="218"/>
      <c r="Y182" s="218"/>
      <c r="Z182" s="218"/>
      <c r="AA182" s="218"/>
    </row>
    <row r="183" customFormat="false" ht="15.75" hidden="false" customHeight="true" outlineLevel="0" collapsed="false">
      <c r="A183" s="218"/>
      <c r="B183" s="218"/>
      <c r="C183" s="218"/>
      <c r="D183" s="218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53"/>
      <c r="P183" s="253"/>
      <c r="Q183" s="218"/>
      <c r="R183" s="218"/>
      <c r="S183" s="218"/>
      <c r="T183" s="218"/>
      <c r="U183" s="218"/>
      <c r="V183" s="218"/>
      <c r="W183" s="218"/>
      <c r="X183" s="218"/>
      <c r="Y183" s="218"/>
      <c r="Z183" s="218"/>
      <c r="AA183" s="218"/>
    </row>
    <row r="184" customFormat="false" ht="15.75" hidden="false" customHeight="true" outlineLevel="0" collapsed="false">
      <c r="A184" s="218"/>
      <c r="B184" s="218"/>
      <c r="C184" s="218"/>
      <c r="D184" s="218"/>
      <c r="E184" s="218"/>
      <c r="F184" s="218"/>
      <c r="G184" s="218"/>
      <c r="H184" s="218"/>
      <c r="I184" s="218"/>
      <c r="J184" s="218"/>
      <c r="K184" s="218"/>
      <c r="L184" s="218"/>
      <c r="M184" s="218"/>
      <c r="N184" s="218"/>
      <c r="O184" s="253"/>
      <c r="P184" s="253"/>
      <c r="Q184" s="218"/>
      <c r="R184" s="218"/>
      <c r="S184" s="218"/>
      <c r="T184" s="218"/>
      <c r="U184" s="218"/>
      <c r="V184" s="218"/>
      <c r="W184" s="218"/>
      <c r="X184" s="218"/>
      <c r="Y184" s="218"/>
      <c r="Z184" s="218"/>
      <c r="AA184" s="218"/>
    </row>
    <row r="185" customFormat="false" ht="15.75" hidden="false" customHeight="true" outlineLevel="0" collapsed="false">
      <c r="A185" s="218"/>
      <c r="B185" s="218"/>
      <c r="C185" s="218"/>
      <c r="D185" s="218"/>
      <c r="E185" s="218"/>
      <c r="F185" s="218"/>
      <c r="G185" s="218"/>
      <c r="H185" s="218"/>
      <c r="I185" s="218"/>
      <c r="J185" s="218"/>
      <c r="K185" s="218"/>
      <c r="L185" s="218"/>
      <c r="M185" s="218"/>
      <c r="N185" s="218"/>
      <c r="O185" s="253"/>
      <c r="P185" s="253"/>
      <c r="Q185" s="218"/>
      <c r="R185" s="218"/>
      <c r="S185" s="218"/>
      <c r="T185" s="218"/>
      <c r="U185" s="218"/>
      <c r="V185" s="218"/>
      <c r="W185" s="218"/>
      <c r="X185" s="218"/>
      <c r="Y185" s="218"/>
      <c r="Z185" s="218"/>
      <c r="AA185" s="218"/>
    </row>
    <row r="186" customFormat="false" ht="15.75" hidden="false" customHeight="true" outlineLevel="0" collapsed="false">
      <c r="A186" s="218"/>
      <c r="B186" s="218"/>
      <c r="C186" s="218"/>
      <c r="D186" s="218"/>
      <c r="E186" s="218"/>
      <c r="F186" s="218"/>
      <c r="G186" s="218"/>
      <c r="H186" s="218"/>
      <c r="I186" s="218"/>
      <c r="J186" s="218"/>
      <c r="K186" s="218"/>
      <c r="L186" s="218"/>
      <c r="M186" s="218"/>
      <c r="N186" s="218"/>
      <c r="O186" s="253"/>
      <c r="P186" s="253"/>
      <c r="Q186" s="218"/>
      <c r="R186" s="218"/>
      <c r="S186" s="218"/>
      <c r="T186" s="218"/>
      <c r="U186" s="218"/>
      <c r="V186" s="218"/>
      <c r="W186" s="218"/>
      <c r="X186" s="218"/>
      <c r="Y186" s="218"/>
      <c r="Z186" s="218"/>
      <c r="AA186" s="218"/>
    </row>
    <row r="187" customFormat="false" ht="15.75" hidden="false" customHeight="true" outlineLevel="0" collapsed="false">
      <c r="A187" s="218"/>
      <c r="B187" s="218"/>
      <c r="C187" s="218"/>
      <c r="D187" s="218"/>
      <c r="E187" s="218"/>
      <c r="F187" s="218"/>
      <c r="G187" s="218"/>
      <c r="H187" s="218"/>
      <c r="I187" s="218"/>
      <c r="J187" s="218"/>
      <c r="K187" s="218"/>
      <c r="L187" s="218"/>
      <c r="M187" s="218"/>
      <c r="N187" s="218"/>
      <c r="O187" s="253"/>
      <c r="P187" s="253"/>
      <c r="Q187" s="218"/>
      <c r="R187" s="218"/>
      <c r="S187" s="218"/>
      <c r="T187" s="218"/>
      <c r="U187" s="218"/>
      <c r="V187" s="218"/>
      <c r="W187" s="218"/>
      <c r="X187" s="218"/>
      <c r="Y187" s="218"/>
      <c r="Z187" s="218"/>
      <c r="AA187" s="218"/>
    </row>
    <row r="188" customFormat="false" ht="15.75" hidden="false" customHeight="true" outlineLevel="0" collapsed="false">
      <c r="A188" s="218"/>
      <c r="B188" s="218"/>
      <c r="C188" s="218"/>
      <c r="D188" s="218"/>
      <c r="E188" s="218"/>
      <c r="F188" s="218"/>
      <c r="G188" s="218"/>
      <c r="H188" s="218"/>
      <c r="I188" s="218"/>
      <c r="J188" s="218"/>
      <c r="K188" s="218"/>
      <c r="L188" s="218"/>
      <c r="M188" s="218"/>
      <c r="N188" s="218"/>
      <c r="O188" s="253"/>
      <c r="P188" s="253"/>
      <c r="Q188" s="218"/>
      <c r="R188" s="218"/>
      <c r="S188" s="218"/>
      <c r="T188" s="218"/>
      <c r="U188" s="218"/>
      <c r="V188" s="218"/>
      <c r="W188" s="218"/>
      <c r="X188" s="218"/>
      <c r="Y188" s="218"/>
      <c r="Z188" s="218"/>
      <c r="AA188" s="218"/>
    </row>
    <row r="189" customFormat="false" ht="15.75" hidden="false" customHeight="true" outlineLevel="0" collapsed="false">
      <c r="A189" s="218"/>
      <c r="B189" s="218"/>
      <c r="C189" s="218"/>
      <c r="D189" s="218"/>
      <c r="E189" s="218"/>
      <c r="F189" s="218"/>
      <c r="G189" s="218"/>
      <c r="H189" s="218"/>
      <c r="I189" s="218"/>
      <c r="J189" s="218"/>
      <c r="K189" s="218"/>
      <c r="L189" s="218"/>
      <c r="M189" s="218"/>
      <c r="N189" s="218"/>
      <c r="O189" s="253"/>
      <c r="P189" s="253"/>
      <c r="Q189" s="218"/>
      <c r="R189" s="218"/>
      <c r="S189" s="218"/>
      <c r="T189" s="218"/>
      <c r="U189" s="218"/>
      <c r="V189" s="218"/>
      <c r="W189" s="218"/>
      <c r="X189" s="218"/>
      <c r="Y189" s="218"/>
      <c r="Z189" s="218"/>
      <c r="AA189" s="218"/>
    </row>
    <row r="190" customFormat="false" ht="15.75" hidden="false" customHeight="true" outlineLevel="0" collapsed="false">
      <c r="A190" s="218"/>
      <c r="B190" s="218"/>
      <c r="C190" s="218"/>
      <c r="D190" s="218"/>
      <c r="E190" s="218"/>
      <c r="F190" s="218"/>
      <c r="G190" s="218"/>
      <c r="H190" s="218"/>
      <c r="I190" s="218"/>
      <c r="J190" s="218"/>
      <c r="K190" s="218"/>
      <c r="L190" s="218"/>
      <c r="M190" s="218"/>
      <c r="N190" s="218"/>
      <c r="O190" s="253"/>
      <c r="P190" s="253"/>
      <c r="Q190" s="218"/>
      <c r="R190" s="218"/>
      <c r="S190" s="218"/>
      <c r="T190" s="218"/>
      <c r="U190" s="218"/>
      <c r="V190" s="218"/>
      <c r="W190" s="218"/>
      <c r="X190" s="218"/>
      <c r="Y190" s="218"/>
      <c r="Z190" s="218"/>
      <c r="AA190" s="218"/>
    </row>
    <row r="191" customFormat="false" ht="15.75" hidden="false" customHeight="true" outlineLevel="0" collapsed="false">
      <c r="A191" s="218"/>
      <c r="B191" s="218"/>
      <c r="C191" s="218"/>
      <c r="D191" s="218"/>
      <c r="E191" s="218"/>
      <c r="F191" s="218"/>
      <c r="G191" s="218"/>
      <c r="H191" s="218"/>
      <c r="I191" s="218"/>
      <c r="J191" s="218"/>
      <c r="K191" s="218"/>
      <c r="L191" s="218"/>
      <c r="M191" s="218"/>
      <c r="N191" s="218"/>
      <c r="O191" s="253"/>
      <c r="P191" s="253"/>
      <c r="Q191" s="218"/>
      <c r="R191" s="218"/>
      <c r="S191" s="218"/>
      <c r="T191" s="218"/>
      <c r="U191" s="218"/>
      <c r="V191" s="218"/>
      <c r="W191" s="218"/>
      <c r="X191" s="218"/>
      <c r="Y191" s="218"/>
      <c r="Z191" s="218"/>
      <c r="AA191" s="218"/>
    </row>
    <row r="192" customFormat="false" ht="15.75" hidden="false" customHeight="true" outlineLevel="0" collapsed="false">
      <c r="A192" s="218"/>
      <c r="B192" s="218"/>
      <c r="C192" s="218"/>
      <c r="D192" s="218"/>
      <c r="E192" s="218"/>
      <c r="F192" s="218"/>
      <c r="G192" s="218"/>
      <c r="H192" s="218"/>
      <c r="I192" s="218"/>
      <c r="J192" s="218"/>
      <c r="K192" s="218"/>
      <c r="L192" s="218"/>
      <c r="M192" s="218"/>
      <c r="N192" s="218"/>
      <c r="O192" s="253"/>
      <c r="P192" s="253"/>
      <c r="Q192" s="218"/>
      <c r="R192" s="218"/>
      <c r="S192" s="218"/>
      <c r="T192" s="218"/>
      <c r="U192" s="218"/>
      <c r="V192" s="218"/>
      <c r="W192" s="218"/>
      <c r="X192" s="218"/>
      <c r="Y192" s="218"/>
      <c r="Z192" s="218"/>
      <c r="AA192" s="218"/>
    </row>
    <row r="193" customFormat="false" ht="15.75" hidden="false" customHeight="true" outlineLevel="0" collapsed="false">
      <c r="A193" s="218"/>
      <c r="B193" s="218"/>
      <c r="C193" s="218"/>
      <c r="D193" s="218"/>
      <c r="E193" s="218"/>
      <c r="F193" s="218"/>
      <c r="G193" s="218"/>
      <c r="H193" s="218"/>
      <c r="I193" s="218"/>
      <c r="J193" s="218"/>
      <c r="K193" s="218"/>
      <c r="L193" s="218"/>
      <c r="M193" s="218"/>
      <c r="N193" s="218"/>
      <c r="O193" s="253"/>
      <c r="P193" s="253"/>
      <c r="Q193" s="218"/>
      <c r="R193" s="218"/>
      <c r="S193" s="218"/>
      <c r="T193" s="218"/>
      <c r="U193" s="218"/>
      <c r="V193" s="218"/>
      <c r="W193" s="218"/>
      <c r="X193" s="218"/>
      <c r="Y193" s="218"/>
      <c r="Z193" s="218"/>
      <c r="AA193" s="218"/>
    </row>
    <row r="194" customFormat="false" ht="15.75" hidden="false" customHeight="true" outlineLevel="0" collapsed="false">
      <c r="A194" s="218"/>
      <c r="B194" s="218"/>
      <c r="C194" s="218"/>
      <c r="D194" s="218"/>
      <c r="E194" s="218"/>
      <c r="F194" s="218"/>
      <c r="G194" s="218"/>
      <c r="H194" s="218"/>
      <c r="I194" s="218"/>
      <c r="J194" s="218"/>
      <c r="K194" s="218"/>
      <c r="L194" s="218"/>
      <c r="M194" s="218"/>
      <c r="N194" s="218"/>
      <c r="O194" s="253"/>
      <c r="P194" s="253"/>
      <c r="Q194" s="218"/>
      <c r="R194" s="218"/>
      <c r="S194" s="218"/>
      <c r="T194" s="218"/>
      <c r="U194" s="218"/>
      <c r="V194" s="218"/>
      <c r="W194" s="218"/>
      <c r="X194" s="218"/>
      <c r="Y194" s="218"/>
      <c r="Z194" s="218"/>
      <c r="AA194" s="218"/>
    </row>
    <row r="195" customFormat="false" ht="15.75" hidden="false" customHeight="true" outlineLevel="0" collapsed="false">
      <c r="A195" s="218"/>
      <c r="B195" s="218"/>
      <c r="C195" s="218"/>
      <c r="D195" s="218"/>
      <c r="E195" s="218"/>
      <c r="F195" s="218"/>
      <c r="G195" s="218"/>
      <c r="H195" s="218"/>
      <c r="I195" s="218"/>
      <c r="J195" s="218"/>
      <c r="K195" s="218"/>
      <c r="L195" s="218"/>
      <c r="M195" s="218"/>
      <c r="N195" s="218"/>
      <c r="O195" s="253"/>
      <c r="P195" s="253"/>
      <c r="Q195" s="218"/>
      <c r="R195" s="218"/>
      <c r="S195" s="218"/>
      <c r="T195" s="218"/>
      <c r="U195" s="218"/>
      <c r="V195" s="218"/>
      <c r="W195" s="218"/>
      <c r="X195" s="218"/>
      <c r="Y195" s="218"/>
      <c r="Z195" s="218"/>
      <c r="AA195" s="218"/>
    </row>
    <row r="196" customFormat="false" ht="15.75" hidden="false" customHeight="true" outlineLevel="0" collapsed="false">
      <c r="A196" s="218"/>
      <c r="B196" s="218"/>
      <c r="C196" s="218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  <c r="N196" s="218"/>
      <c r="O196" s="253"/>
      <c r="P196" s="253"/>
      <c r="Q196" s="218"/>
      <c r="R196" s="218"/>
      <c r="S196" s="218"/>
      <c r="T196" s="218"/>
      <c r="U196" s="218"/>
      <c r="V196" s="218"/>
      <c r="W196" s="218"/>
      <c r="X196" s="218"/>
      <c r="Y196" s="218"/>
      <c r="Z196" s="218"/>
      <c r="AA196" s="218"/>
    </row>
    <row r="197" customFormat="false" ht="15.75" hidden="false" customHeight="true" outlineLevel="0" collapsed="false">
      <c r="A197" s="218"/>
      <c r="B197" s="218"/>
      <c r="C197" s="218"/>
      <c r="D197" s="218"/>
      <c r="E197" s="218"/>
      <c r="F197" s="218"/>
      <c r="G197" s="218"/>
      <c r="H197" s="218"/>
      <c r="I197" s="218"/>
      <c r="J197" s="218"/>
      <c r="K197" s="218"/>
      <c r="L197" s="218"/>
      <c r="M197" s="218"/>
      <c r="N197" s="218"/>
      <c r="O197" s="253"/>
      <c r="P197" s="253"/>
      <c r="Q197" s="218"/>
      <c r="R197" s="218"/>
      <c r="S197" s="218"/>
      <c r="T197" s="218"/>
      <c r="U197" s="218"/>
      <c r="V197" s="218"/>
      <c r="W197" s="218"/>
      <c r="X197" s="218"/>
      <c r="Y197" s="218"/>
      <c r="Z197" s="218"/>
      <c r="AA197" s="218"/>
    </row>
    <row r="198" customFormat="false" ht="15.75" hidden="false" customHeight="true" outlineLevel="0" collapsed="false">
      <c r="A198" s="218"/>
      <c r="B198" s="218"/>
      <c r="C198" s="218"/>
      <c r="D198" s="218"/>
      <c r="E198" s="218"/>
      <c r="F198" s="218"/>
      <c r="G198" s="218"/>
      <c r="H198" s="218"/>
      <c r="I198" s="218"/>
      <c r="J198" s="218"/>
      <c r="K198" s="218"/>
      <c r="L198" s="218"/>
      <c r="M198" s="218"/>
      <c r="N198" s="218"/>
      <c r="O198" s="253"/>
      <c r="P198" s="253"/>
      <c r="Q198" s="218"/>
      <c r="R198" s="218"/>
      <c r="S198" s="218"/>
      <c r="T198" s="218"/>
      <c r="U198" s="218"/>
      <c r="V198" s="218"/>
      <c r="W198" s="218"/>
      <c r="X198" s="218"/>
      <c r="Y198" s="218"/>
      <c r="Z198" s="218"/>
      <c r="AA198" s="218"/>
    </row>
    <row r="199" customFormat="false" ht="15.75" hidden="false" customHeight="true" outlineLevel="0" collapsed="false">
      <c r="A199" s="218"/>
      <c r="B199" s="218"/>
      <c r="C199" s="218"/>
      <c r="D199" s="218"/>
      <c r="E199" s="218"/>
      <c r="F199" s="218"/>
      <c r="G199" s="218"/>
      <c r="H199" s="218"/>
      <c r="I199" s="218"/>
      <c r="J199" s="218"/>
      <c r="K199" s="218"/>
      <c r="L199" s="218"/>
      <c r="M199" s="218"/>
      <c r="N199" s="218"/>
      <c r="O199" s="253"/>
      <c r="P199" s="253"/>
      <c r="Q199" s="218"/>
      <c r="R199" s="218"/>
      <c r="S199" s="218"/>
      <c r="T199" s="218"/>
      <c r="U199" s="218"/>
      <c r="V199" s="218"/>
      <c r="W199" s="218"/>
      <c r="X199" s="218"/>
      <c r="Y199" s="218"/>
      <c r="Z199" s="218"/>
      <c r="AA199" s="218"/>
    </row>
    <row r="200" customFormat="false" ht="15.75" hidden="false" customHeight="true" outlineLevel="0" collapsed="false">
      <c r="A200" s="218"/>
      <c r="B200" s="218"/>
      <c r="C200" s="218"/>
      <c r="D200" s="218"/>
      <c r="E200" s="218"/>
      <c r="F200" s="218"/>
      <c r="G200" s="218"/>
      <c r="H200" s="218"/>
      <c r="I200" s="218"/>
      <c r="J200" s="218"/>
      <c r="K200" s="218"/>
      <c r="L200" s="218"/>
      <c r="M200" s="218"/>
      <c r="N200" s="218"/>
      <c r="O200" s="253"/>
      <c r="P200" s="253"/>
      <c r="Q200" s="218"/>
      <c r="R200" s="218"/>
      <c r="S200" s="218"/>
      <c r="T200" s="218"/>
      <c r="U200" s="218"/>
      <c r="V200" s="218"/>
      <c r="W200" s="218"/>
      <c r="X200" s="218"/>
      <c r="Y200" s="218"/>
      <c r="Z200" s="218"/>
      <c r="AA200" s="218"/>
    </row>
    <row r="201" customFormat="false" ht="15.75" hidden="false" customHeight="true" outlineLevel="0" collapsed="false">
      <c r="A201" s="218"/>
      <c r="B201" s="218"/>
      <c r="C201" s="218"/>
      <c r="D201" s="218"/>
      <c r="E201" s="218"/>
      <c r="F201" s="218"/>
      <c r="G201" s="218"/>
      <c r="H201" s="218"/>
      <c r="I201" s="218"/>
      <c r="J201" s="218"/>
      <c r="K201" s="218"/>
      <c r="L201" s="218"/>
      <c r="M201" s="218"/>
      <c r="N201" s="218"/>
      <c r="O201" s="253"/>
      <c r="P201" s="253"/>
      <c r="Q201" s="218"/>
      <c r="R201" s="218"/>
      <c r="S201" s="218"/>
      <c r="T201" s="218"/>
      <c r="U201" s="218"/>
      <c r="V201" s="218"/>
      <c r="W201" s="218"/>
      <c r="X201" s="218"/>
      <c r="Y201" s="218"/>
      <c r="Z201" s="218"/>
      <c r="AA201" s="218"/>
    </row>
    <row r="202" customFormat="false" ht="15.75" hidden="false" customHeight="true" outlineLevel="0" collapsed="false">
      <c r="A202" s="218"/>
      <c r="B202" s="218"/>
      <c r="C202" s="218"/>
      <c r="D202" s="218"/>
      <c r="E202" s="218"/>
      <c r="F202" s="218"/>
      <c r="G202" s="218"/>
      <c r="H202" s="218"/>
      <c r="I202" s="218"/>
      <c r="J202" s="218"/>
      <c r="K202" s="218"/>
      <c r="L202" s="218"/>
      <c r="M202" s="218"/>
      <c r="N202" s="218"/>
      <c r="O202" s="253"/>
      <c r="P202" s="253"/>
      <c r="Q202" s="218"/>
      <c r="R202" s="218"/>
      <c r="S202" s="218"/>
      <c r="T202" s="218"/>
      <c r="U202" s="218"/>
      <c r="V202" s="218"/>
      <c r="W202" s="218"/>
      <c r="X202" s="218"/>
      <c r="Y202" s="218"/>
      <c r="Z202" s="218"/>
      <c r="AA202" s="218"/>
    </row>
    <row r="203" customFormat="false" ht="15.75" hidden="false" customHeight="true" outlineLevel="0" collapsed="false">
      <c r="A203" s="218"/>
      <c r="B203" s="218"/>
      <c r="C203" s="218"/>
      <c r="D203" s="218"/>
      <c r="E203" s="218"/>
      <c r="F203" s="218"/>
      <c r="G203" s="218"/>
      <c r="H203" s="218"/>
      <c r="I203" s="218"/>
      <c r="J203" s="218"/>
      <c r="K203" s="218"/>
      <c r="L203" s="218"/>
      <c r="M203" s="218"/>
      <c r="N203" s="218"/>
      <c r="O203" s="253"/>
      <c r="P203" s="253"/>
      <c r="Q203" s="218"/>
      <c r="R203" s="218"/>
      <c r="S203" s="218"/>
      <c r="T203" s="218"/>
      <c r="U203" s="218"/>
      <c r="V203" s="218"/>
      <c r="W203" s="218"/>
      <c r="X203" s="218"/>
      <c r="Y203" s="218"/>
      <c r="Z203" s="218"/>
      <c r="AA203" s="218"/>
    </row>
    <row r="204" customFormat="false" ht="15.75" hidden="false" customHeight="true" outlineLevel="0" collapsed="false">
      <c r="A204" s="218"/>
      <c r="B204" s="218"/>
      <c r="C204" s="218"/>
      <c r="D204" s="218"/>
      <c r="E204" s="218"/>
      <c r="F204" s="218"/>
      <c r="G204" s="218"/>
      <c r="H204" s="218"/>
      <c r="I204" s="218"/>
      <c r="J204" s="218"/>
      <c r="K204" s="218"/>
      <c r="L204" s="218"/>
      <c r="M204" s="218"/>
      <c r="N204" s="218"/>
      <c r="O204" s="253"/>
      <c r="P204" s="253"/>
      <c r="Q204" s="218"/>
      <c r="R204" s="218"/>
      <c r="S204" s="218"/>
      <c r="T204" s="218"/>
      <c r="U204" s="218"/>
      <c r="V204" s="218"/>
      <c r="W204" s="218"/>
      <c r="X204" s="218"/>
      <c r="Y204" s="218"/>
      <c r="Z204" s="218"/>
      <c r="AA204" s="218"/>
    </row>
    <row r="205" customFormat="false" ht="15.75" hidden="false" customHeight="true" outlineLevel="0" collapsed="false">
      <c r="A205" s="218"/>
      <c r="B205" s="218"/>
      <c r="C205" s="218"/>
      <c r="D205" s="218"/>
      <c r="E205" s="218"/>
      <c r="F205" s="218"/>
      <c r="G205" s="218"/>
      <c r="H205" s="218"/>
      <c r="I205" s="218"/>
      <c r="J205" s="218"/>
      <c r="K205" s="218"/>
      <c r="L205" s="218"/>
      <c r="M205" s="218"/>
      <c r="N205" s="218"/>
      <c r="O205" s="253"/>
      <c r="P205" s="253"/>
      <c r="Q205" s="218"/>
      <c r="R205" s="218"/>
      <c r="S205" s="218"/>
      <c r="T205" s="218"/>
      <c r="U205" s="218"/>
      <c r="V205" s="218"/>
      <c r="W205" s="218"/>
      <c r="X205" s="218"/>
      <c r="Y205" s="218"/>
      <c r="Z205" s="218"/>
      <c r="AA205" s="218"/>
    </row>
    <row r="206" customFormat="false" ht="15.75" hidden="false" customHeight="true" outlineLevel="0" collapsed="false">
      <c r="A206" s="218"/>
      <c r="B206" s="218"/>
      <c r="C206" s="218"/>
      <c r="D206" s="218"/>
      <c r="E206" s="218"/>
      <c r="F206" s="218"/>
      <c r="G206" s="218"/>
      <c r="H206" s="218"/>
      <c r="I206" s="218"/>
      <c r="J206" s="218"/>
      <c r="K206" s="218"/>
      <c r="L206" s="218"/>
      <c r="M206" s="218"/>
      <c r="N206" s="218"/>
      <c r="O206" s="253"/>
      <c r="P206" s="253"/>
      <c r="Q206" s="218"/>
      <c r="R206" s="218"/>
      <c r="S206" s="218"/>
      <c r="T206" s="218"/>
      <c r="U206" s="218"/>
      <c r="V206" s="218"/>
      <c r="W206" s="218"/>
      <c r="X206" s="218"/>
      <c r="Y206" s="218"/>
      <c r="Z206" s="218"/>
      <c r="AA206" s="218"/>
    </row>
    <row r="207" customFormat="false" ht="15.75" hidden="false" customHeight="true" outlineLevel="0" collapsed="false">
      <c r="A207" s="218"/>
      <c r="B207" s="218"/>
      <c r="C207" s="218"/>
      <c r="D207" s="218"/>
      <c r="E207" s="218"/>
      <c r="F207" s="218"/>
      <c r="G207" s="218"/>
      <c r="H207" s="218"/>
      <c r="I207" s="218"/>
      <c r="J207" s="218"/>
      <c r="K207" s="218"/>
      <c r="L207" s="218"/>
      <c r="M207" s="218"/>
      <c r="N207" s="218"/>
      <c r="O207" s="253"/>
      <c r="P207" s="253"/>
      <c r="Q207" s="218"/>
      <c r="R207" s="218"/>
      <c r="S207" s="218"/>
      <c r="T207" s="218"/>
      <c r="U207" s="218"/>
      <c r="V207" s="218"/>
      <c r="W207" s="218"/>
      <c r="X207" s="218"/>
      <c r="Y207" s="218"/>
      <c r="Z207" s="218"/>
      <c r="AA207" s="218"/>
    </row>
    <row r="208" customFormat="false" ht="15.75" hidden="false" customHeight="true" outlineLevel="0" collapsed="false">
      <c r="A208" s="218"/>
      <c r="B208" s="218"/>
      <c r="C208" s="218"/>
      <c r="D208" s="218"/>
      <c r="E208" s="218"/>
      <c r="F208" s="218"/>
      <c r="G208" s="218"/>
      <c r="H208" s="218"/>
      <c r="I208" s="218"/>
      <c r="J208" s="218"/>
      <c r="K208" s="218"/>
      <c r="L208" s="218"/>
      <c r="M208" s="218"/>
      <c r="N208" s="218"/>
      <c r="O208" s="253"/>
      <c r="P208" s="253"/>
      <c r="Q208" s="218"/>
      <c r="R208" s="218"/>
      <c r="S208" s="218"/>
      <c r="T208" s="218"/>
      <c r="U208" s="218"/>
      <c r="V208" s="218"/>
      <c r="W208" s="218"/>
      <c r="X208" s="218"/>
      <c r="Y208" s="218"/>
      <c r="Z208" s="218"/>
      <c r="AA208" s="218"/>
    </row>
    <row r="209" customFormat="false" ht="15.75" hidden="false" customHeight="true" outlineLevel="0" collapsed="false">
      <c r="A209" s="218"/>
      <c r="B209" s="218"/>
      <c r="C209" s="218"/>
      <c r="D209" s="218"/>
      <c r="E209" s="218"/>
      <c r="F209" s="218"/>
      <c r="G209" s="218"/>
      <c r="H209" s="218"/>
      <c r="I209" s="218"/>
      <c r="J209" s="218"/>
      <c r="K209" s="218"/>
      <c r="L209" s="218"/>
      <c r="M209" s="218"/>
      <c r="N209" s="218"/>
      <c r="O209" s="253"/>
      <c r="P209" s="253"/>
      <c r="Q209" s="218"/>
      <c r="R209" s="218"/>
      <c r="S209" s="218"/>
      <c r="T209" s="218"/>
      <c r="U209" s="218"/>
      <c r="V209" s="218"/>
      <c r="W209" s="218"/>
      <c r="X209" s="218"/>
      <c r="Y209" s="218"/>
      <c r="Z209" s="218"/>
      <c r="AA209" s="218"/>
    </row>
    <row r="210" customFormat="false" ht="15.75" hidden="false" customHeight="true" outlineLevel="0" collapsed="false">
      <c r="A210" s="218"/>
      <c r="B210" s="218"/>
      <c r="C210" s="218"/>
      <c r="D210" s="218"/>
      <c r="E210" s="218"/>
      <c r="F210" s="218"/>
      <c r="G210" s="218"/>
      <c r="H210" s="218"/>
      <c r="I210" s="218"/>
      <c r="J210" s="218"/>
      <c r="K210" s="218"/>
      <c r="L210" s="218"/>
      <c r="M210" s="218"/>
      <c r="N210" s="218"/>
      <c r="O210" s="253"/>
      <c r="P210" s="253"/>
      <c r="Q210" s="218"/>
      <c r="R210" s="218"/>
      <c r="S210" s="218"/>
      <c r="T210" s="218"/>
      <c r="U210" s="218"/>
      <c r="V210" s="218"/>
      <c r="W210" s="218"/>
      <c r="X210" s="218"/>
      <c r="Y210" s="218"/>
      <c r="Z210" s="218"/>
      <c r="AA210" s="218"/>
    </row>
    <row r="211" customFormat="false" ht="15.75" hidden="false" customHeight="true" outlineLevel="0" collapsed="false">
      <c r="A211" s="218"/>
      <c r="B211" s="218"/>
      <c r="C211" s="218"/>
      <c r="D211" s="218"/>
      <c r="E211" s="218"/>
      <c r="F211" s="218"/>
      <c r="G211" s="218"/>
      <c r="H211" s="218"/>
      <c r="I211" s="218"/>
      <c r="J211" s="218"/>
      <c r="K211" s="218"/>
      <c r="L211" s="218"/>
      <c r="M211" s="218"/>
      <c r="N211" s="218"/>
      <c r="O211" s="253"/>
      <c r="P211" s="253"/>
      <c r="Q211" s="218"/>
      <c r="R211" s="218"/>
      <c r="S211" s="218"/>
      <c r="T211" s="218"/>
      <c r="U211" s="218"/>
      <c r="V211" s="218"/>
      <c r="W211" s="218"/>
      <c r="X211" s="218"/>
      <c r="Y211" s="218"/>
      <c r="Z211" s="218"/>
      <c r="AA211" s="218"/>
    </row>
    <row r="212" customFormat="false" ht="15.75" hidden="false" customHeight="true" outlineLevel="0" collapsed="false">
      <c r="A212" s="218"/>
      <c r="B212" s="218"/>
      <c r="C212" s="218"/>
      <c r="D212" s="218"/>
      <c r="E212" s="218"/>
      <c r="F212" s="218"/>
      <c r="G212" s="218"/>
      <c r="H212" s="218"/>
      <c r="I212" s="218"/>
      <c r="J212" s="218"/>
      <c r="K212" s="218"/>
      <c r="L212" s="218"/>
      <c r="M212" s="218"/>
      <c r="N212" s="218"/>
      <c r="O212" s="253"/>
      <c r="P212" s="253"/>
      <c r="Q212" s="218"/>
      <c r="R212" s="218"/>
      <c r="S212" s="218"/>
      <c r="T212" s="218"/>
      <c r="U212" s="218"/>
      <c r="V212" s="218"/>
      <c r="W212" s="218"/>
      <c r="X212" s="218"/>
      <c r="Y212" s="218"/>
      <c r="Z212" s="218"/>
      <c r="AA212" s="218"/>
    </row>
    <row r="213" customFormat="false" ht="15.75" hidden="false" customHeight="true" outlineLevel="0" collapsed="false">
      <c r="A213" s="218"/>
      <c r="B213" s="218"/>
      <c r="C213" s="218"/>
      <c r="D213" s="218"/>
      <c r="E213" s="218"/>
      <c r="F213" s="218"/>
      <c r="G213" s="218"/>
      <c r="H213" s="218"/>
      <c r="I213" s="218"/>
      <c r="J213" s="218"/>
      <c r="K213" s="218"/>
      <c r="L213" s="218"/>
      <c r="M213" s="218"/>
      <c r="N213" s="218"/>
      <c r="O213" s="253"/>
      <c r="P213" s="253"/>
      <c r="Q213" s="218"/>
      <c r="R213" s="218"/>
      <c r="S213" s="218"/>
      <c r="T213" s="218"/>
      <c r="U213" s="218"/>
      <c r="V213" s="218"/>
      <c r="W213" s="218"/>
      <c r="X213" s="218"/>
      <c r="Y213" s="218"/>
      <c r="Z213" s="218"/>
      <c r="AA213" s="218"/>
    </row>
    <row r="214" customFormat="false" ht="15.75" hidden="false" customHeight="true" outlineLevel="0" collapsed="false">
      <c r="A214" s="218"/>
      <c r="B214" s="218"/>
      <c r="C214" s="218"/>
      <c r="D214" s="218"/>
      <c r="E214" s="218"/>
      <c r="F214" s="218"/>
      <c r="G214" s="218"/>
      <c r="H214" s="218"/>
      <c r="I214" s="218"/>
      <c r="J214" s="218"/>
      <c r="K214" s="218"/>
      <c r="L214" s="218"/>
      <c r="M214" s="218"/>
      <c r="N214" s="218"/>
      <c r="O214" s="253"/>
      <c r="P214" s="253"/>
      <c r="Q214" s="218"/>
      <c r="R214" s="218"/>
      <c r="S214" s="218"/>
      <c r="T214" s="218"/>
      <c r="U214" s="218"/>
      <c r="V214" s="218"/>
      <c r="W214" s="218"/>
      <c r="X214" s="218"/>
      <c r="Y214" s="218"/>
      <c r="Z214" s="218"/>
      <c r="AA214" s="218"/>
    </row>
    <row r="215" customFormat="false" ht="15.75" hidden="false" customHeight="true" outlineLevel="0" collapsed="false">
      <c r="A215" s="218"/>
      <c r="B215" s="218"/>
      <c r="C215" s="218"/>
      <c r="D215" s="218"/>
      <c r="E215" s="218"/>
      <c r="F215" s="218"/>
      <c r="G215" s="218"/>
      <c r="H215" s="218"/>
      <c r="I215" s="218"/>
      <c r="J215" s="218"/>
      <c r="K215" s="218"/>
      <c r="L215" s="218"/>
      <c r="M215" s="218"/>
      <c r="N215" s="218"/>
      <c r="O215" s="253"/>
      <c r="P215" s="253"/>
      <c r="Q215" s="218"/>
      <c r="R215" s="218"/>
      <c r="S215" s="218"/>
      <c r="T215" s="218"/>
      <c r="U215" s="218"/>
      <c r="V215" s="218"/>
      <c r="W215" s="218"/>
      <c r="X215" s="218"/>
      <c r="Y215" s="218"/>
      <c r="Z215" s="218"/>
      <c r="AA215" s="218"/>
    </row>
    <row r="216" customFormat="false" ht="15.75" hidden="false" customHeight="true" outlineLevel="0" collapsed="false">
      <c r="A216" s="218"/>
      <c r="B216" s="218"/>
      <c r="C216" s="218"/>
      <c r="D216" s="218"/>
      <c r="E216" s="218"/>
      <c r="F216" s="218"/>
      <c r="G216" s="218"/>
      <c r="H216" s="218"/>
      <c r="I216" s="218"/>
      <c r="J216" s="218"/>
      <c r="K216" s="218"/>
      <c r="L216" s="218"/>
      <c r="M216" s="218"/>
      <c r="N216" s="218"/>
      <c r="O216" s="253"/>
      <c r="P216" s="253"/>
      <c r="Q216" s="218"/>
      <c r="R216" s="218"/>
      <c r="S216" s="218"/>
      <c r="T216" s="218"/>
      <c r="U216" s="218"/>
      <c r="V216" s="218"/>
      <c r="W216" s="218"/>
      <c r="X216" s="218"/>
      <c r="Y216" s="218"/>
      <c r="Z216" s="218"/>
      <c r="AA216" s="218"/>
    </row>
    <row r="217" customFormat="false" ht="15.75" hidden="false" customHeight="true" outlineLevel="0" collapsed="false">
      <c r="A217" s="218"/>
      <c r="B217" s="218"/>
      <c r="C217" s="218"/>
      <c r="D217" s="218"/>
      <c r="E217" s="218"/>
      <c r="F217" s="218"/>
      <c r="G217" s="218"/>
      <c r="H217" s="218"/>
      <c r="I217" s="218"/>
      <c r="J217" s="218"/>
      <c r="K217" s="218"/>
      <c r="L217" s="218"/>
      <c r="M217" s="218"/>
      <c r="N217" s="218"/>
      <c r="O217" s="253"/>
      <c r="P217" s="253"/>
      <c r="Q217" s="218"/>
      <c r="R217" s="218"/>
      <c r="S217" s="218"/>
      <c r="T217" s="218"/>
      <c r="U217" s="218"/>
      <c r="V217" s="218"/>
      <c r="W217" s="218"/>
      <c r="X217" s="218"/>
      <c r="Y217" s="218"/>
      <c r="Z217" s="218"/>
      <c r="AA217" s="218"/>
    </row>
    <row r="218" customFormat="false" ht="15.75" hidden="false" customHeight="true" outlineLevel="0" collapsed="false">
      <c r="A218" s="218"/>
      <c r="B218" s="218"/>
      <c r="C218" s="218"/>
      <c r="D218" s="218"/>
      <c r="E218" s="218"/>
      <c r="F218" s="218"/>
      <c r="G218" s="218"/>
      <c r="H218" s="218"/>
      <c r="I218" s="218"/>
      <c r="J218" s="218"/>
      <c r="K218" s="218"/>
      <c r="L218" s="218"/>
      <c r="M218" s="218"/>
      <c r="N218" s="218"/>
      <c r="O218" s="253"/>
      <c r="P218" s="253"/>
      <c r="Q218" s="218"/>
      <c r="R218" s="218"/>
      <c r="S218" s="218"/>
      <c r="T218" s="218"/>
      <c r="U218" s="218"/>
      <c r="V218" s="218"/>
      <c r="W218" s="218"/>
      <c r="X218" s="218"/>
      <c r="Y218" s="218"/>
      <c r="Z218" s="218"/>
      <c r="AA218" s="218"/>
    </row>
    <row r="219" customFormat="false" ht="15.75" hidden="false" customHeight="true" outlineLevel="0" collapsed="false">
      <c r="A219" s="218"/>
      <c r="B219" s="218"/>
      <c r="C219" s="218"/>
      <c r="D219" s="218"/>
      <c r="E219" s="218"/>
      <c r="F219" s="218"/>
      <c r="G219" s="218"/>
      <c r="H219" s="218"/>
      <c r="I219" s="218"/>
      <c r="J219" s="218"/>
      <c r="K219" s="218"/>
      <c r="L219" s="218"/>
      <c r="M219" s="218"/>
      <c r="N219" s="218"/>
      <c r="O219" s="253"/>
      <c r="P219" s="253"/>
      <c r="Q219" s="218"/>
      <c r="R219" s="218"/>
      <c r="S219" s="218"/>
      <c r="T219" s="218"/>
      <c r="U219" s="218"/>
      <c r="V219" s="218"/>
      <c r="W219" s="218"/>
      <c r="X219" s="218"/>
      <c r="Y219" s="218"/>
      <c r="Z219" s="218"/>
      <c r="AA219" s="218"/>
    </row>
    <row r="220" customFormat="false" ht="15.75" hidden="false" customHeight="true" outlineLevel="0" collapsed="false">
      <c r="A220" s="218"/>
      <c r="B220" s="218"/>
      <c r="C220" s="218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  <c r="N220" s="218"/>
      <c r="O220" s="253"/>
      <c r="P220" s="253"/>
      <c r="Q220" s="218"/>
      <c r="R220" s="218"/>
      <c r="S220" s="218"/>
      <c r="T220" s="218"/>
      <c r="U220" s="218"/>
      <c r="V220" s="218"/>
      <c r="W220" s="218"/>
      <c r="X220" s="218"/>
      <c r="Y220" s="218"/>
      <c r="Z220" s="218"/>
      <c r="AA220" s="218"/>
    </row>
    <row r="221" customFormat="false" ht="15.75" hidden="false" customHeight="true" outlineLevel="0" collapsed="false">
      <c r="A221" s="218"/>
      <c r="B221" s="218"/>
      <c r="C221" s="218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  <c r="N221" s="218"/>
      <c r="O221" s="253"/>
      <c r="P221" s="253"/>
      <c r="Q221" s="218"/>
      <c r="R221" s="218"/>
      <c r="S221" s="218"/>
      <c r="T221" s="218"/>
      <c r="U221" s="218"/>
      <c r="V221" s="218"/>
      <c r="W221" s="218"/>
      <c r="X221" s="218"/>
      <c r="Y221" s="218"/>
      <c r="Z221" s="218"/>
      <c r="AA221" s="218"/>
    </row>
    <row r="222" customFormat="false" ht="15.75" hidden="false" customHeight="true" outlineLevel="0" collapsed="false">
      <c r="A222" s="218"/>
      <c r="B222" s="218"/>
      <c r="C222" s="218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53"/>
      <c r="P222" s="253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  <c r="AA222" s="218"/>
    </row>
    <row r="223" customFormat="false" ht="15.75" hidden="false" customHeight="true" outlineLevel="0" collapsed="false">
      <c r="A223" s="218"/>
      <c r="B223" s="218"/>
      <c r="C223" s="218"/>
      <c r="D223" s="218"/>
      <c r="E223" s="218"/>
      <c r="F223" s="218"/>
      <c r="G223" s="218"/>
      <c r="H223" s="218"/>
      <c r="I223" s="218"/>
      <c r="J223" s="218"/>
      <c r="K223" s="218"/>
      <c r="L223" s="218"/>
      <c r="M223" s="218"/>
      <c r="N223" s="218"/>
      <c r="O223" s="253"/>
      <c r="P223" s="253"/>
      <c r="Q223" s="218"/>
      <c r="R223" s="218"/>
      <c r="S223" s="218"/>
      <c r="T223" s="218"/>
      <c r="U223" s="218"/>
      <c r="V223" s="218"/>
      <c r="W223" s="218"/>
      <c r="X223" s="218"/>
      <c r="Y223" s="218"/>
      <c r="Z223" s="218"/>
      <c r="AA223" s="218"/>
    </row>
    <row r="224" customFormat="false" ht="15.75" hidden="false" customHeight="true" outlineLevel="0" collapsed="false">
      <c r="A224" s="218"/>
      <c r="B224" s="218"/>
      <c r="C224" s="218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  <c r="N224" s="218"/>
      <c r="O224" s="253"/>
      <c r="P224" s="253"/>
      <c r="Q224" s="218"/>
      <c r="R224" s="218"/>
      <c r="S224" s="218"/>
      <c r="T224" s="218"/>
      <c r="U224" s="218"/>
      <c r="V224" s="218"/>
      <c r="W224" s="218"/>
      <c r="X224" s="218"/>
      <c r="Y224" s="218"/>
      <c r="Z224" s="218"/>
      <c r="AA224" s="218"/>
    </row>
    <row r="225" customFormat="false" ht="15.75" hidden="false" customHeight="true" outlineLevel="0" collapsed="false">
      <c r="A225" s="218"/>
      <c r="B225" s="218"/>
      <c r="C225" s="218"/>
      <c r="D225" s="218"/>
      <c r="E225" s="218"/>
      <c r="F225" s="218"/>
      <c r="G225" s="218"/>
      <c r="H225" s="218"/>
      <c r="I225" s="218"/>
      <c r="J225" s="218"/>
      <c r="K225" s="218"/>
      <c r="L225" s="218"/>
      <c r="M225" s="218"/>
      <c r="N225" s="218"/>
      <c r="O225" s="253"/>
      <c r="P225" s="253"/>
      <c r="Q225" s="218"/>
      <c r="R225" s="218"/>
      <c r="S225" s="218"/>
      <c r="T225" s="218"/>
      <c r="U225" s="218"/>
      <c r="V225" s="218"/>
      <c r="W225" s="218"/>
      <c r="X225" s="218"/>
      <c r="Y225" s="218"/>
      <c r="Z225" s="218"/>
      <c r="AA225" s="218"/>
    </row>
    <row r="226" customFormat="false" ht="15.75" hidden="false" customHeight="true" outlineLevel="0" collapsed="false">
      <c r="A226" s="218"/>
      <c r="B226" s="218"/>
      <c r="C226" s="218"/>
      <c r="D226" s="218"/>
      <c r="E226" s="218"/>
      <c r="F226" s="218"/>
      <c r="G226" s="218"/>
      <c r="H226" s="218"/>
      <c r="I226" s="218"/>
      <c r="J226" s="218"/>
      <c r="K226" s="218"/>
      <c r="L226" s="218"/>
      <c r="M226" s="218"/>
      <c r="N226" s="218"/>
      <c r="O226" s="253"/>
      <c r="P226" s="253"/>
      <c r="Q226" s="218"/>
      <c r="R226" s="218"/>
      <c r="S226" s="218"/>
      <c r="T226" s="218"/>
      <c r="U226" s="218"/>
      <c r="V226" s="218"/>
      <c r="W226" s="218"/>
      <c r="X226" s="218"/>
      <c r="Y226" s="218"/>
      <c r="Z226" s="218"/>
      <c r="AA226" s="218"/>
    </row>
    <row r="227" customFormat="false" ht="15.75" hidden="false" customHeight="true" outlineLevel="0" collapsed="false">
      <c r="A227" s="218"/>
      <c r="B227" s="218"/>
      <c r="C227" s="218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53"/>
      <c r="P227" s="253"/>
      <c r="Q227" s="218"/>
      <c r="R227" s="218"/>
      <c r="S227" s="218"/>
      <c r="T227" s="218"/>
      <c r="U227" s="218"/>
      <c r="V227" s="218"/>
      <c r="W227" s="218"/>
      <c r="X227" s="218"/>
      <c r="Y227" s="218"/>
      <c r="Z227" s="218"/>
      <c r="AA227" s="218"/>
    </row>
    <row r="228" customFormat="false" ht="15.75" hidden="false" customHeight="true" outlineLevel="0" collapsed="false">
      <c r="A228" s="218"/>
      <c r="B228" s="218"/>
      <c r="C228" s="218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53"/>
      <c r="P228" s="253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  <c r="AA228" s="218"/>
    </row>
    <row r="229" customFormat="false" ht="15.75" hidden="false" customHeight="true" outlineLevel="0" collapsed="false">
      <c r="O229" s="255"/>
      <c r="P229" s="255"/>
    </row>
    <row r="230" customFormat="false" ht="15.75" hidden="false" customHeight="true" outlineLevel="0" collapsed="false">
      <c r="O230" s="255"/>
      <c r="P230" s="255"/>
    </row>
    <row r="231" customFormat="false" ht="15.75" hidden="false" customHeight="true" outlineLevel="0" collapsed="false">
      <c r="O231" s="255"/>
      <c r="P231" s="255"/>
    </row>
    <row r="232" customFormat="false" ht="15.75" hidden="false" customHeight="true" outlineLevel="0" collapsed="false">
      <c r="O232" s="255"/>
      <c r="P232" s="255"/>
    </row>
    <row r="233" customFormat="false" ht="15.75" hidden="false" customHeight="true" outlineLevel="0" collapsed="false">
      <c r="O233" s="255"/>
      <c r="P233" s="255"/>
    </row>
    <row r="234" customFormat="false" ht="15.75" hidden="false" customHeight="true" outlineLevel="0" collapsed="false">
      <c r="O234" s="255"/>
      <c r="P234" s="255"/>
    </row>
    <row r="235" customFormat="false" ht="15.75" hidden="false" customHeight="true" outlineLevel="0" collapsed="false">
      <c r="O235" s="255"/>
      <c r="P235" s="255"/>
    </row>
    <row r="236" customFormat="false" ht="15.75" hidden="false" customHeight="true" outlineLevel="0" collapsed="false">
      <c r="O236" s="255"/>
      <c r="P236" s="255"/>
    </row>
    <row r="237" customFormat="false" ht="15.75" hidden="false" customHeight="true" outlineLevel="0" collapsed="false">
      <c r="O237" s="255"/>
      <c r="P237" s="255"/>
    </row>
    <row r="238" customFormat="false" ht="15.75" hidden="false" customHeight="true" outlineLevel="0" collapsed="false">
      <c r="O238" s="255"/>
      <c r="P238" s="255"/>
    </row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5">
    <mergeCell ref="A1:S1"/>
    <mergeCell ref="B2:S2"/>
    <mergeCell ref="E3:G3"/>
    <mergeCell ref="H3:K3"/>
    <mergeCell ref="L3:P3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1" scale="100" fitToWidth="1" fitToHeight="0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7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4.48828125" defaultRowHeight="13.8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5.7"/>
    <col collapsed="false" customWidth="true" hidden="false" outlineLevel="0" max="3" min="3" style="1" width="21.57"/>
    <col collapsed="false" customWidth="true" hidden="false" outlineLevel="0" max="4" min="4" style="1" width="23.71"/>
    <col collapsed="false" customWidth="true" hidden="false" outlineLevel="0" max="5" min="5" style="1" width="4.14"/>
    <col collapsed="false" customWidth="true" hidden="false" outlineLevel="0" max="6" min="6" style="1" width="25.15"/>
    <col collapsed="false" customWidth="true" hidden="false" outlineLevel="0" max="7" min="7" style="1" width="72"/>
    <col collapsed="false" customWidth="true" hidden="false" outlineLevel="0" max="8" min="8" style="1" width="19.71"/>
    <col collapsed="false" customWidth="true" hidden="false" outlineLevel="0" max="9" min="9" style="1" width="30.85"/>
    <col collapsed="false" customWidth="true" hidden="false" outlineLevel="0" max="10" min="10" style="1" width="21"/>
    <col collapsed="false" customWidth="true" hidden="false" outlineLevel="0" max="11" min="11" style="1" width="16.29"/>
    <col collapsed="false" customWidth="true" hidden="false" outlineLevel="0" max="13" min="12" style="1" width="9.85"/>
    <col collapsed="false" customWidth="true" hidden="false" outlineLevel="0" max="14" min="14" style="1" width="24.71"/>
    <col collapsed="false" customWidth="true" hidden="false" outlineLevel="0" max="15" min="15" style="1" width="13.57"/>
    <col collapsed="false" customWidth="true" hidden="false" outlineLevel="0" max="27" min="16" style="1" width="9.85"/>
  </cols>
  <sheetData>
    <row r="1" customFormat="false" ht="24.45" hidden="false" customHeight="false" outlineLevel="0" collapsed="false">
      <c r="A1" s="88"/>
      <c r="B1" s="256" t="s">
        <v>876</v>
      </c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</row>
    <row r="2" customFormat="false" ht="24.45" hidden="false" customHeight="false" outlineLevel="0" collapsed="false">
      <c r="A2" s="88"/>
      <c r="B2" s="257" t="s">
        <v>877</v>
      </c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5"/>
      <c r="AA2" s="255"/>
    </row>
    <row r="3" customFormat="false" ht="13.8" hidden="false" customHeight="false" outlineLevel="0" collapsed="false">
      <c r="A3" s="88"/>
      <c r="B3" s="258"/>
      <c r="C3" s="259"/>
      <c r="D3" s="258"/>
      <c r="E3" s="258"/>
      <c r="F3" s="260"/>
      <c r="G3" s="88"/>
      <c r="H3" s="88"/>
      <c r="I3" s="88"/>
      <c r="J3" s="88"/>
      <c r="K3" s="88"/>
      <c r="L3" s="255"/>
      <c r="M3" s="255"/>
      <c r="N3" s="88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</row>
    <row r="4" customFormat="false" ht="26.85" hidden="false" customHeight="false" outlineLevel="0" collapsed="false">
      <c r="A4" s="88"/>
      <c r="B4" s="261" t="s">
        <v>19</v>
      </c>
      <c r="C4" s="262" t="s">
        <v>878</v>
      </c>
      <c r="D4" s="263" t="s">
        <v>879</v>
      </c>
      <c r="E4" s="263" t="s">
        <v>880</v>
      </c>
      <c r="F4" s="261" t="s">
        <v>881</v>
      </c>
      <c r="G4" s="261" t="s">
        <v>882</v>
      </c>
      <c r="H4" s="261" t="s">
        <v>883</v>
      </c>
      <c r="I4" s="264" t="s">
        <v>884</v>
      </c>
      <c r="J4" s="261" t="s">
        <v>885</v>
      </c>
      <c r="K4" s="265" t="s">
        <v>886</v>
      </c>
      <c r="L4" s="266" t="s">
        <v>887</v>
      </c>
      <c r="M4" s="266" t="s">
        <v>888</v>
      </c>
      <c r="N4" s="266" t="s">
        <v>889</v>
      </c>
      <c r="O4" s="265" t="s">
        <v>890</v>
      </c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</row>
    <row r="5" customFormat="false" ht="13.8" hidden="false" customHeight="false" outlineLevel="0" collapsed="false">
      <c r="A5" s="88"/>
      <c r="B5" s="267" t="n">
        <v>1</v>
      </c>
      <c r="C5" s="267" t="s">
        <v>891</v>
      </c>
      <c r="D5" s="268" t="s">
        <v>35</v>
      </c>
      <c r="E5" s="267" t="s">
        <v>892</v>
      </c>
      <c r="F5" s="269" t="s">
        <v>41</v>
      </c>
      <c r="G5" s="269" t="s">
        <v>893</v>
      </c>
      <c r="H5" s="270" t="s">
        <v>894</v>
      </c>
      <c r="I5" s="271" t="s">
        <v>895</v>
      </c>
      <c r="J5" s="272"/>
      <c r="K5" s="269"/>
      <c r="L5" s="267" t="s">
        <v>887</v>
      </c>
      <c r="M5" s="269"/>
      <c r="N5" s="273" t="n">
        <v>2910210022444</v>
      </c>
      <c r="O5" s="269"/>
      <c r="P5" s="255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</row>
    <row r="6" customFormat="false" ht="13.8" hidden="false" customHeight="false" outlineLevel="0" collapsed="false">
      <c r="A6" s="253"/>
      <c r="B6" s="267" t="n">
        <v>2</v>
      </c>
      <c r="C6" s="267" t="s">
        <v>896</v>
      </c>
      <c r="D6" s="268" t="s">
        <v>42</v>
      </c>
      <c r="E6" s="267" t="s">
        <v>892</v>
      </c>
      <c r="F6" s="269" t="s">
        <v>41</v>
      </c>
      <c r="G6" s="269" t="s">
        <v>893</v>
      </c>
      <c r="H6" s="270" t="s">
        <v>897</v>
      </c>
      <c r="I6" s="271" t="s">
        <v>898</v>
      </c>
      <c r="J6" s="270" t="s">
        <v>899</v>
      </c>
      <c r="K6" s="269"/>
      <c r="L6" s="267" t="s">
        <v>887</v>
      </c>
      <c r="M6" s="269"/>
      <c r="N6" s="274" t="n">
        <v>1002220068806</v>
      </c>
      <c r="O6" s="269"/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</row>
    <row r="7" customFormat="false" ht="13.8" hidden="false" customHeight="false" outlineLevel="0" collapsed="false">
      <c r="A7" s="253"/>
      <c r="B7" s="267" t="n">
        <v>3</v>
      </c>
      <c r="C7" s="267" t="s">
        <v>900</v>
      </c>
      <c r="D7" s="268" t="s">
        <v>47</v>
      </c>
      <c r="E7" s="267" t="s">
        <v>892</v>
      </c>
      <c r="F7" s="269" t="s">
        <v>41</v>
      </c>
      <c r="G7" s="269" t="s">
        <v>901</v>
      </c>
      <c r="H7" s="270" t="s">
        <v>902</v>
      </c>
      <c r="I7" s="271" t="s">
        <v>903</v>
      </c>
      <c r="J7" s="270" t="s">
        <v>904</v>
      </c>
      <c r="K7" s="269"/>
      <c r="L7" s="267" t="s">
        <v>887</v>
      </c>
      <c r="M7" s="269"/>
      <c r="N7" s="269"/>
      <c r="O7" s="269"/>
      <c r="P7" s="253"/>
      <c r="Q7" s="253"/>
      <c r="R7" s="253"/>
      <c r="S7" s="253"/>
      <c r="T7" s="253"/>
      <c r="U7" s="253"/>
      <c r="V7" s="253"/>
      <c r="W7" s="253"/>
      <c r="X7" s="253"/>
      <c r="Y7" s="253"/>
      <c r="Z7" s="253"/>
      <c r="AA7" s="253"/>
    </row>
    <row r="8" customFormat="false" ht="13.8" hidden="false" customHeight="false" outlineLevel="0" collapsed="false">
      <c r="A8" s="253"/>
      <c r="B8" s="267" t="n">
        <v>4</v>
      </c>
      <c r="C8" s="267" t="s">
        <v>905</v>
      </c>
      <c r="D8" s="268" t="s">
        <v>51</v>
      </c>
      <c r="E8" s="267" t="s">
        <v>892</v>
      </c>
      <c r="F8" s="269" t="s">
        <v>41</v>
      </c>
      <c r="G8" s="269" t="s">
        <v>893</v>
      </c>
      <c r="H8" s="270" t="s">
        <v>906</v>
      </c>
      <c r="I8" s="271" t="s">
        <v>907</v>
      </c>
      <c r="J8" s="270" t="s">
        <v>908</v>
      </c>
      <c r="K8" s="269"/>
      <c r="L8" s="267" t="s">
        <v>887</v>
      </c>
      <c r="M8" s="269"/>
      <c r="N8" s="275" t="s">
        <v>909</v>
      </c>
      <c r="O8" s="269"/>
      <c r="P8" s="253"/>
      <c r="Q8" s="253"/>
      <c r="R8" s="253"/>
      <c r="S8" s="253"/>
      <c r="T8" s="253"/>
      <c r="U8" s="253"/>
      <c r="V8" s="253"/>
      <c r="W8" s="253"/>
      <c r="X8" s="253"/>
      <c r="Y8" s="253"/>
      <c r="Z8" s="253"/>
      <c r="AA8" s="253"/>
    </row>
    <row r="9" customFormat="false" ht="13.8" hidden="false" customHeight="false" outlineLevel="0" collapsed="false">
      <c r="A9" s="253"/>
      <c r="B9" s="267" t="n">
        <v>5</v>
      </c>
      <c r="C9" s="267" t="s">
        <v>910</v>
      </c>
      <c r="D9" s="268" t="s">
        <v>52</v>
      </c>
      <c r="E9" s="267" t="s">
        <v>892</v>
      </c>
      <c r="F9" s="269" t="s">
        <v>41</v>
      </c>
      <c r="G9" s="269" t="s">
        <v>893</v>
      </c>
      <c r="H9" s="270" t="s">
        <v>911</v>
      </c>
      <c r="I9" s="271" t="s">
        <v>912</v>
      </c>
      <c r="J9" s="270" t="s">
        <v>913</v>
      </c>
      <c r="K9" s="269"/>
      <c r="L9" s="267" t="s">
        <v>887</v>
      </c>
      <c r="M9" s="269"/>
      <c r="N9" s="273" t="s">
        <v>909</v>
      </c>
      <c r="O9" s="269"/>
      <c r="P9" s="253"/>
      <c r="Q9" s="253"/>
      <c r="R9" s="253"/>
      <c r="S9" s="253"/>
      <c r="T9" s="253"/>
      <c r="U9" s="253"/>
      <c r="V9" s="253"/>
      <c r="W9" s="253"/>
      <c r="X9" s="253"/>
      <c r="Y9" s="253"/>
      <c r="Z9" s="253"/>
      <c r="AA9" s="253"/>
    </row>
    <row r="10" customFormat="false" ht="13.8" hidden="false" customHeight="false" outlineLevel="0" collapsed="false">
      <c r="A10" s="253"/>
      <c r="B10" s="267" t="n">
        <v>6</v>
      </c>
      <c r="C10" s="267" t="s">
        <v>914</v>
      </c>
      <c r="D10" s="268" t="s">
        <v>54</v>
      </c>
      <c r="E10" s="267" t="s">
        <v>915</v>
      </c>
      <c r="F10" s="269" t="s">
        <v>41</v>
      </c>
      <c r="G10" s="269" t="s">
        <v>893</v>
      </c>
      <c r="H10" s="270" t="s">
        <v>916</v>
      </c>
      <c r="I10" s="271" t="s">
        <v>917</v>
      </c>
      <c r="J10" s="270" t="s">
        <v>913</v>
      </c>
      <c r="K10" s="269"/>
      <c r="L10" s="267" t="s">
        <v>887</v>
      </c>
      <c r="M10" s="269"/>
      <c r="N10" s="274" t="s">
        <v>918</v>
      </c>
      <c r="O10" s="269"/>
      <c r="P10" s="253"/>
      <c r="Q10" s="253"/>
      <c r="R10" s="253"/>
      <c r="S10" s="253"/>
      <c r="T10" s="253"/>
      <c r="U10" s="253"/>
      <c r="V10" s="253"/>
      <c r="W10" s="253"/>
      <c r="X10" s="253"/>
      <c r="Y10" s="253"/>
      <c r="Z10" s="253"/>
      <c r="AA10" s="253"/>
    </row>
    <row r="11" customFormat="false" ht="13.8" hidden="false" customHeight="false" outlineLevel="0" collapsed="false">
      <c r="A11" s="253"/>
      <c r="B11" s="267" t="n">
        <v>7</v>
      </c>
      <c r="C11" s="267" t="s">
        <v>919</v>
      </c>
      <c r="D11" s="268" t="s">
        <v>55</v>
      </c>
      <c r="E11" s="267" t="s">
        <v>892</v>
      </c>
      <c r="F11" s="269" t="s">
        <v>41</v>
      </c>
      <c r="G11" s="269" t="s">
        <v>893</v>
      </c>
      <c r="H11" s="270" t="s">
        <v>920</v>
      </c>
      <c r="I11" s="271" t="s">
        <v>921</v>
      </c>
      <c r="J11" s="270" t="s">
        <v>922</v>
      </c>
      <c r="K11" s="269"/>
      <c r="L11" s="267" t="s">
        <v>887</v>
      </c>
      <c r="M11" s="269"/>
      <c r="N11" s="274" t="n">
        <v>2901210029082</v>
      </c>
      <c r="O11" s="269"/>
      <c r="P11" s="253"/>
      <c r="Q11" s="253"/>
      <c r="R11" s="253"/>
      <c r="S11" s="253"/>
      <c r="T11" s="253"/>
      <c r="U11" s="253"/>
      <c r="V11" s="253"/>
      <c r="W11" s="253"/>
      <c r="X11" s="253"/>
      <c r="Y11" s="253"/>
      <c r="Z11" s="253"/>
      <c r="AA11" s="253"/>
    </row>
    <row r="12" customFormat="false" ht="13.8" hidden="false" customHeight="false" outlineLevel="0" collapsed="false">
      <c r="A12" s="253"/>
      <c r="B12" s="267" t="n">
        <v>8</v>
      </c>
      <c r="C12" s="267" t="s">
        <v>923</v>
      </c>
      <c r="D12" s="268" t="s">
        <v>56</v>
      </c>
      <c r="E12" s="267" t="s">
        <v>892</v>
      </c>
      <c r="F12" s="269" t="s">
        <v>41</v>
      </c>
      <c r="G12" s="269" t="s">
        <v>893</v>
      </c>
      <c r="H12" s="270" t="s">
        <v>924</v>
      </c>
      <c r="I12" s="271" t="s">
        <v>925</v>
      </c>
      <c r="J12" s="270" t="s">
        <v>899</v>
      </c>
      <c r="K12" s="269"/>
      <c r="L12" s="267" t="s">
        <v>887</v>
      </c>
      <c r="M12" s="269"/>
      <c r="N12" s="274" t="n">
        <v>2910210032026</v>
      </c>
      <c r="O12" s="269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</row>
    <row r="13" customFormat="false" ht="13.8" hidden="false" customHeight="false" outlineLevel="0" collapsed="false">
      <c r="A13" s="253"/>
      <c r="B13" s="267" t="n">
        <v>9</v>
      </c>
      <c r="C13" s="267" t="s">
        <v>926</v>
      </c>
      <c r="D13" s="268" t="s">
        <v>57</v>
      </c>
      <c r="E13" s="267" t="s">
        <v>892</v>
      </c>
      <c r="F13" s="269" t="s">
        <v>41</v>
      </c>
      <c r="G13" s="269" t="s">
        <v>893</v>
      </c>
      <c r="H13" s="270" t="s">
        <v>927</v>
      </c>
      <c r="I13" s="271" t="s">
        <v>928</v>
      </c>
      <c r="J13" s="270" t="s">
        <v>929</v>
      </c>
      <c r="K13" s="269"/>
      <c r="L13" s="267" t="s">
        <v>887</v>
      </c>
      <c r="M13" s="269"/>
      <c r="N13" s="274" t="s">
        <v>930</v>
      </c>
      <c r="O13" s="269"/>
      <c r="P13" s="253"/>
      <c r="Q13" s="253"/>
      <c r="R13" s="253"/>
      <c r="S13" s="253"/>
      <c r="T13" s="253"/>
      <c r="U13" s="253"/>
      <c r="V13" s="253"/>
      <c r="W13" s="253"/>
      <c r="X13" s="253"/>
      <c r="Y13" s="253"/>
      <c r="Z13" s="253"/>
      <c r="AA13" s="253"/>
    </row>
    <row r="14" customFormat="false" ht="13.8" hidden="false" customHeight="false" outlineLevel="0" collapsed="false">
      <c r="A14" s="253"/>
      <c r="B14" s="267" t="n">
        <v>10</v>
      </c>
      <c r="C14" s="267" t="s">
        <v>931</v>
      </c>
      <c r="D14" s="268" t="s">
        <v>59</v>
      </c>
      <c r="E14" s="267" t="s">
        <v>892</v>
      </c>
      <c r="F14" s="269" t="s">
        <v>41</v>
      </c>
      <c r="G14" s="269" t="s">
        <v>893</v>
      </c>
      <c r="H14" s="270" t="s">
        <v>932</v>
      </c>
      <c r="I14" s="271" t="s">
        <v>933</v>
      </c>
      <c r="J14" s="270" t="s">
        <v>934</v>
      </c>
      <c r="K14" s="269"/>
      <c r="L14" s="267" t="s">
        <v>887</v>
      </c>
      <c r="M14" s="269"/>
      <c r="N14" s="269"/>
      <c r="O14" s="269"/>
      <c r="P14" s="253"/>
      <c r="Q14" s="253"/>
      <c r="R14" s="253"/>
      <c r="S14" s="253"/>
      <c r="T14" s="253"/>
      <c r="U14" s="253"/>
      <c r="V14" s="253"/>
      <c r="W14" s="253"/>
      <c r="X14" s="253"/>
      <c r="Y14" s="253"/>
      <c r="Z14" s="253"/>
      <c r="AA14" s="253"/>
    </row>
    <row r="15" customFormat="false" ht="13.8" hidden="false" customHeight="false" outlineLevel="0" collapsed="false">
      <c r="A15" s="253"/>
      <c r="B15" s="267" t="n">
        <v>11</v>
      </c>
      <c r="C15" s="267" t="s">
        <v>935</v>
      </c>
      <c r="D15" s="268" t="s">
        <v>60</v>
      </c>
      <c r="E15" s="267" t="s">
        <v>892</v>
      </c>
      <c r="F15" s="269" t="s">
        <v>41</v>
      </c>
      <c r="G15" s="269" t="s">
        <v>893</v>
      </c>
      <c r="H15" s="270" t="s">
        <v>936</v>
      </c>
      <c r="I15" s="271" t="s">
        <v>937</v>
      </c>
      <c r="J15" s="270" t="s">
        <v>899</v>
      </c>
      <c r="K15" s="269"/>
      <c r="L15" s="267" t="s">
        <v>887</v>
      </c>
      <c r="M15" s="269"/>
      <c r="N15" s="273" t="s">
        <v>938</v>
      </c>
      <c r="O15" s="269"/>
      <c r="P15" s="253"/>
      <c r="Q15" s="253"/>
      <c r="R15" s="253"/>
      <c r="S15" s="253"/>
      <c r="T15" s="253"/>
      <c r="U15" s="253"/>
      <c r="V15" s="253"/>
      <c r="W15" s="253"/>
      <c r="X15" s="253"/>
      <c r="Y15" s="253"/>
      <c r="Z15" s="253"/>
      <c r="AA15" s="253"/>
    </row>
    <row r="16" customFormat="false" ht="13.8" hidden="false" customHeight="false" outlineLevel="0" collapsed="false">
      <c r="A16" s="253"/>
      <c r="B16" s="267" t="n">
        <v>12</v>
      </c>
      <c r="C16" s="267" t="s">
        <v>939</v>
      </c>
      <c r="D16" s="268" t="s">
        <v>61</v>
      </c>
      <c r="E16" s="267" t="s">
        <v>892</v>
      </c>
      <c r="F16" s="269" t="s">
        <v>41</v>
      </c>
      <c r="G16" s="269" t="s">
        <v>893</v>
      </c>
      <c r="H16" s="270" t="s">
        <v>940</v>
      </c>
      <c r="I16" s="271" t="s">
        <v>941</v>
      </c>
      <c r="J16" s="270" t="s">
        <v>942</v>
      </c>
      <c r="K16" s="269"/>
      <c r="L16" s="267" t="s">
        <v>887</v>
      </c>
      <c r="M16" s="269"/>
      <c r="N16" s="274" t="s">
        <v>943</v>
      </c>
      <c r="O16" s="269"/>
      <c r="P16" s="253"/>
      <c r="Q16" s="253"/>
      <c r="R16" s="253"/>
      <c r="S16" s="253"/>
      <c r="T16" s="253"/>
      <c r="U16" s="253"/>
      <c r="V16" s="253"/>
      <c r="W16" s="253"/>
      <c r="X16" s="253"/>
      <c r="Y16" s="253"/>
      <c r="Z16" s="253"/>
      <c r="AA16" s="253"/>
    </row>
    <row r="17" customFormat="false" ht="13.8" hidden="false" customHeight="false" outlineLevel="0" collapsed="false">
      <c r="A17" s="253"/>
      <c r="B17" s="267" t="n">
        <v>13</v>
      </c>
      <c r="C17" s="267" t="s">
        <v>944</v>
      </c>
      <c r="D17" s="268" t="s">
        <v>62</v>
      </c>
      <c r="E17" s="267" t="s">
        <v>915</v>
      </c>
      <c r="F17" s="269" t="s">
        <v>41</v>
      </c>
      <c r="G17" s="269" t="s">
        <v>893</v>
      </c>
      <c r="H17" s="270" t="s">
        <v>945</v>
      </c>
      <c r="I17" s="271" t="s">
        <v>946</v>
      </c>
      <c r="J17" s="270" t="s">
        <v>947</v>
      </c>
      <c r="K17" s="269"/>
      <c r="L17" s="267" t="s">
        <v>887</v>
      </c>
      <c r="M17" s="269"/>
      <c r="N17" s="269"/>
      <c r="O17" s="269"/>
      <c r="P17" s="253"/>
      <c r="Q17" s="253"/>
      <c r="R17" s="253"/>
      <c r="S17" s="253"/>
      <c r="T17" s="253"/>
      <c r="U17" s="253"/>
      <c r="V17" s="253"/>
      <c r="W17" s="253"/>
      <c r="X17" s="253"/>
      <c r="Y17" s="253"/>
      <c r="Z17" s="253"/>
      <c r="AA17" s="253"/>
    </row>
    <row r="18" customFormat="false" ht="13.8" hidden="false" customHeight="false" outlineLevel="0" collapsed="false">
      <c r="A18" s="253"/>
      <c r="B18" s="267" t="n">
        <v>14</v>
      </c>
      <c r="C18" s="267" t="s">
        <v>948</v>
      </c>
      <c r="D18" s="268" t="s">
        <v>63</v>
      </c>
      <c r="E18" s="267" t="s">
        <v>915</v>
      </c>
      <c r="F18" s="269" t="s">
        <v>41</v>
      </c>
      <c r="G18" s="269" t="s">
        <v>949</v>
      </c>
      <c r="H18" s="270" t="s">
        <v>950</v>
      </c>
      <c r="I18" s="271" t="s">
        <v>951</v>
      </c>
      <c r="J18" s="272"/>
      <c r="K18" s="269"/>
      <c r="L18" s="267" t="s">
        <v>887</v>
      </c>
      <c r="M18" s="269"/>
      <c r="N18" s="269"/>
      <c r="O18" s="269"/>
      <c r="P18" s="253"/>
      <c r="Q18" s="253"/>
      <c r="R18" s="253"/>
      <c r="S18" s="253"/>
      <c r="T18" s="253"/>
      <c r="U18" s="253"/>
      <c r="V18" s="253"/>
      <c r="W18" s="253"/>
      <c r="X18" s="253"/>
      <c r="Y18" s="253"/>
      <c r="Z18" s="253"/>
      <c r="AA18" s="253"/>
    </row>
    <row r="19" customFormat="false" ht="13.8" hidden="false" customHeight="false" outlineLevel="0" collapsed="false">
      <c r="A19" s="253"/>
      <c r="B19" s="267" t="n">
        <v>15</v>
      </c>
      <c r="C19" s="267" t="s">
        <v>952</v>
      </c>
      <c r="D19" s="268" t="s">
        <v>64</v>
      </c>
      <c r="E19" s="267" t="s">
        <v>915</v>
      </c>
      <c r="F19" s="269" t="s">
        <v>41</v>
      </c>
      <c r="G19" s="269" t="s">
        <v>893</v>
      </c>
      <c r="H19" s="272" t="s">
        <v>953</v>
      </c>
      <c r="I19" s="271" t="s">
        <v>954</v>
      </c>
      <c r="J19" s="270" t="s">
        <v>922</v>
      </c>
      <c r="K19" s="269"/>
      <c r="L19" s="267" t="s">
        <v>887</v>
      </c>
      <c r="M19" s="269"/>
      <c r="N19" s="273" t="s">
        <v>955</v>
      </c>
      <c r="O19" s="269"/>
      <c r="P19" s="253"/>
      <c r="Q19" s="253"/>
      <c r="R19" s="253"/>
      <c r="S19" s="253"/>
      <c r="T19" s="253"/>
      <c r="U19" s="253"/>
      <c r="V19" s="253"/>
      <c r="W19" s="253"/>
      <c r="X19" s="253"/>
      <c r="Y19" s="253"/>
      <c r="Z19" s="253"/>
      <c r="AA19" s="253"/>
    </row>
    <row r="20" customFormat="false" ht="13.8" hidden="false" customHeight="false" outlineLevel="0" collapsed="false">
      <c r="A20" s="253"/>
      <c r="B20" s="267" t="n">
        <v>16</v>
      </c>
      <c r="C20" s="267" t="s">
        <v>956</v>
      </c>
      <c r="D20" s="268" t="s">
        <v>65</v>
      </c>
      <c r="E20" s="267" t="s">
        <v>892</v>
      </c>
      <c r="F20" s="269" t="s">
        <v>41</v>
      </c>
      <c r="G20" s="269" t="s">
        <v>893</v>
      </c>
      <c r="H20" s="270" t="s">
        <v>957</v>
      </c>
      <c r="I20" s="271" t="s">
        <v>958</v>
      </c>
      <c r="J20" s="270" t="s">
        <v>959</v>
      </c>
      <c r="K20" s="269"/>
      <c r="L20" s="267" t="s">
        <v>887</v>
      </c>
      <c r="M20" s="269"/>
      <c r="N20" s="274" t="s">
        <v>960</v>
      </c>
      <c r="O20" s="269"/>
      <c r="P20" s="253"/>
      <c r="Q20" s="253"/>
      <c r="R20" s="253"/>
      <c r="S20" s="253"/>
      <c r="T20" s="253"/>
      <c r="U20" s="253"/>
      <c r="V20" s="253"/>
      <c r="W20" s="253"/>
      <c r="X20" s="253"/>
      <c r="Y20" s="253"/>
      <c r="Z20" s="253"/>
      <c r="AA20" s="253"/>
    </row>
    <row r="21" customFormat="false" ht="13.8" hidden="false" customHeight="false" outlineLevel="0" collapsed="false">
      <c r="A21" s="253"/>
      <c r="B21" s="267" t="n">
        <v>17</v>
      </c>
      <c r="C21" s="267" t="s">
        <v>961</v>
      </c>
      <c r="D21" s="268" t="s">
        <v>67</v>
      </c>
      <c r="E21" s="267" t="s">
        <v>892</v>
      </c>
      <c r="F21" s="269" t="s">
        <v>41</v>
      </c>
      <c r="G21" s="269" t="s">
        <v>893</v>
      </c>
      <c r="H21" s="270" t="s">
        <v>962</v>
      </c>
      <c r="I21" s="271" t="s">
        <v>963</v>
      </c>
      <c r="J21" s="272"/>
      <c r="K21" s="269"/>
      <c r="L21" s="267" t="s">
        <v>887</v>
      </c>
      <c r="M21" s="269"/>
      <c r="N21" s="274" t="s">
        <v>964</v>
      </c>
      <c r="O21" s="269"/>
      <c r="P21" s="253"/>
      <c r="Q21" s="253"/>
      <c r="R21" s="253"/>
      <c r="S21" s="253"/>
      <c r="T21" s="253"/>
      <c r="U21" s="253"/>
      <c r="V21" s="253"/>
      <c r="W21" s="253"/>
      <c r="X21" s="253"/>
      <c r="Y21" s="253"/>
      <c r="Z21" s="253"/>
      <c r="AA21" s="253"/>
    </row>
    <row r="22" customFormat="false" ht="13.8" hidden="false" customHeight="false" outlineLevel="0" collapsed="false">
      <c r="A22" s="253"/>
      <c r="B22" s="267" t="n">
        <v>18</v>
      </c>
      <c r="C22" s="267" t="s">
        <v>965</v>
      </c>
      <c r="D22" s="268" t="s">
        <v>69</v>
      </c>
      <c r="E22" s="267" t="s">
        <v>892</v>
      </c>
      <c r="F22" s="269" t="s">
        <v>41</v>
      </c>
      <c r="G22" s="269" t="s">
        <v>893</v>
      </c>
      <c r="H22" s="270" t="s">
        <v>966</v>
      </c>
      <c r="I22" s="276" t="s">
        <v>967</v>
      </c>
      <c r="J22" s="270" t="s">
        <v>947</v>
      </c>
      <c r="K22" s="269"/>
      <c r="L22" s="267" t="s">
        <v>887</v>
      </c>
      <c r="M22" s="269"/>
      <c r="N22" s="274" t="s">
        <v>968</v>
      </c>
      <c r="O22" s="269"/>
      <c r="P22" s="253"/>
      <c r="Q22" s="253"/>
      <c r="R22" s="253"/>
      <c r="S22" s="253"/>
      <c r="T22" s="253"/>
      <c r="U22" s="253"/>
      <c r="V22" s="253"/>
      <c r="W22" s="253"/>
      <c r="X22" s="253"/>
      <c r="Y22" s="253"/>
      <c r="Z22" s="253"/>
      <c r="AA22" s="253"/>
    </row>
    <row r="23" customFormat="false" ht="13.8" hidden="false" customHeight="false" outlineLevel="0" collapsed="false">
      <c r="A23" s="253"/>
      <c r="B23" s="267" t="n">
        <v>19</v>
      </c>
      <c r="C23" s="267" t="s">
        <v>969</v>
      </c>
      <c r="D23" s="268" t="s">
        <v>70</v>
      </c>
      <c r="E23" s="267" t="s">
        <v>892</v>
      </c>
      <c r="F23" s="269" t="s">
        <v>41</v>
      </c>
      <c r="G23" s="269" t="s">
        <v>893</v>
      </c>
      <c r="H23" s="270" t="s">
        <v>970</v>
      </c>
      <c r="I23" s="271" t="s">
        <v>946</v>
      </c>
      <c r="J23" s="270" t="s">
        <v>971</v>
      </c>
      <c r="K23" s="269"/>
      <c r="L23" s="267" t="s">
        <v>887</v>
      </c>
      <c r="M23" s="269"/>
      <c r="N23" s="274" t="s">
        <v>972</v>
      </c>
      <c r="O23" s="269"/>
      <c r="P23" s="253"/>
      <c r="Q23" s="253"/>
      <c r="R23" s="253"/>
      <c r="S23" s="253"/>
      <c r="T23" s="253"/>
      <c r="U23" s="253"/>
      <c r="V23" s="253"/>
      <c r="W23" s="253"/>
      <c r="X23" s="253"/>
      <c r="Y23" s="253"/>
      <c r="Z23" s="253"/>
      <c r="AA23" s="253"/>
    </row>
    <row r="24" customFormat="false" ht="13.8" hidden="false" customHeight="false" outlineLevel="0" collapsed="false">
      <c r="A24" s="253"/>
      <c r="B24" s="267" t="n">
        <v>20</v>
      </c>
      <c r="C24" s="267" t="s">
        <v>973</v>
      </c>
      <c r="D24" s="268" t="s">
        <v>71</v>
      </c>
      <c r="E24" s="267" t="s">
        <v>915</v>
      </c>
      <c r="F24" s="269" t="s">
        <v>41</v>
      </c>
      <c r="G24" s="269" t="s">
        <v>974</v>
      </c>
      <c r="H24" s="270" t="s">
        <v>975</v>
      </c>
      <c r="I24" s="271" t="s">
        <v>976</v>
      </c>
      <c r="J24" s="270" t="s">
        <v>977</v>
      </c>
      <c r="K24" s="269"/>
      <c r="L24" s="267" t="s">
        <v>887</v>
      </c>
      <c r="M24" s="269"/>
      <c r="N24" s="274" t="s">
        <v>978</v>
      </c>
      <c r="O24" s="269"/>
      <c r="P24" s="253"/>
      <c r="Q24" s="253"/>
      <c r="R24" s="253"/>
      <c r="S24" s="253"/>
      <c r="T24" s="253"/>
      <c r="U24" s="253"/>
      <c r="V24" s="253"/>
      <c r="W24" s="253"/>
      <c r="X24" s="253"/>
      <c r="Y24" s="253"/>
      <c r="Z24" s="253"/>
      <c r="AA24" s="253"/>
    </row>
    <row r="25" customFormat="false" ht="13.8" hidden="false" customHeight="false" outlineLevel="0" collapsed="false">
      <c r="A25" s="253"/>
      <c r="B25" s="267" t="n">
        <v>21</v>
      </c>
      <c r="C25" s="267" t="s">
        <v>979</v>
      </c>
      <c r="D25" s="268" t="s">
        <v>72</v>
      </c>
      <c r="E25" s="267" t="s">
        <v>892</v>
      </c>
      <c r="F25" s="269" t="s">
        <v>41</v>
      </c>
      <c r="G25" s="269" t="s">
        <v>893</v>
      </c>
      <c r="H25" s="270" t="s">
        <v>980</v>
      </c>
      <c r="I25" s="271" t="s">
        <v>981</v>
      </c>
      <c r="J25" s="272"/>
      <c r="K25" s="269"/>
      <c r="L25" s="267" t="s">
        <v>887</v>
      </c>
      <c r="M25" s="269"/>
      <c r="N25" s="269"/>
      <c r="O25" s="269"/>
      <c r="P25" s="253"/>
      <c r="Q25" s="253"/>
      <c r="R25" s="253"/>
      <c r="S25" s="253"/>
      <c r="T25" s="253"/>
      <c r="U25" s="253"/>
      <c r="V25" s="253"/>
      <c r="W25" s="253"/>
      <c r="X25" s="253"/>
      <c r="Y25" s="253"/>
      <c r="Z25" s="253"/>
      <c r="AA25" s="253"/>
    </row>
    <row r="26" customFormat="false" ht="13.8" hidden="false" customHeight="false" outlineLevel="0" collapsed="false">
      <c r="A26" s="253"/>
      <c r="B26" s="267" t="n">
        <v>22</v>
      </c>
      <c r="C26" s="267" t="s">
        <v>982</v>
      </c>
      <c r="D26" s="268" t="s">
        <v>73</v>
      </c>
      <c r="E26" s="267" t="s">
        <v>892</v>
      </c>
      <c r="F26" s="269" t="s">
        <v>41</v>
      </c>
      <c r="G26" s="269" t="s">
        <v>983</v>
      </c>
      <c r="H26" s="270" t="s">
        <v>984</v>
      </c>
      <c r="I26" s="271" t="s">
        <v>985</v>
      </c>
      <c r="J26" s="270" t="s">
        <v>986</v>
      </c>
      <c r="K26" s="269"/>
      <c r="L26" s="267" t="s">
        <v>887</v>
      </c>
      <c r="M26" s="269"/>
      <c r="N26" s="273" t="n">
        <v>1002220068106</v>
      </c>
      <c r="O26" s="269"/>
      <c r="P26" s="253"/>
      <c r="Q26" s="253"/>
      <c r="R26" s="253"/>
      <c r="S26" s="253"/>
      <c r="T26" s="253"/>
      <c r="U26" s="253"/>
      <c r="V26" s="253"/>
      <c r="W26" s="253"/>
      <c r="X26" s="253"/>
      <c r="Y26" s="253"/>
      <c r="Z26" s="253"/>
      <c r="AA26" s="253"/>
    </row>
    <row r="27" customFormat="false" ht="13.8" hidden="false" customHeight="false" outlineLevel="0" collapsed="false">
      <c r="A27" s="253"/>
      <c r="B27" s="267" t="n">
        <v>23</v>
      </c>
      <c r="C27" s="267" t="s">
        <v>987</v>
      </c>
      <c r="D27" s="268" t="s">
        <v>74</v>
      </c>
      <c r="E27" s="267" t="s">
        <v>892</v>
      </c>
      <c r="F27" s="269" t="s">
        <v>41</v>
      </c>
      <c r="G27" s="269" t="s">
        <v>893</v>
      </c>
      <c r="H27" s="270" t="s">
        <v>988</v>
      </c>
      <c r="I27" s="276" t="s">
        <v>989</v>
      </c>
      <c r="J27" s="270" t="s">
        <v>959</v>
      </c>
      <c r="K27" s="269"/>
      <c r="L27" s="267" t="s">
        <v>887</v>
      </c>
      <c r="M27" s="269"/>
      <c r="N27" s="269"/>
      <c r="O27" s="269"/>
      <c r="P27" s="253"/>
      <c r="Q27" s="253"/>
      <c r="R27" s="253"/>
      <c r="S27" s="253"/>
      <c r="T27" s="253"/>
      <c r="U27" s="253"/>
      <c r="V27" s="253"/>
      <c r="W27" s="253"/>
      <c r="X27" s="253"/>
      <c r="Y27" s="253"/>
      <c r="Z27" s="253"/>
      <c r="AA27" s="253"/>
    </row>
    <row r="28" customFormat="false" ht="13.8" hidden="false" customHeight="false" outlineLevel="0" collapsed="false">
      <c r="A28" s="253"/>
      <c r="B28" s="267" t="n">
        <v>24</v>
      </c>
      <c r="C28" s="267" t="s">
        <v>990</v>
      </c>
      <c r="D28" s="268" t="s">
        <v>75</v>
      </c>
      <c r="E28" s="267" t="s">
        <v>892</v>
      </c>
      <c r="F28" s="269" t="s">
        <v>41</v>
      </c>
      <c r="G28" s="269" t="s">
        <v>893</v>
      </c>
      <c r="H28" s="270" t="s">
        <v>991</v>
      </c>
      <c r="I28" s="271" t="s">
        <v>992</v>
      </c>
      <c r="J28" s="270" t="s">
        <v>993</v>
      </c>
      <c r="K28" s="269"/>
      <c r="L28" s="267" t="s">
        <v>887</v>
      </c>
      <c r="M28" s="269"/>
      <c r="N28" s="269"/>
      <c r="O28" s="269"/>
      <c r="P28" s="253"/>
      <c r="Q28" s="253"/>
      <c r="R28" s="253"/>
      <c r="S28" s="253"/>
      <c r="T28" s="253"/>
      <c r="U28" s="253"/>
      <c r="V28" s="253"/>
      <c r="W28" s="253"/>
      <c r="X28" s="253"/>
      <c r="Y28" s="253"/>
      <c r="Z28" s="253"/>
      <c r="AA28" s="253"/>
    </row>
    <row r="29" customFormat="false" ht="13.8" hidden="false" customHeight="false" outlineLevel="0" collapsed="false">
      <c r="A29" s="253"/>
      <c r="B29" s="267" t="n">
        <v>25</v>
      </c>
      <c r="C29" s="267" t="s">
        <v>994</v>
      </c>
      <c r="D29" s="268" t="s">
        <v>76</v>
      </c>
      <c r="E29" s="267" t="s">
        <v>892</v>
      </c>
      <c r="F29" s="269" t="s">
        <v>41</v>
      </c>
      <c r="G29" s="269" t="s">
        <v>893</v>
      </c>
      <c r="H29" s="270" t="s">
        <v>995</v>
      </c>
      <c r="I29" s="276" t="s">
        <v>996</v>
      </c>
      <c r="J29" s="270" t="s">
        <v>997</v>
      </c>
      <c r="K29" s="269"/>
      <c r="L29" s="267" t="s">
        <v>887</v>
      </c>
      <c r="M29" s="269"/>
      <c r="N29" s="273" t="n">
        <v>1002220063022</v>
      </c>
      <c r="O29" s="269"/>
      <c r="P29" s="253"/>
      <c r="Q29" s="253"/>
      <c r="R29" s="253"/>
      <c r="S29" s="253"/>
      <c r="T29" s="253"/>
      <c r="U29" s="253"/>
      <c r="V29" s="253"/>
      <c r="W29" s="253"/>
      <c r="X29" s="253"/>
      <c r="Y29" s="253"/>
      <c r="Z29" s="253"/>
      <c r="AA29" s="253"/>
    </row>
    <row r="30" customFormat="false" ht="13.8" hidden="false" customHeight="false" outlineLevel="0" collapsed="false">
      <c r="A30" s="253"/>
      <c r="B30" s="267" t="n">
        <v>26</v>
      </c>
      <c r="C30" s="267" t="s">
        <v>998</v>
      </c>
      <c r="D30" s="268" t="s">
        <v>77</v>
      </c>
      <c r="E30" s="267" t="s">
        <v>892</v>
      </c>
      <c r="F30" s="269" t="s">
        <v>41</v>
      </c>
      <c r="G30" s="269" t="s">
        <v>893</v>
      </c>
      <c r="H30" s="270" t="s">
        <v>999</v>
      </c>
      <c r="I30" s="271" t="s">
        <v>1000</v>
      </c>
      <c r="J30" s="270" t="s">
        <v>1001</v>
      </c>
      <c r="K30" s="269"/>
      <c r="L30" s="267" t="s">
        <v>887</v>
      </c>
      <c r="M30" s="269"/>
      <c r="N30" s="274" t="n">
        <v>1002220071054</v>
      </c>
      <c r="O30" s="269"/>
      <c r="P30" s="253"/>
      <c r="Q30" s="253"/>
      <c r="R30" s="253"/>
      <c r="S30" s="253"/>
      <c r="T30" s="253"/>
      <c r="U30" s="253"/>
      <c r="V30" s="253"/>
      <c r="W30" s="253"/>
      <c r="X30" s="253"/>
      <c r="Y30" s="253"/>
      <c r="Z30" s="253"/>
      <c r="AA30" s="253"/>
    </row>
    <row r="31" customFormat="false" ht="13.8" hidden="false" customHeight="false" outlineLevel="0" collapsed="false">
      <c r="A31" s="253"/>
      <c r="B31" s="267" t="n">
        <v>27</v>
      </c>
      <c r="C31" s="267" t="s">
        <v>1002</v>
      </c>
      <c r="D31" s="268" t="s">
        <v>79</v>
      </c>
      <c r="E31" s="267" t="s">
        <v>892</v>
      </c>
      <c r="F31" s="269" t="s">
        <v>41</v>
      </c>
      <c r="G31" s="269" t="s">
        <v>893</v>
      </c>
      <c r="H31" s="270" t="s">
        <v>1003</v>
      </c>
      <c r="I31" s="271" t="s">
        <v>1004</v>
      </c>
      <c r="J31" s="270" t="s">
        <v>1005</v>
      </c>
      <c r="K31" s="269"/>
      <c r="L31" s="267" t="s">
        <v>887</v>
      </c>
      <c r="M31" s="269"/>
      <c r="N31" s="274" t="n">
        <v>1002220066815</v>
      </c>
      <c r="O31" s="269"/>
      <c r="P31" s="253"/>
      <c r="Q31" s="253"/>
      <c r="R31" s="253"/>
      <c r="S31" s="253"/>
      <c r="T31" s="253"/>
      <c r="U31" s="253"/>
      <c r="V31" s="253"/>
      <c r="W31" s="253"/>
      <c r="X31" s="253"/>
      <c r="Y31" s="253"/>
      <c r="Z31" s="253"/>
      <c r="AA31" s="253"/>
    </row>
    <row r="32" customFormat="false" ht="13.8" hidden="false" customHeight="false" outlineLevel="0" collapsed="false">
      <c r="A32" s="253"/>
      <c r="B32" s="267" t="n">
        <v>28</v>
      </c>
      <c r="C32" s="267" t="s">
        <v>1006</v>
      </c>
      <c r="D32" s="268" t="s">
        <v>80</v>
      </c>
      <c r="E32" s="267" t="s">
        <v>915</v>
      </c>
      <c r="F32" s="269" t="s">
        <v>41</v>
      </c>
      <c r="G32" s="269" t="s">
        <v>893</v>
      </c>
      <c r="H32" s="270" t="s">
        <v>1007</v>
      </c>
      <c r="I32" s="271" t="s">
        <v>1008</v>
      </c>
      <c r="J32" s="272"/>
      <c r="K32" s="269"/>
      <c r="L32" s="267" t="s">
        <v>887</v>
      </c>
      <c r="M32" s="269"/>
      <c r="N32" s="277"/>
      <c r="O32" s="269"/>
      <c r="P32" s="253"/>
      <c r="Q32" s="253"/>
      <c r="R32" s="253"/>
      <c r="S32" s="253"/>
      <c r="T32" s="253"/>
      <c r="U32" s="253"/>
      <c r="V32" s="253"/>
      <c r="W32" s="253"/>
      <c r="X32" s="253"/>
      <c r="Y32" s="253"/>
      <c r="Z32" s="253"/>
      <c r="AA32" s="253"/>
    </row>
    <row r="33" customFormat="false" ht="13.8" hidden="false" customHeight="false" outlineLevel="0" collapsed="false">
      <c r="A33" s="253"/>
      <c r="B33" s="267" t="n">
        <v>29</v>
      </c>
      <c r="C33" s="267" t="s">
        <v>1009</v>
      </c>
      <c r="D33" s="268" t="s">
        <v>81</v>
      </c>
      <c r="E33" s="267" t="s">
        <v>915</v>
      </c>
      <c r="F33" s="269" t="s">
        <v>41</v>
      </c>
      <c r="G33" s="269" t="s">
        <v>893</v>
      </c>
      <c r="H33" s="270" t="s">
        <v>1010</v>
      </c>
      <c r="I33" s="271" t="s">
        <v>1011</v>
      </c>
      <c r="J33" s="270" t="s">
        <v>1012</v>
      </c>
      <c r="K33" s="269"/>
      <c r="L33" s="267" t="s">
        <v>887</v>
      </c>
      <c r="M33" s="269"/>
      <c r="N33" s="277"/>
      <c r="O33" s="269"/>
      <c r="P33" s="253"/>
      <c r="Q33" s="253"/>
      <c r="R33" s="253"/>
      <c r="S33" s="253"/>
      <c r="T33" s="253"/>
      <c r="U33" s="253"/>
      <c r="V33" s="253"/>
      <c r="W33" s="253"/>
      <c r="X33" s="253"/>
      <c r="Y33" s="253"/>
      <c r="Z33" s="253"/>
      <c r="AA33" s="253"/>
    </row>
    <row r="34" customFormat="false" ht="13.8" hidden="false" customHeight="false" outlineLevel="0" collapsed="false">
      <c r="A34" s="253"/>
      <c r="B34" s="267" t="n">
        <v>30</v>
      </c>
      <c r="C34" s="267" t="s">
        <v>1013</v>
      </c>
      <c r="D34" s="268" t="s">
        <v>82</v>
      </c>
      <c r="E34" s="267" t="s">
        <v>892</v>
      </c>
      <c r="F34" s="269" t="s">
        <v>41</v>
      </c>
      <c r="G34" s="269" t="s">
        <v>893</v>
      </c>
      <c r="H34" s="270" t="s">
        <v>1014</v>
      </c>
      <c r="I34" s="271" t="s">
        <v>1015</v>
      </c>
      <c r="J34" s="270" t="s">
        <v>1012</v>
      </c>
      <c r="K34" s="269"/>
      <c r="L34" s="267" t="s">
        <v>887</v>
      </c>
      <c r="M34" s="269"/>
      <c r="N34" s="277"/>
      <c r="O34" s="269"/>
      <c r="P34" s="253"/>
      <c r="Q34" s="253"/>
      <c r="R34" s="253"/>
      <c r="S34" s="253"/>
      <c r="T34" s="253"/>
      <c r="U34" s="253"/>
      <c r="V34" s="253"/>
      <c r="W34" s="253"/>
      <c r="X34" s="253"/>
      <c r="Y34" s="253"/>
      <c r="Z34" s="253"/>
      <c r="AA34" s="253"/>
    </row>
    <row r="35" customFormat="false" ht="13.8" hidden="false" customHeight="false" outlineLevel="0" collapsed="false">
      <c r="A35" s="253"/>
      <c r="B35" s="267" t="n">
        <v>31</v>
      </c>
      <c r="C35" s="267" t="s">
        <v>1016</v>
      </c>
      <c r="D35" s="268" t="s">
        <v>83</v>
      </c>
      <c r="E35" s="267" t="s">
        <v>892</v>
      </c>
      <c r="F35" s="269" t="s">
        <v>41</v>
      </c>
      <c r="G35" s="269" t="s">
        <v>893</v>
      </c>
      <c r="H35" s="270" t="s">
        <v>1017</v>
      </c>
      <c r="I35" s="271" t="s">
        <v>1018</v>
      </c>
      <c r="J35" s="270" t="s">
        <v>1019</v>
      </c>
      <c r="K35" s="269"/>
      <c r="L35" s="267" t="s">
        <v>887</v>
      </c>
      <c r="M35" s="269"/>
      <c r="N35" s="274" t="s">
        <v>1020</v>
      </c>
      <c r="O35" s="269"/>
      <c r="P35" s="253"/>
      <c r="Q35" s="253"/>
      <c r="R35" s="253"/>
      <c r="S35" s="253"/>
      <c r="T35" s="253"/>
      <c r="U35" s="253"/>
      <c r="V35" s="253"/>
      <c r="W35" s="253"/>
      <c r="X35" s="253"/>
      <c r="Y35" s="253"/>
      <c r="Z35" s="253"/>
      <c r="AA35" s="253"/>
    </row>
    <row r="36" customFormat="false" ht="13.8" hidden="false" customHeight="false" outlineLevel="0" collapsed="false">
      <c r="A36" s="253"/>
      <c r="B36" s="267" t="n">
        <v>32</v>
      </c>
      <c r="C36" s="267" t="s">
        <v>1021</v>
      </c>
      <c r="D36" s="268" t="s">
        <v>84</v>
      </c>
      <c r="E36" s="267" t="s">
        <v>892</v>
      </c>
      <c r="F36" s="269" t="s">
        <v>41</v>
      </c>
      <c r="G36" s="269" t="s">
        <v>893</v>
      </c>
      <c r="H36" s="270" t="s">
        <v>1022</v>
      </c>
      <c r="I36" s="271" t="s">
        <v>1023</v>
      </c>
      <c r="J36" s="272"/>
      <c r="K36" s="269"/>
      <c r="L36" s="267" t="s">
        <v>887</v>
      </c>
      <c r="M36" s="269"/>
      <c r="N36" s="277"/>
      <c r="O36" s="269"/>
      <c r="P36" s="253"/>
      <c r="Q36" s="253"/>
      <c r="R36" s="253"/>
      <c r="S36" s="253"/>
      <c r="T36" s="253"/>
      <c r="U36" s="253"/>
      <c r="V36" s="253"/>
      <c r="W36" s="253"/>
      <c r="X36" s="253"/>
      <c r="Y36" s="253"/>
      <c r="Z36" s="253"/>
      <c r="AA36" s="253"/>
    </row>
    <row r="37" customFormat="false" ht="13.8" hidden="false" customHeight="false" outlineLevel="0" collapsed="false">
      <c r="A37" s="253"/>
      <c r="B37" s="267" t="n">
        <v>33</v>
      </c>
      <c r="C37" s="267" t="s">
        <v>1024</v>
      </c>
      <c r="D37" s="268" t="s">
        <v>85</v>
      </c>
      <c r="E37" s="267" t="s">
        <v>915</v>
      </c>
      <c r="F37" s="269" t="s">
        <v>41</v>
      </c>
      <c r="G37" s="269" t="s">
        <v>893</v>
      </c>
      <c r="H37" s="270" t="s">
        <v>1025</v>
      </c>
      <c r="I37" s="271" t="s">
        <v>1026</v>
      </c>
      <c r="J37" s="270" t="s">
        <v>913</v>
      </c>
      <c r="K37" s="269"/>
      <c r="L37" s="267" t="s">
        <v>887</v>
      </c>
      <c r="M37" s="269"/>
      <c r="N37" s="274" t="s">
        <v>1027</v>
      </c>
      <c r="O37" s="269"/>
      <c r="P37" s="253"/>
      <c r="Q37" s="253"/>
      <c r="R37" s="253"/>
      <c r="S37" s="253"/>
      <c r="T37" s="253"/>
      <c r="U37" s="253"/>
      <c r="V37" s="253"/>
      <c r="W37" s="253"/>
      <c r="X37" s="253"/>
      <c r="Y37" s="253"/>
      <c r="Z37" s="253"/>
      <c r="AA37" s="253"/>
    </row>
    <row r="38" customFormat="false" ht="13.8" hidden="false" customHeight="false" outlineLevel="0" collapsed="false">
      <c r="A38" s="253"/>
      <c r="B38" s="267" t="n">
        <v>34</v>
      </c>
      <c r="C38" s="267" t="s">
        <v>1028</v>
      </c>
      <c r="D38" s="268" t="s">
        <v>86</v>
      </c>
      <c r="E38" s="267" t="s">
        <v>915</v>
      </c>
      <c r="F38" s="269" t="s">
        <v>41</v>
      </c>
      <c r="G38" s="269" t="s">
        <v>893</v>
      </c>
      <c r="H38" s="270" t="s">
        <v>1029</v>
      </c>
      <c r="I38" s="278" t="s">
        <v>1030</v>
      </c>
      <c r="J38" s="270" t="s">
        <v>947</v>
      </c>
      <c r="K38" s="269"/>
      <c r="L38" s="267" t="s">
        <v>887</v>
      </c>
      <c r="M38" s="269"/>
      <c r="N38" s="274" t="n">
        <v>1002220064576</v>
      </c>
      <c r="O38" s="269"/>
      <c r="P38" s="253"/>
      <c r="Q38" s="253"/>
      <c r="R38" s="253"/>
      <c r="S38" s="253"/>
      <c r="T38" s="253"/>
      <c r="U38" s="253"/>
      <c r="V38" s="253"/>
      <c r="W38" s="253"/>
      <c r="X38" s="253"/>
      <c r="Y38" s="253"/>
      <c r="Z38" s="253"/>
      <c r="AA38" s="253"/>
    </row>
    <row r="39" customFormat="false" ht="13.8" hidden="false" customHeight="false" outlineLevel="0" collapsed="false">
      <c r="A39" s="253"/>
      <c r="B39" s="267" t="n">
        <v>35</v>
      </c>
      <c r="C39" s="267" t="s">
        <v>1031</v>
      </c>
      <c r="D39" s="268" t="s">
        <v>87</v>
      </c>
      <c r="E39" s="267" t="s">
        <v>915</v>
      </c>
      <c r="F39" s="269" t="s">
        <v>41</v>
      </c>
      <c r="G39" s="269" t="s">
        <v>893</v>
      </c>
      <c r="H39" s="270" t="s">
        <v>1032</v>
      </c>
      <c r="I39" s="278" t="s">
        <v>1033</v>
      </c>
      <c r="J39" s="270" t="s">
        <v>899</v>
      </c>
      <c r="K39" s="269"/>
      <c r="L39" s="267" t="s">
        <v>887</v>
      </c>
      <c r="M39" s="269"/>
      <c r="N39" s="274" t="n">
        <v>1002220061266</v>
      </c>
      <c r="O39" s="269"/>
      <c r="P39" s="253"/>
      <c r="Q39" s="253"/>
      <c r="R39" s="253"/>
      <c r="S39" s="253"/>
      <c r="T39" s="253"/>
      <c r="U39" s="253"/>
      <c r="V39" s="253"/>
      <c r="W39" s="253"/>
      <c r="X39" s="253"/>
      <c r="Y39" s="253"/>
      <c r="Z39" s="253"/>
      <c r="AA39" s="253"/>
    </row>
    <row r="40" customFormat="false" ht="13.8" hidden="false" customHeight="false" outlineLevel="0" collapsed="false">
      <c r="A40" s="253"/>
      <c r="B40" s="267" t="n">
        <v>36</v>
      </c>
      <c r="C40" s="267" t="s">
        <v>1034</v>
      </c>
      <c r="D40" s="268" t="s">
        <v>88</v>
      </c>
      <c r="E40" s="267" t="s">
        <v>915</v>
      </c>
      <c r="F40" s="269" t="s">
        <v>41</v>
      </c>
      <c r="G40" s="269" t="s">
        <v>1035</v>
      </c>
      <c r="H40" s="270" t="s">
        <v>1036</v>
      </c>
      <c r="I40" s="278" t="s">
        <v>1037</v>
      </c>
      <c r="J40" s="270" t="s">
        <v>899</v>
      </c>
      <c r="K40" s="269"/>
      <c r="L40" s="267" t="s">
        <v>887</v>
      </c>
      <c r="M40" s="269"/>
      <c r="N40" s="274" t="n">
        <v>1002220070255</v>
      </c>
      <c r="O40" s="269"/>
      <c r="P40" s="253"/>
      <c r="Q40" s="253"/>
      <c r="R40" s="253"/>
      <c r="S40" s="253"/>
      <c r="T40" s="253"/>
      <c r="U40" s="253"/>
      <c r="V40" s="253"/>
      <c r="W40" s="253"/>
      <c r="X40" s="253"/>
      <c r="Y40" s="253"/>
      <c r="Z40" s="253"/>
      <c r="AA40" s="253"/>
    </row>
    <row r="41" customFormat="false" ht="13.8" hidden="false" customHeight="false" outlineLevel="0" collapsed="false">
      <c r="A41" s="253"/>
      <c r="B41" s="267" t="n">
        <v>37</v>
      </c>
      <c r="C41" s="267" t="s">
        <v>1038</v>
      </c>
      <c r="D41" s="268" t="s">
        <v>91</v>
      </c>
      <c r="E41" s="267" t="s">
        <v>915</v>
      </c>
      <c r="F41" s="269" t="s">
        <v>41</v>
      </c>
      <c r="G41" s="269" t="s">
        <v>893</v>
      </c>
      <c r="H41" s="270" t="s">
        <v>1039</v>
      </c>
      <c r="I41" s="271" t="s">
        <v>1040</v>
      </c>
      <c r="J41" s="270" t="s">
        <v>899</v>
      </c>
      <c r="K41" s="269"/>
      <c r="L41" s="267" t="s">
        <v>887</v>
      </c>
      <c r="M41" s="269"/>
      <c r="N41" s="269"/>
      <c r="O41" s="269"/>
      <c r="P41" s="253"/>
      <c r="Q41" s="253"/>
      <c r="R41" s="253"/>
      <c r="S41" s="253"/>
      <c r="T41" s="253"/>
      <c r="U41" s="253"/>
      <c r="V41" s="253"/>
      <c r="W41" s="253"/>
      <c r="X41" s="253"/>
      <c r="Y41" s="253"/>
      <c r="Z41" s="253"/>
      <c r="AA41" s="253"/>
    </row>
    <row r="42" customFormat="false" ht="13.8" hidden="false" customHeight="false" outlineLevel="0" collapsed="false">
      <c r="A42" s="253"/>
      <c r="B42" s="267" t="n">
        <v>38</v>
      </c>
      <c r="C42" s="267" t="s">
        <v>1041</v>
      </c>
      <c r="D42" s="268" t="s">
        <v>92</v>
      </c>
      <c r="E42" s="267" t="s">
        <v>915</v>
      </c>
      <c r="F42" s="269" t="s">
        <v>41</v>
      </c>
      <c r="G42" s="269" t="s">
        <v>893</v>
      </c>
      <c r="H42" s="270" t="s">
        <v>1042</v>
      </c>
      <c r="I42" s="271" t="s">
        <v>1043</v>
      </c>
      <c r="J42" s="270" t="s">
        <v>959</v>
      </c>
      <c r="K42" s="269"/>
      <c r="L42" s="267" t="s">
        <v>887</v>
      </c>
      <c r="M42" s="269"/>
      <c r="N42" s="269"/>
      <c r="O42" s="269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  <c r="AA42" s="253"/>
    </row>
    <row r="43" customFormat="false" ht="13.8" hidden="false" customHeight="false" outlineLevel="0" collapsed="false">
      <c r="A43" s="253"/>
      <c r="B43" s="267" t="n">
        <v>39</v>
      </c>
      <c r="C43" s="267" t="s">
        <v>1044</v>
      </c>
      <c r="D43" s="268" t="s">
        <v>599</v>
      </c>
      <c r="E43" s="267" t="s">
        <v>915</v>
      </c>
      <c r="F43" s="269" t="s">
        <v>41</v>
      </c>
      <c r="G43" s="269" t="s">
        <v>893</v>
      </c>
      <c r="H43" s="270" t="s">
        <v>1045</v>
      </c>
      <c r="I43" s="279" t="s">
        <v>1046</v>
      </c>
      <c r="J43" s="270" t="s">
        <v>1047</v>
      </c>
      <c r="K43" s="269"/>
      <c r="L43" s="267"/>
      <c r="M43" s="269"/>
      <c r="N43" s="280"/>
      <c r="O43" s="269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  <c r="AA43" s="253"/>
    </row>
    <row r="44" customFormat="false" ht="13.8" hidden="false" customHeight="false" outlineLevel="0" collapsed="false">
      <c r="A44" s="253"/>
      <c r="B44" s="267" t="n">
        <v>40</v>
      </c>
      <c r="C44" s="267" t="s">
        <v>1048</v>
      </c>
      <c r="D44" s="268" t="s">
        <v>601</v>
      </c>
      <c r="E44" s="267" t="s">
        <v>915</v>
      </c>
      <c r="F44" s="269" t="s">
        <v>41</v>
      </c>
      <c r="G44" s="269" t="s">
        <v>893</v>
      </c>
      <c r="H44" s="281" t="s">
        <v>1049</v>
      </c>
      <c r="I44" s="282" t="s">
        <v>1050</v>
      </c>
      <c r="J44" s="281" t="s">
        <v>997</v>
      </c>
      <c r="K44" s="269"/>
      <c r="L44" s="267"/>
      <c r="M44" s="269"/>
      <c r="N44" s="280"/>
      <c r="O44" s="269"/>
      <c r="P44" s="253"/>
      <c r="Q44" s="253"/>
      <c r="R44" s="253"/>
      <c r="S44" s="253"/>
      <c r="T44" s="253"/>
      <c r="U44" s="253"/>
      <c r="V44" s="253"/>
      <c r="W44" s="253"/>
      <c r="X44" s="253"/>
      <c r="Y44" s="253"/>
      <c r="Z44" s="253"/>
      <c r="AA44" s="253"/>
    </row>
    <row r="45" customFormat="false" ht="13.8" hidden="false" customHeight="false" outlineLevel="0" collapsed="false">
      <c r="A45" s="253"/>
      <c r="B45" s="267" t="n">
        <v>41</v>
      </c>
      <c r="C45" s="267" t="s">
        <v>1051</v>
      </c>
      <c r="D45" s="268" t="s">
        <v>602</v>
      </c>
      <c r="E45" s="267" t="s">
        <v>915</v>
      </c>
      <c r="F45" s="269" t="s">
        <v>41</v>
      </c>
      <c r="G45" s="269" t="s">
        <v>893</v>
      </c>
      <c r="H45" s="281" t="s">
        <v>1052</v>
      </c>
      <c r="I45" s="282" t="s">
        <v>1053</v>
      </c>
      <c r="J45" s="281" t="s">
        <v>1019</v>
      </c>
      <c r="K45" s="269"/>
      <c r="L45" s="267"/>
      <c r="M45" s="269"/>
      <c r="N45" s="280"/>
      <c r="O45" s="269"/>
      <c r="P45" s="253"/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53"/>
    </row>
    <row r="46" customFormat="false" ht="13.8" hidden="false" customHeight="false" outlineLevel="0" collapsed="false">
      <c r="A46" s="253"/>
      <c r="B46" s="267" t="n">
        <v>42</v>
      </c>
      <c r="C46" s="267" t="s">
        <v>1054</v>
      </c>
      <c r="D46" s="283" t="s">
        <v>93</v>
      </c>
      <c r="E46" s="267" t="s">
        <v>892</v>
      </c>
      <c r="F46" s="269" t="s">
        <v>94</v>
      </c>
      <c r="G46" s="269" t="s">
        <v>1055</v>
      </c>
      <c r="H46" s="270" t="s">
        <v>1056</v>
      </c>
      <c r="I46" s="271" t="s">
        <v>1057</v>
      </c>
      <c r="J46" s="270" t="s">
        <v>1058</v>
      </c>
      <c r="K46" s="269"/>
      <c r="L46" s="267" t="s">
        <v>887</v>
      </c>
      <c r="M46" s="269"/>
      <c r="N46" s="275" t="s">
        <v>1059</v>
      </c>
      <c r="O46" s="269"/>
      <c r="P46" s="253"/>
      <c r="Q46" s="253"/>
      <c r="R46" s="253"/>
      <c r="S46" s="253"/>
      <c r="T46" s="253"/>
      <c r="U46" s="253"/>
      <c r="V46" s="253"/>
      <c r="W46" s="253"/>
      <c r="X46" s="253"/>
      <c r="Y46" s="253"/>
      <c r="Z46" s="253"/>
      <c r="AA46" s="253"/>
    </row>
    <row r="47" customFormat="false" ht="13.8" hidden="false" customHeight="false" outlineLevel="0" collapsed="false">
      <c r="A47" s="253"/>
      <c r="B47" s="267" t="n">
        <v>43</v>
      </c>
      <c r="C47" s="267" t="s">
        <v>1060</v>
      </c>
      <c r="D47" s="283" t="s">
        <v>95</v>
      </c>
      <c r="E47" s="267" t="s">
        <v>915</v>
      </c>
      <c r="F47" s="269" t="s">
        <v>94</v>
      </c>
      <c r="G47" s="269" t="s">
        <v>1055</v>
      </c>
      <c r="H47" s="270" t="s">
        <v>1061</v>
      </c>
      <c r="I47" s="271" t="s">
        <v>1062</v>
      </c>
      <c r="J47" s="270" t="s">
        <v>1058</v>
      </c>
      <c r="K47" s="269"/>
      <c r="L47" s="267" t="s">
        <v>887</v>
      </c>
      <c r="M47" s="269"/>
      <c r="N47" s="275" t="s">
        <v>1063</v>
      </c>
      <c r="O47" s="269"/>
      <c r="P47" s="253"/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</row>
    <row r="48" customFormat="false" ht="13.8" hidden="false" customHeight="false" outlineLevel="0" collapsed="false">
      <c r="A48" s="253"/>
      <c r="B48" s="267" t="n">
        <v>44</v>
      </c>
      <c r="C48" s="267" t="s">
        <v>1064</v>
      </c>
      <c r="D48" s="283" t="s">
        <v>96</v>
      </c>
      <c r="E48" s="267" t="s">
        <v>915</v>
      </c>
      <c r="F48" s="269" t="s">
        <v>94</v>
      </c>
      <c r="G48" s="269" t="s">
        <v>1055</v>
      </c>
      <c r="H48" s="270" t="s">
        <v>1065</v>
      </c>
      <c r="I48" s="271" t="s">
        <v>1066</v>
      </c>
      <c r="J48" s="270" t="s">
        <v>1067</v>
      </c>
      <c r="K48" s="269"/>
      <c r="L48" s="267" t="s">
        <v>887</v>
      </c>
      <c r="M48" s="269"/>
      <c r="N48" s="275" t="s">
        <v>1068</v>
      </c>
      <c r="O48" s="269"/>
      <c r="P48" s="253"/>
      <c r="Q48" s="253"/>
      <c r="R48" s="253"/>
      <c r="S48" s="253"/>
      <c r="T48" s="253"/>
      <c r="U48" s="253"/>
      <c r="V48" s="253"/>
      <c r="W48" s="253"/>
      <c r="X48" s="253"/>
      <c r="Y48" s="253"/>
      <c r="Z48" s="253"/>
      <c r="AA48" s="253"/>
    </row>
    <row r="49" customFormat="false" ht="13.8" hidden="false" customHeight="false" outlineLevel="0" collapsed="false">
      <c r="A49" s="253"/>
      <c r="B49" s="267" t="n">
        <v>45</v>
      </c>
      <c r="C49" s="267" t="s">
        <v>1069</v>
      </c>
      <c r="D49" s="283" t="s">
        <v>97</v>
      </c>
      <c r="E49" s="267" t="s">
        <v>892</v>
      </c>
      <c r="F49" s="269" t="s">
        <v>94</v>
      </c>
      <c r="G49" s="269" t="s">
        <v>1055</v>
      </c>
      <c r="H49" s="270" t="s">
        <v>1070</v>
      </c>
      <c r="I49" s="271" t="s">
        <v>1071</v>
      </c>
      <c r="J49" s="270" t="s">
        <v>1067</v>
      </c>
      <c r="K49" s="269"/>
      <c r="L49" s="267" t="s">
        <v>887</v>
      </c>
      <c r="M49" s="269"/>
      <c r="N49" s="275" t="s">
        <v>1072</v>
      </c>
      <c r="O49" s="269"/>
      <c r="P49" s="253"/>
      <c r="Q49" s="253"/>
      <c r="R49" s="253"/>
      <c r="S49" s="253"/>
      <c r="T49" s="253"/>
      <c r="U49" s="253"/>
      <c r="V49" s="253"/>
      <c r="W49" s="253"/>
      <c r="X49" s="253"/>
      <c r="Y49" s="253"/>
      <c r="Z49" s="253"/>
      <c r="AA49" s="253"/>
    </row>
    <row r="50" customFormat="false" ht="13.8" hidden="false" customHeight="false" outlineLevel="0" collapsed="false">
      <c r="A50" s="253"/>
      <c r="B50" s="267" t="n">
        <v>46</v>
      </c>
      <c r="C50" s="267" t="s">
        <v>1073</v>
      </c>
      <c r="D50" s="283" t="s">
        <v>98</v>
      </c>
      <c r="E50" s="267" t="s">
        <v>892</v>
      </c>
      <c r="F50" s="269" t="s">
        <v>99</v>
      </c>
      <c r="G50" s="269" t="s">
        <v>1074</v>
      </c>
      <c r="H50" s="270" t="s">
        <v>1075</v>
      </c>
      <c r="I50" s="279" t="s">
        <v>1076</v>
      </c>
      <c r="J50" s="272"/>
      <c r="K50" s="269"/>
      <c r="L50" s="267" t="s">
        <v>887</v>
      </c>
      <c r="M50" s="269"/>
      <c r="N50" s="284" t="n">
        <v>2110220026718</v>
      </c>
      <c r="O50" s="269"/>
      <c r="P50" s="253"/>
      <c r="Q50" s="253"/>
      <c r="R50" s="253"/>
      <c r="S50" s="253"/>
      <c r="T50" s="253"/>
      <c r="U50" s="253"/>
      <c r="V50" s="253"/>
      <c r="W50" s="253"/>
      <c r="X50" s="253"/>
      <c r="Y50" s="253"/>
      <c r="Z50" s="253"/>
      <c r="AA50" s="253"/>
    </row>
    <row r="51" customFormat="false" ht="13.8" hidden="false" customHeight="false" outlineLevel="0" collapsed="false">
      <c r="A51" s="253"/>
      <c r="B51" s="267" t="n">
        <v>47</v>
      </c>
      <c r="C51" s="267" t="s">
        <v>1073</v>
      </c>
      <c r="D51" s="283" t="s">
        <v>100</v>
      </c>
      <c r="E51" s="267" t="s">
        <v>892</v>
      </c>
      <c r="F51" s="269" t="s">
        <v>99</v>
      </c>
      <c r="G51" s="269" t="s">
        <v>1077</v>
      </c>
      <c r="H51" s="270" t="s">
        <v>1078</v>
      </c>
      <c r="I51" s="271" t="s">
        <v>1079</v>
      </c>
      <c r="J51" s="272"/>
      <c r="K51" s="269"/>
      <c r="L51" s="267" t="s">
        <v>887</v>
      </c>
      <c r="M51" s="269"/>
      <c r="N51" s="284" t="n">
        <v>2110220037803</v>
      </c>
      <c r="O51" s="269"/>
      <c r="P51" s="253"/>
      <c r="Q51" s="253"/>
      <c r="R51" s="253"/>
      <c r="S51" s="253"/>
      <c r="T51" s="253"/>
      <c r="U51" s="253"/>
      <c r="V51" s="253"/>
      <c r="W51" s="253"/>
      <c r="X51" s="253"/>
      <c r="Y51" s="253"/>
      <c r="Z51" s="253"/>
      <c r="AA51" s="253"/>
    </row>
    <row r="52" customFormat="false" ht="13.8" hidden="false" customHeight="false" outlineLevel="0" collapsed="false">
      <c r="A52" s="253"/>
      <c r="B52" s="267" t="n">
        <v>48</v>
      </c>
      <c r="C52" s="267" t="s">
        <v>1080</v>
      </c>
      <c r="D52" s="283" t="s">
        <v>101</v>
      </c>
      <c r="E52" s="267" t="s">
        <v>915</v>
      </c>
      <c r="F52" s="269" t="s">
        <v>99</v>
      </c>
      <c r="G52" s="269" t="s">
        <v>1081</v>
      </c>
      <c r="H52" s="270" t="s">
        <v>1082</v>
      </c>
      <c r="I52" s="271" t="s">
        <v>1083</v>
      </c>
      <c r="J52" s="270" t="s">
        <v>1084</v>
      </c>
      <c r="K52" s="269"/>
      <c r="L52" s="267" t="s">
        <v>887</v>
      </c>
      <c r="M52" s="269"/>
      <c r="N52" s="275" t="s">
        <v>1085</v>
      </c>
      <c r="O52" s="269"/>
      <c r="P52" s="253"/>
      <c r="Q52" s="253"/>
      <c r="R52" s="253"/>
      <c r="S52" s="253"/>
      <c r="T52" s="253"/>
      <c r="U52" s="253"/>
      <c r="V52" s="253"/>
      <c r="W52" s="253"/>
      <c r="X52" s="253"/>
      <c r="Y52" s="253"/>
      <c r="Z52" s="253"/>
      <c r="AA52" s="253"/>
    </row>
    <row r="53" customFormat="false" ht="13.8" hidden="false" customHeight="false" outlineLevel="0" collapsed="false">
      <c r="A53" s="253"/>
      <c r="B53" s="267" t="n">
        <v>49</v>
      </c>
      <c r="C53" s="267" t="s">
        <v>1086</v>
      </c>
      <c r="D53" s="283" t="s">
        <v>102</v>
      </c>
      <c r="E53" s="267" t="s">
        <v>915</v>
      </c>
      <c r="F53" s="269" t="s">
        <v>99</v>
      </c>
      <c r="G53" s="269" t="s">
        <v>1081</v>
      </c>
      <c r="H53" s="270" t="s">
        <v>1087</v>
      </c>
      <c r="I53" s="271" t="s">
        <v>1088</v>
      </c>
      <c r="J53" s="272"/>
      <c r="K53" s="269"/>
      <c r="L53" s="267" t="s">
        <v>887</v>
      </c>
      <c r="M53" s="269"/>
      <c r="N53" s="269"/>
      <c r="O53" s="269"/>
      <c r="P53" s="253"/>
      <c r="Q53" s="253"/>
      <c r="R53" s="253"/>
      <c r="S53" s="253"/>
      <c r="T53" s="253"/>
      <c r="U53" s="253"/>
      <c r="V53" s="253"/>
      <c r="W53" s="253"/>
      <c r="X53" s="253"/>
      <c r="Y53" s="253"/>
      <c r="Z53" s="253"/>
      <c r="AA53" s="253"/>
    </row>
    <row r="54" customFormat="false" ht="13.8" hidden="false" customHeight="false" outlineLevel="0" collapsed="false">
      <c r="A54" s="253"/>
      <c r="B54" s="267" t="n">
        <v>50</v>
      </c>
      <c r="C54" s="267" t="s">
        <v>1089</v>
      </c>
      <c r="D54" s="283" t="s">
        <v>103</v>
      </c>
      <c r="E54" s="267" t="s">
        <v>915</v>
      </c>
      <c r="F54" s="269" t="s">
        <v>99</v>
      </c>
      <c r="G54" s="269" t="s">
        <v>1081</v>
      </c>
      <c r="H54" s="270" t="s">
        <v>1090</v>
      </c>
      <c r="I54" s="271" t="s">
        <v>1091</v>
      </c>
      <c r="J54" s="272"/>
      <c r="K54" s="269"/>
      <c r="L54" s="267" t="s">
        <v>887</v>
      </c>
      <c r="M54" s="269"/>
      <c r="N54" s="269"/>
      <c r="O54" s="269"/>
      <c r="P54" s="253"/>
      <c r="Q54" s="253"/>
      <c r="R54" s="253"/>
      <c r="S54" s="253"/>
      <c r="T54" s="253"/>
      <c r="U54" s="253"/>
      <c r="V54" s="253"/>
      <c r="W54" s="253"/>
      <c r="X54" s="253"/>
      <c r="Y54" s="253"/>
      <c r="Z54" s="253"/>
      <c r="AA54" s="253"/>
    </row>
    <row r="55" customFormat="false" ht="13.8" hidden="false" customHeight="false" outlineLevel="0" collapsed="false">
      <c r="A55" s="253"/>
      <c r="B55" s="267" t="n">
        <v>51</v>
      </c>
      <c r="C55" s="267" t="s">
        <v>1092</v>
      </c>
      <c r="D55" s="283" t="s">
        <v>104</v>
      </c>
      <c r="E55" s="267" t="s">
        <v>892</v>
      </c>
      <c r="F55" s="269" t="s">
        <v>99</v>
      </c>
      <c r="G55" s="269" t="s">
        <v>1081</v>
      </c>
      <c r="H55" s="270" t="s">
        <v>1093</v>
      </c>
      <c r="I55" s="271" t="s">
        <v>1094</v>
      </c>
      <c r="J55" s="270" t="s">
        <v>1084</v>
      </c>
      <c r="K55" s="269"/>
      <c r="L55" s="267" t="s">
        <v>887</v>
      </c>
      <c r="M55" s="269"/>
      <c r="N55" s="275" t="s">
        <v>1095</v>
      </c>
      <c r="O55" s="269"/>
      <c r="P55" s="253"/>
      <c r="Q55" s="253"/>
      <c r="R55" s="253"/>
      <c r="S55" s="253"/>
      <c r="T55" s="253"/>
      <c r="U55" s="253"/>
      <c r="V55" s="253"/>
      <c r="W55" s="253"/>
      <c r="X55" s="253"/>
      <c r="Y55" s="253"/>
      <c r="Z55" s="253"/>
      <c r="AA55" s="253"/>
    </row>
    <row r="56" customFormat="false" ht="13.8" hidden="false" customHeight="false" outlineLevel="0" collapsed="false">
      <c r="A56" s="253"/>
      <c r="B56" s="267" t="n">
        <v>52</v>
      </c>
      <c r="C56" s="267" t="s">
        <v>1096</v>
      </c>
      <c r="D56" s="283" t="s">
        <v>105</v>
      </c>
      <c r="E56" s="267" t="s">
        <v>892</v>
      </c>
      <c r="F56" s="269" t="s">
        <v>99</v>
      </c>
      <c r="G56" s="269" t="s">
        <v>1097</v>
      </c>
      <c r="H56" s="270" t="s">
        <v>1098</v>
      </c>
      <c r="I56" s="271" t="s">
        <v>1099</v>
      </c>
      <c r="J56" s="272"/>
      <c r="K56" s="269"/>
      <c r="L56" s="267" t="s">
        <v>887</v>
      </c>
      <c r="M56" s="269"/>
      <c r="N56" s="269"/>
      <c r="O56" s="269"/>
      <c r="P56" s="253"/>
      <c r="Q56" s="253"/>
      <c r="R56" s="253"/>
      <c r="S56" s="253"/>
      <c r="T56" s="253"/>
      <c r="U56" s="253"/>
      <c r="V56" s="253"/>
      <c r="W56" s="253"/>
      <c r="X56" s="253"/>
      <c r="Y56" s="253"/>
      <c r="Z56" s="253"/>
      <c r="AA56" s="253"/>
    </row>
    <row r="57" customFormat="false" ht="13.8" hidden="false" customHeight="false" outlineLevel="0" collapsed="false">
      <c r="A57" s="253"/>
      <c r="B57" s="267" t="n">
        <v>53</v>
      </c>
      <c r="C57" s="267" t="s">
        <v>1100</v>
      </c>
      <c r="D57" s="283" t="s">
        <v>106</v>
      </c>
      <c r="E57" s="267" t="s">
        <v>892</v>
      </c>
      <c r="F57" s="269" t="s">
        <v>99</v>
      </c>
      <c r="G57" s="269" t="s">
        <v>1081</v>
      </c>
      <c r="H57" s="270" t="s">
        <v>1101</v>
      </c>
      <c r="I57" s="271" t="s">
        <v>1102</v>
      </c>
      <c r="J57" s="272"/>
      <c r="K57" s="269"/>
      <c r="L57" s="267" t="s">
        <v>887</v>
      </c>
      <c r="M57" s="269"/>
      <c r="N57" s="275" t="s">
        <v>1103</v>
      </c>
      <c r="O57" s="269"/>
      <c r="P57" s="253"/>
      <c r="Q57" s="253"/>
      <c r="R57" s="253"/>
      <c r="S57" s="253"/>
      <c r="T57" s="253"/>
      <c r="U57" s="253"/>
      <c r="V57" s="253"/>
      <c r="W57" s="253"/>
      <c r="X57" s="253"/>
      <c r="Y57" s="253"/>
      <c r="Z57" s="253"/>
      <c r="AA57" s="253"/>
    </row>
    <row r="58" customFormat="false" ht="13.8" hidden="false" customHeight="false" outlineLevel="0" collapsed="false">
      <c r="A58" s="253"/>
      <c r="B58" s="267" t="n">
        <v>54</v>
      </c>
      <c r="C58" s="267" t="s">
        <v>1104</v>
      </c>
      <c r="D58" s="283" t="s">
        <v>107</v>
      </c>
      <c r="E58" s="267" t="s">
        <v>915</v>
      </c>
      <c r="F58" s="269" t="s">
        <v>99</v>
      </c>
      <c r="G58" s="269" t="s">
        <v>1105</v>
      </c>
      <c r="H58" s="270" t="s">
        <v>1106</v>
      </c>
      <c r="I58" s="279" t="s">
        <v>1107</v>
      </c>
      <c r="J58" s="272"/>
      <c r="K58" s="269"/>
      <c r="L58" s="267" t="s">
        <v>887</v>
      </c>
      <c r="M58" s="269"/>
      <c r="N58" s="275" t="s">
        <v>1108</v>
      </c>
      <c r="O58" s="269"/>
      <c r="P58" s="253"/>
      <c r="Q58" s="253"/>
      <c r="R58" s="253"/>
      <c r="S58" s="253"/>
      <c r="T58" s="253"/>
      <c r="U58" s="253"/>
      <c r="V58" s="253"/>
      <c r="W58" s="253"/>
      <c r="X58" s="253"/>
      <c r="Y58" s="253"/>
      <c r="Z58" s="253"/>
      <c r="AA58" s="253"/>
    </row>
    <row r="59" customFormat="false" ht="13.8" hidden="false" customHeight="false" outlineLevel="0" collapsed="false">
      <c r="A59" s="253"/>
      <c r="B59" s="267" t="n">
        <v>55</v>
      </c>
      <c r="C59" s="267" t="s">
        <v>1109</v>
      </c>
      <c r="D59" s="285" t="s">
        <v>108</v>
      </c>
      <c r="E59" s="267" t="s">
        <v>915</v>
      </c>
      <c r="F59" s="269" t="s">
        <v>99</v>
      </c>
      <c r="G59" s="269" t="s">
        <v>1105</v>
      </c>
      <c r="H59" s="270" t="s">
        <v>1110</v>
      </c>
      <c r="I59" s="271" t="s">
        <v>1111</v>
      </c>
      <c r="J59" s="272"/>
      <c r="K59" s="269"/>
      <c r="L59" s="267" t="s">
        <v>887</v>
      </c>
      <c r="M59" s="269"/>
      <c r="N59" s="269"/>
      <c r="O59" s="269"/>
      <c r="P59" s="253"/>
      <c r="Q59" s="253"/>
      <c r="R59" s="253"/>
      <c r="S59" s="253"/>
      <c r="T59" s="253"/>
      <c r="U59" s="253"/>
      <c r="V59" s="253"/>
      <c r="W59" s="253"/>
      <c r="X59" s="253"/>
      <c r="Y59" s="253"/>
      <c r="Z59" s="253"/>
      <c r="AA59" s="253"/>
    </row>
    <row r="60" customFormat="false" ht="13.8" hidden="false" customHeight="false" outlineLevel="0" collapsed="false">
      <c r="A60" s="253"/>
      <c r="B60" s="267" t="n">
        <v>56</v>
      </c>
      <c r="C60" s="267" t="s">
        <v>1112</v>
      </c>
      <c r="D60" s="283" t="s">
        <v>109</v>
      </c>
      <c r="E60" s="267" t="s">
        <v>915</v>
      </c>
      <c r="F60" s="269" t="s">
        <v>99</v>
      </c>
      <c r="G60" s="269" t="s">
        <v>1081</v>
      </c>
      <c r="H60" s="270" t="s">
        <v>1113</v>
      </c>
      <c r="I60" s="271" t="s">
        <v>1114</v>
      </c>
      <c r="J60" s="272"/>
      <c r="K60" s="269"/>
      <c r="L60" s="267" t="s">
        <v>887</v>
      </c>
      <c r="M60" s="269"/>
      <c r="N60" s="275" t="s">
        <v>1115</v>
      </c>
      <c r="O60" s="269"/>
      <c r="P60" s="253"/>
      <c r="Q60" s="253"/>
      <c r="R60" s="253"/>
      <c r="S60" s="253"/>
      <c r="T60" s="253"/>
      <c r="U60" s="253"/>
      <c r="V60" s="253"/>
      <c r="W60" s="253"/>
      <c r="X60" s="253"/>
      <c r="Y60" s="253"/>
      <c r="Z60" s="253"/>
      <c r="AA60" s="253"/>
    </row>
    <row r="61" customFormat="false" ht="13.8" hidden="false" customHeight="false" outlineLevel="0" collapsed="false">
      <c r="A61" s="253"/>
      <c r="B61" s="267" t="n">
        <v>57</v>
      </c>
      <c r="C61" s="267" t="s">
        <v>1116</v>
      </c>
      <c r="D61" s="283" t="s">
        <v>1117</v>
      </c>
      <c r="E61" s="267" t="s">
        <v>892</v>
      </c>
      <c r="F61" s="269" t="s">
        <v>99</v>
      </c>
      <c r="G61" s="269" t="s">
        <v>1105</v>
      </c>
      <c r="H61" s="270" t="s">
        <v>1118</v>
      </c>
      <c r="I61" s="271" t="s">
        <v>1119</v>
      </c>
      <c r="J61" s="272"/>
      <c r="K61" s="269"/>
      <c r="L61" s="267" t="s">
        <v>887</v>
      </c>
      <c r="M61" s="269"/>
      <c r="N61" s="275" t="s">
        <v>1120</v>
      </c>
      <c r="O61" s="269"/>
      <c r="P61" s="253"/>
      <c r="Q61" s="253"/>
      <c r="R61" s="253"/>
      <c r="S61" s="253"/>
      <c r="T61" s="253"/>
      <c r="U61" s="253"/>
      <c r="V61" s="253"/>
      <c r="W61" s="253"/>
      <c r="X61" s="253"/>
      <c r="Y61" s="253"/>
      <c r="Z61" s="253"/>
      <c r="AA61" s="253"/>
    </row>
    <row r="62" customFormat="false" ht="13.8" hidden="false" customHeight="false" outlineLevel="0" collapsed="false">
      <c r="A62" s="253"/>
      <c r="B62" s="267" t="n">
        <v>58</v>
      </c>
      <c r="C62" s="267" t="s">
        <v>1121</v>
      </c>
      <c r="D62" s="283" t="s">
        <v>111</v>
      </c>
      <c r="E62" s="267" t="s">
        <v>892</v>
      </c>
      <c r="F62" s="269" t="s">
        <v>99</v>
      </c>
      <c r="G62" s="269" t="s">
        <v>1081</v>
      </c>
      <c r="H62" s="270" t="s">
        <v>1122</v>
      </c>
      <c r="I62" s="271" t="s">
        <v>1123</v>
      </c>
      <c r="J62" s="272"/>
      <c r="K62" s="269"/>
      <c r="L62" s="267" t="s">
        <v>887</v>
      </c>
      <c r="M62" s="269"/>
      <c r="N62" s="275" t="s">
        <v>1124</v>
      </c>
      <c r="O62" s="269"/>
      <c r="P62" s="253"/>
      <c r="Q62" s="253"/>
      <c r="R62" s="253"/>
      <c r="S62" s="253"/>
      <c r="T62" s="253"/>
      <c r="U62" s="253"/>
      <c r="V62" s="253"/>
      <c r="W62" s="253"/>
      <c r="X62" s="253"/>
      <c r="Y62" s="253"/>
      <c r="Z62" s="253"/>
      <c r="AA62" s="253"/>
    </row>
    <row r="63" customFormat="false" ht="13.8" hidden="false" customHeight="false" outlineLevel="0" collapsed="false">
      <c r="A63" s="253"/>
      <c r="B63" s="267" t="n">
        <v>59</v>
      </c>
      <c r="C63" s="267" t="s">
        <v>1125</v>
      </c>
      <c r="D63" s="283" t="s">
        <v>112</v>
      </c>
      <c r="E63" s="267" t="s">
        <v>915</v>
      </c>
      <c r="F63" s="269" t="s">
        <v>99</v>
      </c>
      <c r="G63" s="269" t="s">
        <v>1081</v>
      </c>
      <c r="H63" s="270" t="s">
        <v>1126</v>
      </c>
      <c r="I63" s="271" t="s">
        <v>1127</v>
      </c>
      <c r="J63" s="272"/>
      <c r="K63" s="269"/>
      <c r="L63" s="267" t="s">
        <v>887</v>
      </c>
      <c r="M63" s="269"/>
      <c r="N63" s="275" t="s">
        <v>1128</v>
      </c>
      <c r="O63" s="269"/>
      <c r="P63" s="253"/>
      <c r="Q63" s="253"/>
      <c r="R63" s="253"/>
      <c r="S63" s="253"/>
      <c r="T63" s="253"/>
      <c r="U63" s="253"/>
      <c r="V63" s="253"/>
      <c r="W63" s="253"/>
      <c r="X63" s="253"/>
      <c r="Y63" s="253"/>
      <c r="Z63" s="253"/>
      <c r="AA63" s="253"/>
    </row>
    <row r="64" customFormat="false" ht="13.8" hidden="false" customHeight="false" outlineLevel="0" collapsed="false">
      <c r="A64" s="253"/>
      <c r="B64" s="267" t="n">
        <v>60</v>
      </c>
      <c r="C64" s="267" t="s">
        <v>1129</v>
      </c>
      <c r="D64" s="283" t="s">
        <v>1130</v>
      </c>
      <c r="E64" s="267" t="s">
        <v>892</v>
      </c>
      <c r="F64" s="269" t="s">
        <v>99</v>
      </c>
      <c r="G64" s="269" t="s">
        <v>1131</v>
      </c>
      <c r="H64" s="270" t="s">
        <v>1132</v>
      </c>
      <c r="I64" s="271" t="s">
        <v>1133</v>
      </c>
      <c r="J64" s="272"/>
      <c r="K64" s="269"/>
      <c r="L64" s="267" t="s">
        <v>887</v>
      </c>
      <c r="M64" s="269"/>
      <c r="N64" s="275" t="s">
        <v>1134</v>
      </c>
      <c r="O64" s="269"/>
      <c r="P64" s="253"/>
      <c r="Q64" s="253"/>
      <c r="R64" s="253"/>
      <c r="S64" s="253"/>
      <c r="T64" s="253"/>
      <c r="U64" s="253"/>
      <c r="V64" s="253"/>
      <c r="W64" s="253"/>
      <c r="X64" s="253"/>
      <c r="Y64" s="253"/>
      <c r="Z64" s="253"/>
      <c r="AA64" s="253"/>
    </row>
    <row r="65" customFormat="false" ht="13.8" hidden="false" customHeight="false" outlineLevel="0" collapsed="false">
      <c r="A65" s="253"/>
      <c r="B65" s="267" t="n">
        <v>61</v>
      </c>
      <c r="C65" s="267" t="s">
        <v>1135</v>
      </c>
      <c r="D65" s="283" t="s">
        <v>114</v>
      </c>
      <c r="E65" s="267" t="s">
        <v>892</v>
      </c>
      <c r="F65" s="269" t="s">
        <v>115</v>
      </c>
      <c r="G65" s="269" t="s">
        <v>1097</v>
      </c>
      <c r="H65" s="270" t="s">
        <v>1136</v>
      </c>
      <c r="I65" s="271" t="s">
        <v>1137</v>
      </c>
      <c r="J65" s="270" t="s">
        <v>1138</v>
      </c>
      <c r="K65" s="269"/>
      <c r="L65" s="267" t="s">
        <v>887</v>
      </c>
      <c r="M65" s="269"/>
      <c r="N65" s="284" t="n">
        <v>2110220048048</v>
      </c>
      <c r="O65" s="269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3"/>
      <c r="AA65" s="253"/>
    </row>
    <row r="66" customFormat="false" ht="13.8" hidden="false" customHeight="false" outlineLevel="0" collapsed="false">
      <c r="A66" s="253"/>
      <c r="B66" s="267" t="n">
        <v>62</v>
      </c>
      <c r="C66" s="267" t="s">
        <v>1139</v>
      </c>
      <c r="D66" s="283" t="s">
        <v>116</v>
      </c>
      <c r="E66" s="267" t="s">
        <v>892</v>
      </c>
      <c r="F66" s="269" t="s">
        <v>115</v>
      </c>
      <c r="G66" s="269" t="s">
        <v>1097</v>
      </c>
      <c r="H66" s="270" t="s">
        <v>1140</v>
      </c>
      <c r="I66" s="271" t="s">
        <v>1141</v>
      </c>
      <c r="J66" s="270" t="s">
        <v>1142</v>
      </c>
      <c r="K66" s="269"/>
      <c r="L66" s="267" t="s">
        <v>887</v>
      </c>
      <c r="M66" s="269"/>
      <c r="N66" s="284" t="n">
        <v>2110220054745</v>
      </c>
      <c r="O66" s="269"/>
      <c r="P66" s="253"/>
      <c r="Q66" s="253"/>
      <c r="R66" s="253"/>
      <c r="S66" s="253"/>
      <c r="T66" s="253"/>
      <c r="U66" s="253"/>
      <c r="V66" s="253"/>
      <c r="W66" s="253"/>
      <c r="X66" s="253"/>
      <c r="Y66" s="253"/>
      <c r="Z66" s="253"/>
      <c r="AA66" s="253"/>
    </row>
    <row r="67" customFormat="false" ht="13.8" hidden="false" customHeight="false" outlineLevel="0" collapsed="false">
      <c r="A67" s="253"/>
      <c r="B67" s="267" t="n">
        <v>63</v>
      </c>
      <c r="C67" s="267" t="s">
        <v>1143</v>
      </c>
      <c r="D67" s="283" t="s">
        <v>117</v>
      </c>
      <c r="E67" s="267" t="s">
        <v>892</v>
      </c>
      <c r="F67" s="269" t="s">
        <v>115</v>
      </c>
      <c r="G67" s="269" t="s">
        <v>1144</v>
      </c>
      <c r="H67" s="270" t="s">
        <v>1145</v>
      </c>
      <c r="I67" s="271" t="s">
        <v>1146</v>
      </c>
      <c r="J67" s="270" t="s">
        <v>1147</v>
      </c>
      <c r="K67" s="269"/>
      <c r="L67" s="267" t="s">
        <v>887</v>
      </c>
      <c r="M67" s="269"/>
      <c r="N67" s="275" t="s">
        <v>1148</v>
      </c>
      <c r="O67" s="269"/>
      <c r="P67" s="253"/>
      <c r="Q67" s="253"/>
      <c r="R67" s="253"/>
      <c r="S67" s="253"/>
      <c r="T67" s="253"/>
      <c r="U67" s="253"/>
      <c r="V67" s="253"/>
      <c r="W67" s="253"/>
      <c r="X67" s="253"/>
      <c r="Y67" s="253"/>
      <c r="Z67" s="253"/>
      <c r="AA67" s="253"/>
    </row>
    <row r="68" customFormat="false" ht="13.8" hidden="false" customHeight="false" outlineLevel="0" collapsed="false">
      <c r="A68" s="253"/>
      <c r="B68" s="267" t="n">
        <v>64</v>
      </c>
      <c r="C68" s="267" t="s">
        <v>1149</v>
      </c>
      <c r="D68" s="283" t="s">
        <v>118</v>
      </c>
      <c r="E68" s="267" t="s">
        <v>892</v>
      </c>
      <c r="F68" s="269" t="s">
        <v>115</v>
      </c>
      <c r="G68" s="269" t="s">
        <v>1097</v>
      </c>
      <c r="H68" s="270" t="s">
        <v>1150</v>
      </c>
      <c r="I68" s="271" t="s">
        <v>1151</v>
      </c>
      <c r="J68" s="270" t="s">
        <v>1152</v>
      </c>
      <c r="K68" s="269"/>
      <c r="L68" s="267" t="s">
        <v>887</v>
      </c>
      <c r="M68" s="269"/>
      <c r="N68" s="284" t="n">
        <v>2110220012522</v>
      </c>
      <c r="O68" s="269"/>
      <c r="P68" s="253"/>
      <c r="Q68" s="253"/>
      <c r="R68" s="253"/>
      <c r="S68" s="253"/>
      <c r="T68" s="253"/>
      <c r="U68" s="253"/>
      <c r="V68" s="253"/>
      <c r="W68" s="253"/>
      <c r="X68" s="253"/>
      <c r="Y68" s="253"/>
      <c r="Z68" s="253"/>
      <c r="AA68" s="253"/>
    </row>
    <row r="69" customFormat="false" ht="13.8" hidden="false" customHeight="false" outlineLevel="0" collapsed="false">
      <c r="A69" s="253"/>
      <c r="B69" s="267" t="n">
        <v>65</v>
      </c>
      <c r="C69" s="267" t="s">
        <v>1153</v>
      </c>
      <c r="D69" s="283" t="s">
        <v>119</v>
      </c>
      <c r="E69" s="267" t="s">
        <v>915</v>
      </c>
      <c r="F69" s="269" t="s">
        <v>115</v>
      </c>
      <c r="G69" s="269" t="s">
        <v>1097</v>
      </c>
      <c r="H69" s="270" t="s">
        <v>1154</v>
      </c>
      <c r="I69" s="271" t="s">
        <v>1155</v>
      </c>
      <c r="J69" s="270" t="s">
        <v>1156</v>
      </c>
      <c r="K69" s="269"/>
      <c r="L69" s="267" t="s">
        <v>887</v>
      </c>
      <c r="M69" s="269"/>
      <c r="N69" s="269"/>
      <c r="O69" s="269"/>
      <c r="P69" s="253"/>
      <c r="Q69" s="253"/>
      <c r="R69" s="253"/>
      <c r="S69" s="253"/>
      <c r="T69" s="253"/>
      <c r="U69" s="253"/>
      <c r="V69" s="253"/>
      <c r="W69" s="253"/>
      <c r="X69" s="253"/>
      <c r="Y69" s="253"/>
      <c r="Z69" s="253"/>
      <c r="AA69" s="253"/>
    </row>
    <row r="70" customFormat="false" ht="13.8" hidden="false" customHeight="false" outlineLevel="0" collapsed="false">
      <c r="A70" s="253"/>
      <c r="B70" s="267" t="n">
        <v>66</v>
      </c>
      <c r="C70" s="267" t="s">
        <v>1157</v>
      </c>
      <c r="D70" s="283" t="s">
        <v>120</v>
      </c>
      <c r="E70" s="267" t="s">
        <v>892</v>
      </c>
      <c r="F70" s="269" t="s">
        <v>115</v>
      </c>
      <c r="G70" s="269" t="s">
        <v>1097</v>
      </c>
      <c r="H70" s="270" t="s">
        <v>1158</v>
      </c>
      <c r="I70" s="276" t="s">
        <v>1159</v>
      </c>
      <c r="J70" s="270" t="s">
        <v>1160</v>
      </c>
      <c r="K70" s="269"/>
      <c r="L70" s="267" t="s">
        <v>887</v>
      </c>
      <c r="M70" s="269"/>
      <c r="N70" s="269"/>
      <c r="O70" s="269"/>
      <c r="P70" s="253"/>
      <c r="Q70" s="253"/>
      <c r="R70" s="253"/>
      <c r="S70" s="253"/>
      <c r="T70" s="253"/>
      <c r="U70" s="253"/>
      <c r="V70" s="253"/>
      <c r="W70" s="253"/>
      <c r="X70" s="253"/>
      <c r="Y70" s="253"/>
      <c r="Z70" s="253"/>
      <c r="AA70" s="253"/>
    </row>
    <row r="71" customFormat="false" ht="13.8" hidden="false" customHeight="false" outlineLevel="0" collapsed="false">
      <c r="A71" s="253"/>
      <c r="B71" s="267" t="n">
        <v>67</v>
      </c>
      <c r="C71" s="267" t="s">
        <v>1161</v>
      </c>
      <c r="D71" s="283" t="s">
        <v>121</v>
      </c>
      <c r="E71" s="267" t="s">
        <v>892</v>
      </c>
      <c r="F71" s="269" t="s">
        <v>115</v>
      </c>
      <c r="G71" s="286" t="s">
        <v>1097</v>
      </c>
      <c r="H71" s="287" t="s">
        <v>1162</v>
      </c>
      <c r="I71" s="288" t="s">
        <v>1163</v>
      </c>
      <c r="J71" s="270" t="s">
        <v>1164</v>
      </c>
      <c r="K71" s="269"/>
      <c r="L71" s="267" t="s">
        <v>887</v>
      </c>
      <c r="M71" s="269"/>
      <c r="N71" s="269"/>
      <c r="O71" s="269"/>
      <c r="P71" s="253"/>
      <c r="Q71" s="253"/>
      <c r="R71" s="253"/>
      <c r="S71" s="253"/>
      <c r="T71" s="253"/>
      <c r="U71" s="253"/>
      <c r="V71" s="253"/>
      <c r="W71" s="253"/>
      <c r="X71" s="253"/>
      <c r="Y71" s="253"/>
      <c r="Z71" s="253"/>
      <c r="AA71" s="253"/>
    </row>
    <row r="72" customFormat="false" ht="13.8" hidden="false" customHeight="false" outlineLevel="0" collapsed="false">
      <c r="A72" s="253"/>
      <c r="B72" s="267" t="n">
        <v>68</v>
      </c>
      <c r="C72" s="267" t="s">
        <v>1165</v>
      </c>
      <c r="D72" s="283" t="s">
        <v>122</v>
      </c>
      <c r="E72" s="267" t="s">
        <v>915</v>
      </c>
      <c r="F72" s="269" t="s">
        <v>115</v>
      </c>
      <c r="G72" s="286" t="s">
        <v>1097</v>
      </c>
      <c r="H72" s="287" t="s">
        <v>1166</v>
      </c>
      <c r="I72" s="271" t="s">
        <v>1167</v>
      </c>
      <c r="J72" s="270" t="s">
        <v>1168</v>
      </c>
      <c r="K72" s="269"/>
      <c r="L72" s="267" t="s">
        <v>887</v>
      </c>
      <c r="M72" s="269"/>
      <c r="N72" s="269"/>
      <c r="O72" s="269"/>
      <c r="P72" s="253"/>
      <c r="Q72" s="253"/>
      <c r="R72" s="253"/>
      <c r="S72" s="253"/>
      <c r="T72" s="253"/>
      <c r="U72" s="253"/>
      <c r="V72" s="253"/>
      <c r="W72" s="253"/>
      <c r="X72" s="253"/>
      <c r="Y72" s="253"/>
      <c r="Z72" s="253"/>
      <c r="AA72" s="253"/>
    </row>
    <row r="73" customFormat="false" ht="13.8" hidden="false" customHeight="false" outlineLevel="0" collapsed="false">
      <c r="A73" s="253"/>
      <c r="B73" s="267" t="n">
        <v>69</v>
      </c>
      <c r="C73" s="267" t="s">
        <v>1169</v>
      </c>
      <c r="D73" s="283" t="s">
        <v>123</v>
      </c>
      <c r="E73" s="267" t="s">
        <v>892</v>
      </c>
      <c r="F73" s="269" t="s">
        <v>115</v>
      </c>
      <c r="G73" s="269" t="s">
        <v>1170</v>
      </c>
      <c r="H73" s="270" t="s">
        <v>1171</v>
      </c>
      <c r="I73" s="271" t="s">
        <v>1172</v>
      </c>
      <c r="J73" s="270" t="s">
        <v>1173</v>
      </c>
      <c r="K73" s="269"/>
      <c r="L73" s="267" t="s">
        <v>887</v>
      </c>
      <c r="M73" s="269"/>
      <c r="N73" s="269"/>
      <c r="O73" s="269"/>
      <c r="P73" s="253"/>
      <c r="Q73" s="253"/>
      <c r="R73" s="253"/>
      <c r="S73" s="253"/>
      <c r="T73" s="253"/>
      <c r="U73" s="253"/>
      <c r="V73" s="253"/>
      <c r="W73" s="253"/>
      <c r="X73" s="253"/>
      <c r="Y73" s="253"/>
      <c r="Z73" s="253"/>
      <c r="AA73" s="253"/>
    </row>
    <row r="74" customFormat="false" ht="13.8" hidden="false" customHeight="false" outlineLevel="0" collapsed="false">
      <c r="A74" s="253"/>
      <c r="B74" s="267" t="n">
        <v>70</v>
      </c>
      <c r="C74" s="267" t="s">
        <v>1174</v>
      </c>
      <c r="D74" s="283" t="s">
        <v>124</v>
      </c>
      <c r="E74" s="267" t="s">
        <v>892</v>
      </c>
      <c r="F74" s="269" t="s">
        <v>115</v>
      </c>
      <c r="G74" s="269" t="s">
        <v>1170</v>
      </c>
      <c r="H74" s="270" t="s">
        <v>1175</v>
      </c>
      <c r="I74" s="271" t="s">
        <v>1176</v>
      </c>
      <c r="J74" s="270" t="s">
        <v>1177</v>
      </c>
      <c r="K74" s="269"/>
      <c r="L74" s="267" t="s">
        <v>887</v>
      </c>
      <c r="M74" s="269"/>
      <c r="N74" s="275" t="s">
        <v>1178</v>
      </c>
      <c r="O74" s="269"/>
      <c r="P74" s="253"/>
      <c r="Q74" s="253"/>
      <c r="R74" s="253"/>
      <c r="S74" s="253"/>
      <c r="T74" s="253"/>
      <c r="U74" s="253"/>
      <c r="V74" s="253"/>
      <c r="W74" s="253"/>
      <c r="X74" s="253"/>
      <c r="Y74" s="253"/>
      <c r="Z74" s="253"/>
      <c r="AA74" s="253"/>
    </row>
    <row r="75" customFormat="false" ht="13.8" hidden="false" customHeight="false" outlineLevel="0" collapsed="false">
      <c r="A75" s="253"/>
      <c r="B75" s="267" t="n">
        <v>71</v>
      </c>
      <c r="C75" s="267" t="s">
        <v>1179</v>
      </c>
      <c r="D75" s="283" t="s">
        <v>125</v>
      </c>
      <c r="E75" s="267" t="s">
        <v>915</v>
      </c>
      <c r="F75" s="269" t="s">
        <v>115</v>
      </c>
      <c r="G75" s="269" t="s">
        <v>1180</v>
      </c>
      <c r="H75" s="270" t="s">
        <v>1181</v>
      </c>
      <c r="I75" s="271" t="s">
        <v>1182</v>
      </c>
      <c r="J75" s="270" t="s">
        <v>1183</v>
      </c>
      <c r="K75" s="269"/>
      <c r="L75" s="267" t="s">
        <v>887</v>
      </c>
      <c r="M75" s="269"/>
      <c r="N75" s="269"/>
      <c r="O75" s="269"/>
      <c r="P75" s="253"/>
      <c r="Q75" s="253"/>
      <c r="R75" s="253"/>
      <c r="S75" s="253"/>
      <c r="T75" s="253"/>
      <c r="U75" s="253"/>
      <c r="V75" s="253"/>
      <c r="W75" s="253"/>
      <c r="X75" s="253"/>
      <c r="Y75" s="253"/>
      <c r="Z75" s="253"/>
      <c r="AA75" s="253"/>
    </row>
    <row r="76" customFormat="false" ht="13.8" hidden="false" customHeight="false" outlineLevel="0" collapsed="false">
      <c r="A76" s="253"/>
      <c r="B76" s="267" t="n">
        <v>72</v>
      </c>
      <c r="C76" s="267" t="s">
        <v>1184</v>
      </c>
      <c r="D76" s="283" t="s">
        <v>126</v>
      </c>
      <c r="E76" s="267" t="s">
        <v>915</v>
      </c>
      <c r="F76" s="269" t="s">
        <v>115</v>
      </c>
      <c r="G76" s="269" t="s">
        <v>1105</v>
      </c>
      <c r="H76" s="270" t="s">
        <v>1185</v>
      </c>
      <c r="I76" s="271" t="s">
        <v>1186</v>
      </c>
      <c r="J76" s="270" t="s">
        <v>1187</v>
      </c>
      <c r="K76" s="269"/>
      <c r="L76" s="267" t="s">
        <v>887</v>
      </c>
      <c r="M76" s="269"/>
      <c r="N76" s="269"/>
      <c r="O76" s="269"/>
      <c r="P76" s="253"/>
      <c r="Q76" s="253"/>
      <c r="R76" s="253"/>
      <c r="S76" s="253"/>
      <c r="T76" s="253"/>
      <c r="U76" s="253"/>
      <c r="V76" s="253"/>
      <c r="W76" s="253"/>
      <c r="X76" s="253"/>
      <c r="Y76" s="253"/>
      <c r="Z76" s="253"/>
      <c r="AA76" s="253"/>
    </row>
    <row r="77" customFormat="false" ht="13.8" hidden="false" customHeight="false" outlineLevel="0" collapsed="false">
      <c r="A77" s="253"/>
      <c r="B77" s="267" t="n">
        <v>73</v>
      </c>
      <c r="C77" s="267" t="s">
        <v>1188</v>
      </c>
      <c r="D77" s="283" t="s">
        <v>127</v>
      </c>
      <c r="E77" s="267" t="s">
        <v>892</v>
      </c>
      <c r="F77" s="269" t="s">
        <v>115</v>
      </c>
      <c r="G77" s="269" t="s">
        <v>1097</v>
      </c>
      <c r="H77" s="270" t="s">
        <v>1189</v>
      </c>
      <c r="I77" s="271" t="s">
        <v>1190</v>
      </c>
      <c r="J77" s="270" t="s">
        <v>1191</v>
      </c>
      <c r="K77" s="269"/>
      <c r="L77" s="267" t="s">
        <v>887</v>
      </c>
      <c r="M77" s="269"/>
      <c r="N77" s="269"/>
      <c r="O77" s="269"/>
      <c r="P77" s="253"/>
      <c r="Q77" s="253"/>
      <c r="R77" s="253"/>
      <c r="S77" s="253"/>
      <c r="T77" s="253"/>
      <c r="U77" s="253"/>
      <c r="V77" s="253"/>
      <c r="W77" s="253"/>
      <c r="X77" s="253"/>
      <c r="Y77" s="253"/>
      <c r="Z77" s="253"/>
      <c r="AA77" s="253"/>
    </row>
    <row r="78" customFormat="false" ht="13.8" hidden="false" customHeight="false" outlineLevel="0" collapsed="false">
      <c r="A78" s="253"/>
      <c r="B78" s="267" t="n">
        <v>74</v>
      </c>
      <c r="C78" s="267" t="s">
        <v>1192</v>
      </c>
      <c r="D78" s="283" t="s">
        <v>128</v>
      </c>
      <c r="E78" s="267" t="s">
        <v>915</v>
      </c>
      <c r="F78" s="269" t="s">
        <v>115</v>
      </c>
      <c r="G78" s="269" t="s">
        <v>1105</v>
      </c>
      <c r="H78" s="270" t="s">
        <v>1193</v>
      </c>
      <c r="I78" s="271" t="s">
        <v>1194</v>
      </c>
      <c r="J78" s="270" t="s">
        <v>1195</v>
      </c>
      <c r="K78" s="269"/>
      <c r="L78" s="267" t="s">
        <v>887</v>
      </c>
      <c r="M78" s="269"/>
      <c r="N78" s="269"/>
      <c r="O78" s="269"/>
      <c r="P78" s="253"/>
      <c r="Q78" s="253"/>
      <c r="R78" s="253"/>
      <c r="S78" s="253"/>
      <c r="T78" s="253"/>
      <c r="U78" s="253"/>
      <c r="V78" s="253"/>
      <c r="W78" s="253"/>
      <c r="X78" s="253"/>
      <c r="Y78" s="253"/>
      <c r="Z78" s="253"/>
      <c r="AA78" s="253"/>
    </row>
    <row r="79" customFormat="false" ht="13.8" hidden="false" customHeight="false" outlineLevel="0" collapsed="false">
      <c r="A79" s="253"/>
      <c r="B79" s="267" t="n">
        <v>75</v>
      </c>
      <c r="C79" s="267" t="s">
        <v>1196</v>
      </c>
      <c r="D79" s="283" t="s">
        <v>129</v>
      </c>
      <c r="E79" s="267" t="s">
        <v>892</v>
      </c>
      <c r="F79" s="269" t="s">
        <v>115</v>
      </c>
      <c r="G79" s="286" t="s">
        <v>1105</v>
      </c>
      <c r="H79" s="287" t="s">
        <v>1197</v>
      </c>
      <c r="I79" s="288" t="s">
        <v>1198</v>
      </c>
      <c r="J79" s="270" t="s">
        <v>1199</v>
      </c>
      <c r="K79" s="269"/>
      <c r="L79" s="267" t="s">
        <v>887</v>
      </c>
      <c r="M79" s="269"/>
      <c r="N79" s="269"/>
      <c r="O79" s="269"/>
      <c r="P79" s="253"/>
      <c r="Q79" s="253"/>
      <c r="R79" s="253"/>
      <c r="S79" s="253"/>
      <c r="T79" s="253"/>
      <c r="U79" s="253"/>
      <c r="V79" s="253"/>
      <c r="W79" s="253"/>
      <c r="X79" s="253"/>
      <c r="Y79" s="253"/>
      <c r="Z79" s="253"/>
      <c r="AA79" s="253"/>
    </row>
    <row r="80" customFormat="false" ht="13.8" hidden="false" customHeight="false" outlineLevel="0" collapsed="false">
      <c r="A80" s="253"/>
      <c r="B80" s="267" t="n">
        <v>76</v>
      </c>
      <c r="C80" s="267" t="s">
        <v>1200</v>
      </c>
      <c r="D80" s="283" t="s">
        <v>130</v>
      </c>
      <c r="E80" s="267" t="s">
        <v>892</v>
      </c>
      <c r="F80" s="269" t="s">
        <v>115</v>
      </c>
      <c r="G80" s="269" t="s">
        <v>1097</v>
      </c>
      <c r="H80" s="270" t="s">
        <v>1201</v>
      </c>
      <c r="I80" s="271" t="s">
        <v>1202</v>
      </c>
      <c r="J80" s="270" t="s">
        <v>1203</v>
      </c>
      <c r="K80" s="269"/>
      <c r="L80" s="267" t="s">
        <v>887</v>
      </c>
      <c r="M80" s="269"/>
      <c r="N80" s="269"/>
      <c r="O80" s="269"/>
      <c r="P80" s="253"/>
      <c r="Q80" s="253"/>
      <c r="R80" s="253"/>
      <c r="S80" s="253"/>
      <c r="T80" s="253"/>
      <c r="U80" s="253"/>
      <c r="V80" s="253"/>
      <c r="W80" s="253"/>
      <c r="X80" s="253"/>
      <c r="Y80" s="253"/>
      <c r="Z80" s="253"/>
      <c r="AA80" s="253"/>
    </row>
    <row r="81" customFormat="false" ht="13.8" hidden="false" customHeight="false" outlineLevel="0" collapsed="false">
      <c r="A81" s="253"/>
      <c r="B81" s="267" t="n">
        <v>77</v>
      </c>
      <c r="C81" s="267" t="s">
        <v>1204</v>
      </c>
      <c r="D81" s="283" t="s">
        <v>131</v>
      </c>
      <c r="E81" s="267" t="s">
        <v>892</v>
      </c>
      <c r="F81" s="269" t="s">
        <v>115</v>
      </c>
      <c r="G81" s="269" t="s">
        <v>1097</v>
      </c>
      <c r="H81" s="270" t="s">
        <v>1205</v>
      </c>
      <c r="I81" s="271" t="s">
        <v>1206</v>
      </c>
      <c r="J81" s="270" t="s">
        <v>1142</v>
      </c>
      <c r="K81" s="269"/>
      <c r="L81" s="267" t="s">
        <v>887</v>
      </c>
      <c r="M81" s="269"/>
      <c r="N81" s="275" t="s">
        <v>1207</v>
      </c>
      <c r="O81" s="269"/>
      <c r="P81" s="253"/>
      <c r="Q81" s="253"/>
      <c r="R81" s="253"/>
      <c r="S81" s="253"/>
      <c r="T81" s="253"/>
      <c r="U81" s="253"/>
      <c r="V81" s="253"/>
      <c r="W81" s="253"/>
      <c r="X81" s="253"/>
      <c r="Y81" s="253"/>
      <c r="Z81" s="253"/>
      <c r="AA81" s="253"/>
    </row>
    <row r="82" customFormat="false" ht="13.8" hidden="false" customHeight="false" outlineLevel="0" collapsed="false">
      <c r="A82" s="253"/>
      <c r="B82" s="267" t="n">
        <v>78</v>
      </c>
      <c r="C82" s="267" t="s">
        <v>1208</v>
      </c>
      <c r="D82" s="283" t="s">
        <v>1209</v>
      </c>
      <c r="E82" s="289" t="s">
        <v>892</v>
      </c>
      <c r="F82" s="283" t="s">
        <v>115</v>
      </c>
      <c r="G82" s="283" t="s">
        <v>1097</v>
      </c>
      <c r="H82" s="290" t="s">
        <v>1210</v>
      </c>
      <c r="I82" s="291" t="s">
        <v>1211</v>
      </c>
      <c r="J82" s="290" t="s">
        <v>1212</v>
      </c>
      <c r="K82" s="283"/>
      <c r="L82" s="292"/>
      <c r="M82" s="292" t="s">
        <v>887</v>
      </c>
      <c r="N82" s="283"/>
      <c r="O82" s="283"/>
      <c r="P82" s="253"/>
      <c r="Q82" s="253"/>
      <c r="R82" s="253"/>
      <c r="S82" s="253"/>
      <c r="T82" s="253"/>
      <c r="U82" s="253"/>
      <c r="V82" s="253"/>
      <c r="W82" s="253"/>
      <c r="X82" s="253"/>
      <c r="Y82" s="253"/>
      <c r="Z82" s="253"/>
      <c r="AA82" s="253"/>
    </row>
    <row r="83" customFormat="false" ht="13.8" hidden="false" customHeight="false" outlineLevel="0" collapsed="false">
      <c r="A83" s="253"/>
      <c r="B83" s="267" t="n">
        <v>79</v>
      </c>
      <c r="C83" s="267" t="s">
        <v>1213</v>
      </c>
      <c r="D83" s="283" t="s">
        <v>134</v>
      </c>
      <c r="E83" s="267" t="s">
        <v>892</v>
      </c>
      <c r="F83" s="269" t="s">
        <v>135</v>
      </c>
      <c r="G83" s="279" t="s">
        <v>1214</v>
      </c>
      <c r="H83" s="270" t="s">
        <v>1215</v>
      </c>
      <c r="I83" s="271" t="s">
        <v>1216</v>
      </c>
      <c r="J83" s="270" t="s">
        <v>1217</v>
      </c>
      <c r="K83" s="269"/>
      <c r="L83" s="267" t="s">
        <v>887</v>
      </c>
      <c r="M83" s="269"/>
      <c r="N83" s="284" t="n">
        <v>2510220025984</v>
      </c>
      <c r="O83" s="269"/>
      <c r="P83" s="283"/>
      <c r="Q83" s="253"/>
      <c r="R83" s="253"/>
      <c r="S83" s="253"/>
      <c r="T83" s="253"/>
      <c r="U83" s="253"/>
      <c r="V83" s="253"/>
      <c r="W83" s="253"/>
      <c r="X83" s="253"/>
      <c r="Y83" s="253"/>
      <c r="Z83" s="253"/>
      <c r="AA83" s="253"/>
    </row>
    <row r="84" customFormat="false" ht="13.8" hidden="false" customHeight="false" outlineLevel="0" collapsed="false">
      <c r="A84" s="253"/>
      <c r="B84" s="267" t="n">
        <v>80</v>
      </c>
      <c r="C84" s="267" t="s">
        <v>1218</v>
      </c>
      <c r="D84" s="283" t="s">
        <v>136</v>
      </c>
      <c r="E84" s="267" t="s">
        <v>892</v>
      </c>
      <c r="F84" s="269" t="s">
        <v>135</v>
      </c>
      <c r="G84" s="279" t="s">
        <v>1214</v>
      </c>
      <c r="H84" s="270" t="s">
        <v>1219</v>
      </c>
      <c r="I84" s="271" t="s">
        <v>1220</v>
      </c>
      <c r="J84" s="270" t="s">
        <v>1221</v>
      </c>
      <c r="K84" s="269"/>
      <c r="L84" s="267" t="s">
        <v>887</v>
      </c>
      <c r="M84" s="269"/>
      <c r="N84" s="269"/>
      <c r="O84" s="269"/>
      <c r="P84" s="253"/>
      <c r="Q84" s="253"/>
      <c r="R84" s="253"/>
      <c r="S84" s="253"/>
      <c r="T84" s="253"/>
      <c r="U84" s="253"/>
      <c r="V84" s="253"/>
      <c r="W84" s="253"/>
      <c r="X84" s="253"/>
      <c r="Y84" s="253"/>
      <c r="Z84" s="253"/>
      <c r="AA84" s="253"/>
    </row>
    <row r="85" customFormat="false" ht="13.8" hidden="false" customHeight="false" outlineLevel="0" collapsed="false">
      <c r="A85" s="253"/>
      <c r="B85" s="267" t="n">
        <v>81</v>
      </c>
      <c r="C85" s="267" t="s">
        <v>1222</v>
      </c>
      <c r="D85" s="283" t="s">
        <v>1223</v>
      </c>
      <c r="E85" s="267" t="s">
        <v>892</v>
      </c>
      <c r="F85" s="269" t="s">
        <v>135</v>
      </c>
      <c r="G85" s="279" t="s">
        <v>1214</v>
      </c>
      <c r="H85" s="270" t="s">
        <v>1224</v>
      </c>
      <c r="I85" s="271" t="s">
        <v>1225</v>
      </c>
      <c r="J85" s="270" t="s">
        <v>1226</v>
      </c>
      <c r="K85" s="269"/>
      <c r="L85" s="267" t="s">
        <v>887</v>
      </c>
      <c r="M85" s="269"/>
      <c r="N85" s="284" t="n">
        <v>2510220054468</v>
      </c>
      <c r="O85" s="269"/>
      <c r="P85" s="253"/>
      <c r="Q85" s="253"/>
      <c r="R85" s="253"/>
      <c r="S85" s="253"/>
      <c r="T85" s="253"/>
      <c r="U85" s="253"/>
      <c r="V85" s="253"/>
      <c r="W85" s="253"/>
      <c r="X85" s="253"/>
      <c r="Y85" s="253"/>
      <c r="Z85" s="253"/>
      <c r="AA85" s="253"/>
    </row>
    <row r="86" customFormat="false" ht="13.8" hidden="false" customHeight="false" outlineLevel="0" collapsed="false">
      <c r="A86" s="253"/>
      <c r="B86" s="267" t="n">
        <v>82</v>
      </c>
      <c r="C86" s="267" t="s">
        <v>1227</v>
      </c>
      <c r="D86" s="283" t="s">
        <v>138</v>
      </c>
      <c r="E86" s="267" t="s">
        <v>892</v>
      </c>
      <c r="F86" s="269" t="s">
        <v>135</v>
      </c>
      <c r="G86" s="293" t="s">
        <v>1214</v>
      </c>
      <c r="H86" s="287" t="s">
        <v>1228</v>
      </c>
      <c r="I86" s="288" t="s">
        <v>1229</v>
      </c>
      <c r="J86" s="270" t="s">
        <v>1230</v>
      </c>
      <c r="K86" s="269"/>
      <c r="L86" s="267" t="s">
        <v>887</v>
      </c>
      <c r="M86" s="269"/>
      <c r="N86" s="284" t="n">
        <v>2610220018469</v>
      </c>
      <c r="O86" s="269"/>
      <c r="P86" s="253"/>
      <c r="Q86" s="253"/>
      <c r="R86" s="253"/>
      <c r="S86" s="253"/>
      <c r="T86" s="253"/>
      <c r="U86" s="253"/>
      <c r="V86" s="253"/>
      <c r="W86" s="253"/>
      <c r="X86" s="253"/>
      <c r="Y86" s="253"/>
      <c r="Z86" s="253"/>
      <c r="AA86" s="253"/>
    </row>
    <row r="87" customFormat="false" ht="13.8" hidden="false" customHeight="false" outlineLevel="0" collapsed="false">
      <c r="A87" s="253"/>
      <c r="B87" s="267" t="n">
        <v>83</v>
      </c>
      <c r="C87" s="267" t="s">
        <v>1231</v>
      </c>
      <c r="D87" s="283" t="s">
        <v>1232</v>
      </c>
      <c r="E87" s="267" t="s">
        <v>915</v>
      </c>
      <c r="F87" s="269" t="s">
        <v>135</v>
      </c>
      <c r="G87" s="293" t="s">
        <v>1214</v>
      </c>
      <c r="H87" s="287" t="s">
        <v>1233</v>
      </c>
      <c r="I87" s="288" t="s">
        <v>1234</v>
      </c>
      <c r="J87" s="270" t="s">
        <v>1235</v>
      </c>
      <c r="K87" s="269"/>
      <c r="L87" s="267" t="s">
        <v>887</v>
      </c>
      <c r="M87" s="269"/>
      <c r="N87" s="284" t="n">
        <v>2610220043276</v>
      </c>
      <c r="O87" s="269"/>
      <c r="P87" s="253"/>
      <c r="Q87" s="253"/>
      <c r="R87" s="253"/>
      <c r="S87" s="253"/>
      <c r="T87" s="253"/>
      <c r="U87" s="253"/>
      <c r="V87" s="253"/>
      <c r="W87" s="253"/>
      <c r="X87" s="253"/>
      <c r="Y87" s="253"/>
      <c r="Z87" s="253"/>
      <c r="AA87" s="253"/>
    </row>
    <row r="88" customFormat="false" ht="13.8" hidden="false" customHeight="false" outlineLevel="0" collapsed="false">
      <c r="A88" s="253"/>
      <c r="B88" s="267" t="n">
        <v>84</v>
      </c>
      <c r="C88" s="267" t="s">
        <v>1236</v>
      </c>
      <c r="D88" s="283" t="s">
        <v>140</v>
      </c>
      <c r="E88" s="267" t="s">
        <v>892</v>
      </c>
      <c r="F88" s="269" t="s">
        <v>135</v>
      </c>
      <c r="G88" s="293" t="s">
        <v>1214</v>
      </c>
      <c r="H88" s="287" t="s">
        <v>1237</v>
      </c>
      <c r="I88" s="288" t="s">
        <v>1238</v>
      </c>
      <c r="J88" s="270" t="s">
        <v>1239</v>
      </c>
      <c r="K88" s="269"/>
      <c r="L88" s="267" t="s">
        <v>887</v>
      </c>
      <c r="M88" s="269"/>
      <c r="N88" s="294" t="n">
        <v>1002220071458</v>
      </c>
      <c r="O88" s="269"/>
      <c r="P88" s="253"/>
      <c r="Q88" s="253"/>
      <c r="R88" s="253"/>
      <c r="S88" s="253"/>
      <c r="T88" s="253"/>
      <c r="U88" s="253"/>
      <c r="V88" s="253"/>
      <c r="W88" s="253"/>
      <c r="X88" s="253"/>
      <c r="Y88" s="253"/>
      <c r="Z88" s="253"/>
      <c r="AA88" s="253"/>
    </row>
    <row r="89" customFormat="false" ht="13.8" hidden="false" customHeight="false" outlineLevel="0" collapsed="false">
      <c r="A89" s="253"/>
      <c r="B89" s="267" t="n">
        <v>85</v>
      </c>
      <c r="C89" s="267" t="s">
        <v>1240</v>
      </c>
      <c r="D89" s="283" t="s">
        <v>1241</v>
      </c>
      <c r="E89" s="267" t="s">
        <v>892</v>
      </c>
      <c r="F89" s="269" t="s">
        <v>135</v>
      </c>
      <c r="G89" s="279" t="s">
        <v>1214</v>
      </c>
      <c r="H89" s="270" t="s">
        <v>1242</v>
      </c>
      <c r="I89" s="271" t="s">
        <v>1243</v>
      </c>
      <c r="J89" s="270" t="s">
        <v>1244</v>
      </c>
      <c r="K89" s="269"/>
      <c r="L89" s="267" t="s">
        <v>887</v>
      </c>
      <c r="M89" s="269"/>
      <c r="N89" s="284" t="n">
        <v>2610220049679</v>
      </c>
      <c r="O89" s="269"/>
      <c r="P89" s="253"/>
      <c r="Q89" s="253"/>
      <c r="R89" s="253"/>
      <c r="S89" s="253"/>
      <c r="T89" s="253"/>
      <c r="U89" s="253"/>
      <c r="V89" s="253"/>
      <c r="W89" s="253"/>
      <c r="X89" s="253"/>
      <c r="Y89" s="253"/>
      <c r="Z89" s="253"/>
      <c r="AA89" s="253"/>
    </row>
    <row r="90" customFormat="false" ht="13.8" hidden="false" customHeight="false" outlineLevel="0" collapsed="false">
      <c r="A90" s="253"/>
      <c r="B90" s="267" t="n">
        <v>86</v>
      </c>
      <c r="C90" s="267" t="s">
        <v>1245</v>
      </c>
      <c r="D90" s="283" t="s">
        <v>142</v>
      </c>
      <c r="E90" s="267" t="s">
        <v>915</v>
      </c>
      <c r="F90" s="269" t="s">
        <v>135</v>
      </c>
      <c r="G90" s="279" t="s">
        <v>1214</v>
      </c>
      <c r="H90" s="270" t="s">
        <v>1246</v>
      </c>
      <c r="I90" s="271" t="s">
        <v>1247</v>
      </c>
      <c r="J90" s="270" t="s">
        <v>1248</v>
      </c>
      <c r="K90" s="269"/>
      <c r="L90" s="267" t="s">
        <v>887</v>
      </c>
      <c r="M90" s="269"/>
      <c r="N90" s="284" t="n">
        <v>2610220058745</v>
      </c>
      <c r="O90" s="269"/>
      <c r="P90" s="253"/>
      <c r="Q90" s="253"/>
      <c r="R90" s="253"/>
      <c r="S90" s="253"/>
      <c r="T90" s="253"/>
      <c r="U90" s="253"/>
      <c r="V90" s="253"/>
      <c r="W90" s="253"/>
      <c r="X90" s="253"/>
      <c r="Y90" s="253"/>
      <c r="Z90" s="253"/>
      <c r="AA90" s="253"/>
    </row>
    <row r="91" customFormat="false" ht="13.8" hidden="false" customHeight="false" outlineLevel="0" collapsed="false">
      <c r="A91" s="253"/>
      <c r="B91" s="267" t="n">
        <v>87</v>
      </c>
      <c r="C91" s="267" t="s">
        <v>1249</v>
      </c>
      <c r="D91" s="283" t="s">
        <v>143</v>
      </c>
      <c r="E91" s="267" t="s">
        <v>892</v>
      </c>
      <c r="F91" s="269" t="s">
        <v>135</v>
      </c>
      <c r="G91" s="279" t="s">
        <v>1214</v>
      </c>
      <c r="H91" s="270" t="s">
        <v>1250</v>
      </c>
      <c r="I91" s="271" t="s">
        <v>1251</v>
      </c>
      <c r="J91" s="270" t="s">
        <v>1252</v>
      </c>
      <c r="K91" s="269"/>
      <c r="L91" s="267" t="s">
        <v>887</v>
      </c>
      <c r="M91" s="269"/>
      <c r="N91" s="284" t="n">
        <v>2610220065034</v>
      </c>
      <c r="O91" s="269"/>
      <c r="P91" s="253"/>
      <c r="Q91" s="253"/>
      <c r="R91" s="253"/>
      <c r="S91" s="253"/>
      <c r="T91" s="253"/>
      <c r="U91" s="253"/>
      <c r="V91" s="253"/>
      <c r="W91" s="253"/>
      <c r="X91" s="253"/>
      <c r="Y91" s="253"/>
      <c r="Z91" s="253"/>
      <c r="AA91" s="253"/>
    </row>
    <row r="92" customFormat="false" ht="13.8" hidden="false" customHeight="false" outlineLevel="0" collapsed="false">
      <c r="A92" s="253"/>
      <c r="B92" s="267" t="n">
        <v>88</v>
      </c>
      <c r="C92" s="267" t="s">
        <v>1253</v>
      </c>
      <c r="D92" s="283" t="s">
        <v>144</v>
      </c>
      <c r="E92" s="267" t="s">
        <v>892</v>
      </c>
      <c r="F92" s="269" t="s">
        <v>135</v>
      </c>
      <c r="G92" s="279" t="s">
        <v>1214</v>
      </c>
      <c r="H92" s="270" t="s">
        <v>1254</v>
      </c>
      <c r="I92" s="276" t="s">
        <v>1255</v>
      </c>
      <c r="J92" s="270" t="s">
        <v>1256</v>
      </c>
      <c r="K92" s="269"/>
      <c r="L92" s="267" t="s">
        <v>887</v>
      </c>
      <c r="M92" s="269"/>
      <c r="N92" s="284" t="n">
        <v>2610220074337</v>
      </c>
      <c r="O92" s="269"/>
      <c r="P92" s="253"/>
      <c r="Q92" s="253"/>
      <c r="R92" s="253"/>
      <c r="S92" s="253"/>
      <c r="T92" s="253"/>
      <c r="U92" s="253"/>
      <c r="V92" s="253"/>
      <c r="W92" s="253"/>
      <c r="X92" s="253"/>
      <c r="Y92" s="253"/>
      <c r="Z92" s="253"/>
      <c r="AA92" s="253"/>
    </row>
    <row r="93" customFormat="false" ht="13.8" hidden="false" customHeight="false" outlineLevel="0" collapsed="false">
      <c r="A93" s="253"/>
      <c r="B93" s="267" t="n">
        <v>89</v>
      </c>
      <c r="C93" s="267" t="s">
        <v>1257</v>
      </c>
      <c r="D93" s="283" t="s">
        <v>145</v>
      </c>
      <c r="E93" s="267" t="s">
        <v>892</v>
      </c>
      <c r="F93" s="269" t="s">
        <v>135</v>
      </c>
      <c r="G93" s="279" t="s">
        <v>1214</v>
      </c>
      <c r="H93" s="270" t="s">
        <v>1258</v>
      </c>
      <c r="I93" s="271" t="s">
        <v>1259</v>
      </c>
      <c r="J93" s="270" t="s">
        <v>1252</v>
      </c>
      <c r="K93" s="269"/>
      <c r="L93" s="267" t="s">
        <v>887</v>
      </c>
      <c r="M93" s="269"/>
      <c r="N93" s="284" t="n">
        <v>2610220078319</v>
      </c>
      <c r="O93" s="269"/>
      <c r="P93" s="253"/>
      <c r="Q93" s="253"/>
      <c r="R93" s="253"/>
      <c r="S93" s="253"/>
      <c r="T93" s="253"/>
      <c r="U93" s="253"/>
      <c r="V93" s="253"/>
      <c r="W93" s="253"/>
      <c r="X93" s="253"/>
      <c r="Y93" s="253"/>
      <c r="Z93" s="253"/>
      <c r="AA93" s="253"/>
    </row>
    <row r="94" customFormat="false" ht="13.8" hidden="false" customHeight="false" outlineLevel="0" collapsed="false">
      <c r="A94" s="253"/>
      <c r="B94" s="267" t="n">
        <v>90</v>
      </c>
      <c r="C94" s="267" t="s">
        <v>1260</v>
      </c>
      <c r="D94" s="283" t="s">
        <v>146</v>
      </c>
      <c r="E94" s="267" t="s">
        <v>892</v>
      </c>
      <c r="F94" s="269" t="s">
        <v>135</v>
      </c>
      <c r="G94" s="279" t="s">
        <v>1214</v>
      </c>
      <c r="H94" s="270" t="s">
        <v>1261</v>
      </c>
      <c r="I94" s="271" t="s">
        <v>1262</v>
      </c>
      <c r="J94" s="270" t="s">
        <v>1263</v>
      </c>
      <c r="K94" s="269"/>
      <c r="L94" s="267" t="s">
        <v>887</v>
      </c>
      <c r="M94" s="269"/>
      <c r="N94" s="269"/>
      <c r="O94" s="269"/>
      <c r="P94" s="253"/>
      <c r="Q94" s="253"/>
      <c r="R94" s="253"/>
      <c r="S94" s="253"/>
      <c r="T94" s="253"/>
      <c r="U94" s="253"/>
      <c r="V94" s="253"/>
      <c r="W94" s="253"/>
      <c r="X94" s="253"/>
      <c r="Y94" s="253"/>
      <c r="Z94" s="253"/>
      <c r="AA94" s="253"/>
    </row>
    <row r="95" customFormat="false" ht="13.8" hidden="false" customHeight="false" outlineLevel="0" collapsed="false">
      <c r="A95" s="253"/>
      <c r="B95" s="267" t="n">
        <v>91</v>
      </c>
      <c r="C95" s="267" t="s">
        <v>1264</v>
      </c>
      <c r="D95" s="283" t="s">
        <v>147</v>
      </c>
      <c r="E95" s="267" t="s">
        <v>892</v>
      </c>
      <c r="F95" s="269" t="s">
        <v>135</v>
      </c>
      <c r="G95" s="279" t="s">
        <v>1214</v>
      </c>
      <c r="H95" s="270" t="s">
        <v>1265</v>
      </c>
      <c r="I95" s="271" t="s">
        <v>1266</v>
      </c>
      <c r="J95" s="270" t="s">
        <v>1267</v>
      </c>
      <c r="K95" s="269"/>
      <c r="L95" s="267" t="s">
        <v>887</v>
      </c>
      <c r="M95" s="269"/>
      <c r="N95" s="284" t="n">
        <v>2710220019791</v>
      </c>
      <c r="O95" s="269"/>
      <c r="P95" s="253"/>
      <c r="Q95" s="253"/>
      <c r="R95" s="253"/>
      <c r="S95" s="253"/>
      <c r="T95" s="253"/>
      <c r="U95" s="253"/>
      <c r="V95" s="253"/>
      <c r="W95" s="253"/>
      <c r="X95" s="253"/>
      <c r="Y95" s="253"/>
      <c r="Z95" s="253"/>
      <c r="AA95" s="253"/>
    </row>
    <row r="96" customFormat="false" ht="13.8" hidden="false" customHeight="false" outlineLevel="0" collapsed="false">
      <c r="A96" s="253"/>
      <c r="B96" s="267" t="n">
        <v>92</v>
      </c>
      <c r="C96" s="267" t="s">
        <v>1268</v>
      </c>
      <c r="D96" s="283" t="s">
        <v>148</v>
      </c>
      <c r="E96" s="267" t="s">
        <v>915</v>
      </c>
      <c r="F96" s="269" t="s">
        <v>135</v>
      </c>
      <c r="G96" s="279" t="s">
        <v>1214</v>
      </c>
      <c r="H96" s="270" t="s">
        <v>1269</v>
      </c>
      <c r="I96" s="271" t="s">
        <v>1270</v>
      </c>
      <c r="J96" s="270" t="s">
        <v>1271</v>
      </c>
      <c r="K96" s="269"/>
      <c r="L96" s="267" t="s">
        <v>887</v>
      </c>
      <c r="M96" s="269"/>
      <c r="N96" s="284" t="n">
        <v>2710220026335</v>
      </c>
      <c r="O96" s="269"/>
      <c r="P96" s="253"/>
      <c r="Q96" s="253"/>
      <c r="R96" s="253"/>
      <c r="S96" s="253"/>
      <c r="T96" s="253"/>
      <c r="U96" s="253"/>
      <c r="V96" s="253"/>
      <c r="W96" s="253"/>
      <c r="X96" s="253"/>
      <c r="Y96" s="253"/>
      <c r="Z96" s="253"/>
      <c r="AA96" s="253"/>
    </row>
    <row r="97" customFormat="false" ht="13.8" hidden="false" customHeight="false" outlineLevel="0" collapsed="false">
      <c r="A97" s="253"/>
      <c r="B97" s="267" t="n">
        <v>93</v>
      </c>
      <c r="C97" s="267" t="s">
        <v>1272</v>
      </c>
      <c r="D97" s="283" t="s">
        <v>149</v>
      </c>
      <c r="E97" s="267" t="s">
        <v>915</v>
      </c>
      <c r="F97" s="269" t="s">
        <v>135</v>
      </c>
      <c r="G97" s="293" t="s">
        <v>1214</v>
      </c>
      <c r="H97" s="287" t="s">
        <v>1273</v>
      </c>
      <c r="I97" s="288" t="s">
        <v>1274</v>
      </c>
      <c r="J97" s="270" t="s">
        <v>1271</v>
      </c>
      <c r="K97" s="269"/>
      <c r="L97" s="267" t="s">
        <v>887</v>
      </c>
      <c r="M97" s="269"/>
      <c r="N97" s="269"/>
      <c r="O97" s="269"/>
      <c r="P97" s="253"/>
      <c r="Q97" s="253"/>
      <c r="R97" s="253"/>
      <c r="S97" s="253"/>
      <c r="T97" s="253"/>
      <c r="U97" s="253"/>
      <c r="V97" s="253"/>
      <c r="W97" s="253"/>
      <c r="X97" s="253"/>
      <c r="Y97" s="253"/>
      <c r="Z97" s="253"/>
      <c r="AA97" s="253"/>
    </row>
    <row r="98" customFormat="false" ht="13.8" hidden="false" customHeight="false" outlineLevel="0" collapsed="false">
      <c r="A98" s="253"/>
      <c r="B98" s="267" t="n">
        <v>94</v>
      </c>
      <c r="C98" s="267" t="s">
        <v>1275</v>
      </c>
      <c r="D98" s="283" t="s">
        <v>150</v>
      </c>
      <c r="E98" s="267" t="s">
        <v>915</v>
      </c>
      <c r="F98" s="269" t="s">
        <v>135</v>
      </c>
      <c r="G98" s="279" t="s">
        <v>1214</v>
      </c>
      <c r="H98" s="270" t="s">
        <v>1276</v>
      </c>
      <c r="I98" s="271" t="s">
        <v>1277</v>
      </c>
      <c r="J98" s="270" t="s">
        <v>1278</v>
      </c>
      <c r="K98" s="269"/>
      <c r="L98" s="267" t="s">
        <v>887</v>
      </c>
      <c r="M98" s="269"/>
      <c r="N98" s="284" t="n">
        <v>2710220034139</v>
      </c>
      <c r="O98" s="269"/>
      <c r="P98" s="253"/>
      <c r="Q98" s="253"/>
      <c r="R98" s="253"/>
      <c r="S98" s="253"/>
      <c r="T98" s="253"/>
      <c r="U98" s="253"/>
      <c r="V98" s="253"/>
      <c r="W98" s="253"/>
      <c r="X98" s="253"/>
      <c r="Y98" s="253"/>
      <c r="Z98" s="253"/>
      <c r="AA98" s="253"/>
    </row>
    <row r="99" customFormat="false" ht="13.8" hidden="false" customHeight="false" outlineLevel="0" collapsed="false">
      <c r="A99" s="253"/>
      <c r="B99" s="267" t="n">
        <v>95</v>
      </c>
      <c r="C99" s="267" t="s">
        <v>1279</v>
      </c>
      <c r="D99" s="283" t="s">
        <v>1280</v>
      </c>
      <c r="E99" s="267" t="s">
        <v>892</v>
      </c>
      <c r="F99" s="269" t="s">
        <v>135</v>
      </c>
      <c r="G99" s="279" t="s">
        <v>1214</v>
      </c>
      <c r="H99" s="270" t="s">
        <v>1281</v>
      </c>
      <c r="I99" s="276" t="s">
        <v>1282</v>
      </c>
      <c r="J99" s="270" t="s">
        <v>1283</v>
      </c>
      <c r="K99" s="269"/>
      <c r="L99" s="267" t="s">
        <v>887</v>
      </c>
      <c r="M99" s="269"/>
      <c r="N99" s="269"/>
      <c r="O99" s="269"/>
      <c r="P99" s="253"/>
      <c r="Q99" s="253"/>
      <c r="R99" s="253"/>
      <c r="S99" s="253"/>
      <c r="T99" s="253"/>
      <c r="U99" s="253"/>
      <c r="V99" s="253"/>
      <c r="W99" s="253"/>
      <c r="X99" s="253"/>
      <c r="Y99" s="253"/>
      <c r="Z99" s="253"/>
      <c r="AA99" s="253"/>
    </row>
    <row r="100" customFormat="false" ht="13.8" hidden="false" customHeight="false" outlineLevel="0" collapsed="false">
      <c r="A100" s="253"/>
      <c r="B100" s="267" t="n">
        <v>96</v>
      </c>
      <c r="C100" s="267" t="s">
        <v>1284</v>
      </c>
      <c r="D100" s="283" t="s">
        <v>1285</v>
      </c>
      <c r="E100" s="267" t="s">
        <v>892</v>
      </c>
      <c r="F100" s="269" t="s">
        <v>135</v>
      </c>
      <c r="G100" s="279" t="s">
        <v>1214</v>
      </c>
      <c r="H100" s="295" t="s">
        <v>1286</v>
      </c>
      <c r="I100" s="296" t="s">
        <v>1287</v>
      </c>
      <c r="J100" s="297" t="s">
        <v>1288</v>
      </c>
      <c r="K100" s="269"/>
      <c r="L100" s="267"/>
      <c r="M100" s="269"/>
      <c r="N100" s="284" t="n">
        <v>2710220056441</v>
      </c>
      <c r="O100" s="269"/>
      <c r="P100" s="253"/>
      <c r="Q100" s="253"/>
      <c r="R100" s="253"/>
      <c r="S100" s="253"/>
      <c r="T100" s="253"/>
      <c r="U100" s="253"/>
      <c r="V100" s="253"/>
      <c r="W100" s="253"/>
      <c r="X100" s="253"/>
      <c r="Y100" s="253"/>
      <c r="Z100" s="253"/>
      <c r="AA100" s="253"/>
    </row>
    <row r="101" customFormat="false" ht="13.8" hidden="false" customHeight="false" outlineLevel="0" collapsed="false">
      <c r="A101" s="253"/>
      <c r="B101" s="267" t="n">
        <v>97</v>
      </c>
      <c r="C101" s="267" t="s">
        <v>1289</v>
      </c>
      <c r="D101" s="283" t="s">
        <v>604</v>
      </c>
      <c r="E101" s="267" t="s">
        <v>892</v>
      </c>
      <c r="F101" s="269" t="s">
        <v>135</v>
      </c>
      <c r="G101" s="279" t="s">
        <v>1214</v>
      </c>
      <c r="H101" s="298" t="s">
        <v>1290</v>
      </c>
      <c r="I101" s="299" t="s">
        <v>1291</v>
      </c>
      <c r="J101" s="300" t="s">
        <v>1292</v>
      </c>
      <c r="K101" s="269"/>
      <c r="L101" s="267"/>
      <c r="M101" s="269"/>
      <c r="N101" s="284" t="n">
        <v>2710220066609</v>
      </c>
      <c r="O101" s="269"/>
      <c r="P101" s="253"/>
      <c r="Q101" s="253"/>
      <c r="R101" s="253"/>
      <c r="S101" s="253"/>
      <c r="T101" s="253"/>
      <c r="U101" s="253"/>
      <c r="V101" s="253"/>
      <c r="W101" s="253"/>
      <c r="X101" s="253"/>
      <c r="Y101" s="253"/>
      <c r="Z101" s="253"/>
      <c r="AA101" s="253"/>
    </row>
    <row r="102" customFormat="false" ht="13.8" hidden="false" customHeight="false" outlineLevel="0" collapsed="false">
      <c r="A102" s="253"/>
      <c r="B102" s="267" t="n">
        <v>98</v>
      </c>
      <c r="C102" s="267" t="s">
        <v>1293</v>
      </c>
      <c r="D102" s="283" t="s">
        <v>605</v>
      </c>
      <c r="E102" s="267" t="s">
        <v>915</v>
      </c>
      <c r="F102" s="269" t="s">
        <v>135</v>
      </c>
      <c r="G102" s="279" t="s">
        <v>1214</v>
      </c>
      <c r="H102" s="298" t="s">
        <v>1294</v>
      </c>
      <c r="I102" s="299" t="s">
        <v>1295</v>
      </c>
      <c r="J102" s="300" t="s">
        <v>1296</v>
      </c>
      <c r="K102" s="269"/>
      <c r="L102" s="267"/>
      <c r="M102" s="269"/>
      <c r="N102" s="269"/>
      <c r="O102" s="269"/>
      <c r="P102" s="253"/>
      <c r="Q102" s="253"/>
      <c r="R102" s="253"/>
      <c r="S102" s="253"/>
      <c r="T102" s="253"/>
      <c r="U102" s="253"/>
      <c r="V102" s="253"/>
      <c r="W102" s="253"/>
      <c r="X102" s="253"/>
      <c r="Y102" s="253"/>
      <c r="Z102" s="253"/>
      <c r="AA102" s="253"/>
    </row>
    <row r="103" customFormat="false" ht="13.8" hidden="false" customHeight="false" outlineLevel="0" collapsed="false">
      <c r="A103" s="253"/>
      <c r="B103" s="267" t="n">
        <v>99</v>
      </c>
      <c r="C103" s="267" t="s">
        <v>1297</v>
      </c>
      <c r="D103" s="283" t="s">
        <v>606</v>
      </c>
      <c r="E103" s="267" t="s">
        <v>892</v>
      </c>
      <c r="F103" s="269" t="s">
        <v>135</v>
      </c>
      <c r="G103" s="279" t="s">
        <v>1214</v>
      </c>
      <c r="H103" s="298" t="s">
        <v>1298</v>
      </c>
      <c r="I103" s="299" t="s">
        <v>1299</v>
      </c>
      <c r="J103" s="300" t="s">
        <v>1300</v>
      </c>
      <c r="K103" s="269"/>
      <c r="L103" s="267"/>
      <c r="M103" s="269"/>
      <c r="N103" s="269"/>
      <c r="O103" s="269"/>
      <c r="P103" s="253"/>
      <c r="Q103" s="253"/>
      <c r="R103" s="253"/>
      <c r="S103" s="253"/>
      <c r="T103" s="253"/>
      <c r="U103" s="253"/>
      <c r="V103" s="253"/>
      <c r="W103" s="253"/>
      <c r="X103" s="253"/>
      <c r="Y103" s="253"/>
      <c r="Z103" s="253"/>
      <c r="AA103" s="253"/>
    </row>
    <row r="104" customFormat="false" ht="13.8" hidden="false" customHeight="false" outlineLevel="0" collapsed="false">
      <c r="A104" s="253"/>
      <c r="B104" s="267" t="n">
        <v>100</v>
      </c>
      <c r="C104" s="267" t="s">
        <v>1301</v>
      </c>
      <c r="D104" s="283" t="s">
        <v>152</v>
      </c>
      <c r="E104" s="267" t="s">
        <v>892</v>
      </c>
      <c r="F104" s="269" t="s">
        <v>153</v>
      </c>
      <c r="G104" s="269" t="s">
        <v>1302</v>
      </c>
      <c r="H104" s="270" t="s">
        <v>1303</v>
      </c>
      <c r="I104" s="276" t="s">
        <v>1304</v>
      </c>
      <c r="J104" s="272"/>
      <c r="K104" s="269"/>
      <c r="L104" s="267" t="s">
        <v>887</v>
      </c>
      <c r="M104" s="269"/>
      <c r="N104" s="269"/>
      <c r="O104" s="269"/>
      <c r="P104" s="253"/>
      <c r="Q104" s="253"/>
      <c r="R104" s="253"/>
      <c r="S104" s="253"/>
      <c r="T104" s="253"/>
      <c r="U104" s="253"/>
      <c r="V104" s="253"/>
      <c r="W104" s="253"/>
      <c r="X104" s="253"/>
      <c r="Y104" s="253"/>
      <c r="Z104" s="253"/>
      <c r="AA104" s="253"/>
    </row>
    <row r="105" customFormat="false" ht="13.8" hidden="false" customHeight="false" outlineLevel="0" collapsed="false">
      <c r="A105" s="253"/>
      <c r="B105" s="267" t="n">
        <v>101</v>
      </c>
      <c r="C105" s="267" t="s">
        <v>1305</v>
      </c>
      <c r="D105" s="283" t="s">
        <v>154</v>
      </c>
      <c r="E105" s="267" t="s">
        <v>892</v>
      </c>
      <c r="F105" s="269" t="s">
        <v>153</v>
      </c>
      <c r="G105" s="269" t="s">
        <v>1306</v>
      </c>
      <c r="H105" s="270" t="s">
        <v>1307</v>
      </c>
      <c r="I105" s="271" t="s">
        <v>1308</v>
      </c>
      <c r="J105" s="272"/>
      <c r="K105" s="269"/>
      <c r="L105" s="267" t="s">
        <v>887</v>
      </c>
      <c r="M105" s="269"/>
      <c r="N105" s="269"/>
      <c r="O105" s="269"/>
      <c r="P105" s="253"/>
      <c r="Q105" s="253"/>
      <c r="R105" s="253"/>
      <c r="S105" s="253"/>
      <c r="T105" s="253"/>
      <c r="U105" s="253"/>
      <c r="V105" s="253"/>
      <c r="W105" s="253"/>
      <c r="X105" s="253"/>
      <c r="Y105" s="253"/>
      <c r="Z105" s="253"/>
      <c r="AA105" s="253"/>
    </row>
    <row r="106" customFormat="false" ht="13.8" hidden="false" customHeight="false" outlineLevel="0" collapsed="false">
      <c r="A106" s="253"/>
      <c r="B106" s="267" t="n">
        <v>102</v>
      </c>
      <c r="C106" s="267" t="s">
        <v>1309</v>
      </c>
      <c r="D106" s="283" t="s">
        <v>155</v>
      </c>
      <c r="E106" s="267" t="s">
        <v>892</v>
      </c>
      <c r="F106" s="269" t="s">
        <v>153</v>
      </c>
      <c r="G106" s="269" t="s">
        <v>1306</v>
      </c>
      <c r="H106" s="270" t="s">
        <v>1310</v>
      </c>
      <c r="I106" s="271" t="s">
        <v>1311</v>
      </c>
      <c r="J106" s="272"/>
      <c r="K106" s="269"/>
      <c r="L106" s="267" t="s">
        <v>887</v>
      </c>
      <c r="M106" s="269"/>
      <c r="N106" s="269"/>
      <c r="O106" s="269"/>
      <c r="P106" s="253"/>
      <c r="Q106" s="253"/>
      <c r="R106" s="253"/>
      <c r="S106" s="253"/>
      <c r="T106" s="253"/>
      <c r="U106" s="253"/>
      <c r="V106" s="253"/>
      <c r="W106" s="253"/>
      <c r="X106" s="253"/>
      <c r="Y106" s="253"/>
      <c r="Z106" s="253"/>
      <c r="AA106" s="253"/>
    </row>
    <row r="107" customFormat="false" ht="13.8" hidden="false" customHeight="false" outlineLevel="0" collapsed="false">
      <c r="A107" s="253"/>
      <c r="B107" s="267" t="n">
        <v>103</v>
      </c>
      <c r="C107" s="267" t="s">
        <v>1312</v>
      </c>
      <c r="D107" s="283" t="s">
        <v>156</v>
      </c>
      <c r="E107" s="267" t="s">
        <v>892</v>
      </c>
      <c r="F107" s="269" t="s">
        <v>153</v>
      </c>
      <c r="G107" s="269" t="s">
        <v>1313</v>
      </c>
      <c r="H107" s="270" t="s">
        <v>1314</v>
      </c>
      <c r="I107" s="271" t="s">
        <v>1315</v>
      </c>
      <c r="J107" s="272"/>
      <c r="K107" s="269"/>
      <c r="L107" s="267" t="s">
        <v>887</v>
      </c>
      <c r="M107" s="269"/>
      <c r="N107" s="269"/>
      <c r="O107" s="269"/>
      <c r="P107" s="253"/>
      <c r="Q107" s="253"/>
      <c r="R107" s="253"/>
      <c r="S107" s="253"/>
      <c r="T107" s="253"/>
      <c r="U107" s="253"/>
      <c r="V107" s="253"/>
      <c r="W107" s="253"/>
      <c r="X107" s="253"/>
      <c r="Y107" s="253"/>
      <c r="Z107" s="253"/>
      <c r="AA107" s="253"/>
    </row>
    <row r="108" customFormat="false" ht="13.8" hidden="false" customHeight="false" outlineLevel="0" collapsed="false">
      <c r="A108" s="253"/>
      <c r="B108" s="267" t="n">
        <v>104</v>
      </c>
      <c r="C108" s="267" t="s">
        <v>1316</v>
      </c>
      <c r="D108" s="283" t="s">
        <v>1317</v>
      </c>
      <c r="E108" s="267" t="s">
        <v>892</v>
      </c>
      <c r="F108" s="269" t="s">
        <v>153</v>
      </c>
      <c r="G108" s="269" t="s">
        <v>1306</v>
      </c>
      <c r="H108" s="270" t="s">
        <v>1318</v>
      </c>
      <c r="I108" s="271" t="s">
        <v>1319</v>
      </c>
      <c r="J108" s="272"/>
      <c r="K108" s="269"/>
      <c r="L108" s="267" t="s">
        <v>887</v>
      </c>
      <c r="M108" s="269"/>
      <c r="N108" s="269"/>
      <c r="O108" s="269"/>
      <c r="P108" s="253"/>
      <c r="Q108" s="253"/>
      <c r="R108" s="253"/>
      <c r="S108" s="253"/>
      <c r="T108" s="253"/>
      <c r="U108" s="253"/>
      <c r="V108" s="253"/>
      <c r="W108" s="253"/>
      <c r="X108" s="253"/>
      <c r="Y108" s="253"/>
      <c r="Z108" s="253"/>
      <c r="AA108" s="253"/>
    </row>
    <row r="109" customFormat="false" ht="13.8" hidden="false" customHeight="false" outlineLevel="0" collapsed="false">
      <c r="A109" s="253"/>
      <c r="B109" s="267" t="n">
        <v>105</v>
      </c>
      <c r="C109" s="267" t="s">
        <v>1320</v>
      </c>
      <c r="D109" s="283" t="s">
        <v>158</v>
      </c>
      <c r="E109" s="267" t="s">
        <v>915</v>
      </c>
      <c r="F109" s="269" t="s">
        <v>153</v>
      </c>
      <c r="G109" s="269" t="s">
        <v>1321</v>
      </c>
      <c r="H109" s="270" t="s">
        <v>1322</v>
      </c>
      <c r="I109" s="271" t="s">
        <v>1323</v>
      </c>
      <c r="J109" s="272"/>
      <c r="K109" s="269"/>
      <c r="L109" s="267" t="s">
        <v>887</v>
      </c>
      <c r="M109" s="269"/>
      <c r="N109" s="269"/>
      <c r="O109" s="269"/>
      <c r="P109" s="253"/>
      <c r="Q109" s="253"/>
      <c r="R109" s="253"/>
      <c r="S109" s="253"/>
      <c r="T109" s="253"/>
      <c r="U109" s="253"/>
      <c r="V109" s="253"/>
      <c r="W109" s="253"/>
      <c r="X109" s="253"/>
      <c r="Y109" s="253"/>
      <c r="Z109" s="253"/>
      <c r="AA109" s="253"/>
    </row>
    <row r="110" customFormat="false" ht="13.8" hidden="false" customHeight="false" outlineLevel="0" collapsed="false">
      <c r="A110" s="253"/>
      <c r="B110" s="267" t="n">
        <v>106</v>
      </c>
      <c r="C110" s="267" t="s">
        <v>1324</v>
      </c>
      <c r="D110" s="283" t="s">
        <v>159</v>
      </c>
      <c r="E110" s="267" t="s">
        <v>892</v>
      </c>
      <c r="F110" s="269" t="s">
        <v>153</v>
      </c>
      <c r="G110" s="269" t="s">
        <v>1325</v>
      </c>
      <c r="H110" s="270" t="s">
        <v>1326</v>
      </c>
      <c r="I110" s="271" t="s">
        <v>1327</v>
      </c>
      <c r="J110" s="272"/>
      <c r="K110" s="269"/>
      <c r="L110" s="267" t="s">
        <v>887</v>
      </c>
      <c r="M110" s="269"/>
      <c r="N110" s="269"/>
      <c r="O110" s="269"/>
      <c r="P110" s="253"/>
      <c r="Q110" s="253"/>
      <c r="R110" s="253"/>
      <c r="S110" s="253"/>
      <c r="T110" s="253"/>
      <c r="U110" s="253"/>
      <c r="V110" s="253"/>
      <c r="W110" s="253"/>
      <c r="X110" s="253"/>
      <c r="Y110" s="253"/>
      <c r="Z110" s="253"/>
      <c r="AA110" s="253"/>
    </row>
    <row r="111" customFormat="false" ht="13.8" hidden="false" customHeight="false" outlineLevel="0" collapsed="false">
      <c r="A111" s="253"/>
      <c r="B111" s="267" t="n">
        <v>107</v>
      </c>
      <c r="C111" s="267" t="s">
        <v>1328</v>
      </c>
      <c r="D111" s="283" t="s">
        <v>160</v>
      </c>
      <c r="E111" s="267" t="s">
        <v>892</v>
      </c>
      <c r="F111" s="269" t="s">
        <v>153</v>
      </c>
      <c r="G111" s="269" t="s">
        <v>1306</v>
      </c>
      <c r="H111" s="270" t="s">
        <v>1329</v>
      </c>
      <c r="I111" s="271" t="s">
        <v>1330</v>
      </c>
      <c r="J111" s="272"/>
      <c r="K111" s="269"/>
      <c r="L111" s="267" t="s">
        <v>887</v>
      </c>
      <c r="M111" s="269"/>
      <c r="N111" s="269"/>
      <c r="O111" s="269"/>
      <c r="P111" s="253"/>
      <c r="Q111" s="253"/>
      <c r="R111" s="253"/>
      <c r="S111" s="253"/>
      <c r="T111" s="253"/>
      <c r="U111" s="253"/>
      <c r="V111" s="253"/>
      <c r="W111" s="253"/>
      <c r="X111" s="253"/>
      <c r="Y111" s="253"/>
      <c r="Z111" s="253"/>
      <c r="AA111" s="253"/>
    </row>
    <row r="112" customFormat="false" ht="13.8" hidden="false" customHeight="false" outlineLevel="0" collapsed="false">
      <c r="A112" s="253"/>
      <c r="B112" s="267" t="n">
        <v>108</v>
      </c>
      <c r="C112" s="267" t="s">
        <v>1331</v>
      </c>
      <c r="D112" s="283" t="s">
        <v>161</v>
      </c>
      <c r="E112" s="267" t="s">
        <v>892</v>
      </c>
      <c r="F112" s="269" t="s">
        <v>153</v>
      </c>
      <c r="G112" s="269" t="s">
        <v>1306</v>
      </c>
      <c r="H112" s="270" t="s">
        <v>1332</v>
      </c>
      <c r="I112" s="276" t="s">
        <v>1333</v>
      </c>
      <c r="J112" s="272"/>
      <c r="K112" s="269"/>
      <c r="L112" s="267" t="s">
        <v>887</v>
      </c>
      <c r="M112" s="269"/>
      <c r="N112" s="269"/>
      <c r="O112" s="269"/>
      <c r="P112" s="253"/>
      <c r="Q112" s="253"/>
      <c r="R112" s="253"/>
      <c r="S112" s="253"/>
      <c r="T112" s="253"/>
      <c r="U112" s="253"/>
      <c r="V112" s="253"/>
      <c r="W112" s="253"/>
      <c r="X112" s="253"/>
      <c r="Y112" s="253"/>
      <c r="Z112" s="253"/>
      <c r="AA112" s="253"/>
    </row>
    <row r="113" customFormat="false" ht="13.8" hidden="false" customHeight="false" outlineLevel="0" collapsed="false">
      <c r="A113" s="253"/>
      <c r="B113" s="267" t="n">
        <v>109</v>
      </c>
      <c r="C113" s="267" t="s">
        <v>1334</v>
      </c>
      <c r="D113" s="283" t="s">
        <v>162</v>
      </c>
      <c r="E113" s="267" t="s">
        <v>892</v>
      </c>
      <c r="F113" s="269" t="s">
        <v>153</v>
      </c>
      <c r="G113" s="269" t="s">
        <v>1306</v>
      </c>
      <c r="H113" s="270" t="s">
        <v>1335</v>
      </c>
      <c r="I113" s="271" t="s">
        <v>1336</v>
      </c>
      <c r="J113" s="272"/>
      <c r="K113" s="269"/>
      <c r="L113" s="267" t="s">
        <v>887</v>
      </c>
      <c r="M113" s="269"/>
      <c r="N113" s="269"/>
      <c r="O113" s="269"/>
      <c r="P113" s="253"/>
      <c r="Q113" s="253"/>
      <c r="R113" s="253"/>
      <c r="S113" s="253"/>
      <c r="T113" s="253"/>
      <c r="U113" s="253"/>
      <c r="V113" s="253"/>
      <c r="W113" s="253"/>
      <c r="X113" s="253"/>
      <c r="Y113" s="253"/>
      <c r="Z113" s="253"/>
      <c r="AA113" s="253"/>
    </row>
    <row r="114" customFormat="false" ht="13.8" hidden="false" customHeight="false" outlineLevel="0" collapsed="false">
      <c r="A114" s="253"/>
      <c r="B114" s="267" t="n">
        <v>110</v>
      </c>
      <c r="C114" s="267" t="s">
        <v>1337</v>
      </c>
      <c r="D114" s="283" t="s">
        <v>163</v>
      </c>
      <c r="E114" s="267" t="s">
        <v>892</v>
      </c>
      <c r="F114" s="269" t="s">
        <v>153</v>
      </c>
      <c r="G114" s="269" t="s">
        <v>1306</v>
      </c>
      <c r="H114" s="270" t="s">
        <v>1338</v>
      </c>
      <c r="I114" s="271" t="s">
        <v>1339</v>
      </c>
      <c r="J114" s="272"/>
      <c r="K114" s="269"/>
      <c r="L114" s="267" t="s">
        <v>887</v>
      </c>
      <c r="M114" s="269"/>
      <c r="N114" s="269"/>
      <c r="O114" s="269"/>
      <c r="P114" s="253"/>
      <c r="Q114" s="253"/>
      <c r="R114" s="253"/>
      <c r="S114" s="253"/>
      <c r="T114" s="253"/>
      <c r="U114" s="253"/>
      <c r="V114" s="253"/>
      <c r="W114" s="253"/>
      <c r="X114" s="253"/>
      <c r="Y114" s="253"/>
      <c r="Z114" s="253"/>
      <c r="AA114" s="253"/>
    </row>
    <row r="115" customFormat="false" ht="13.8" hidden="false" customHeight="false" outlineLevel="0" collapsed="false">
      <c r="A115" s="253"/>
      <c r="B115" s="267" t="n">
        <v>111</v>
      </c>
      <c r="C115" s="267" t="s">
        <v>1340</v>
      </c>
      <c r="D115" s="283" t="s">
        <v>164</v>
      </c>
      <c r="E115" s="267" t="s">
        <v>892</v>
      </c>
      <c r="F115" s="269" t="s">
        <v>153</v>
      </c>
      <c r="G115" s="269" t="s">
        <v>1306</v>
      </c>
      <c r="H115" s="270" t="s">
        <v>1341</v>
      </c>
      <c r="I115" s="271" t="s">
        <v>1342</v>
      </c>
      <c r="J115" s="272"/>
      <c r="K115" s="269"/>
      <c r="L115" s="267" t="s">
        <v>887</v>
      </c>
      <c r="M115" s="269"/>
      <c r="N115" s="269"/>
      <c r="O115" s="269"/>
      <c r="P115" s="253"/>
      <c r="Q115" s="253"/>
      <c r="R115" s="253"/>
      <c r="S115" s="253"/>
      <c r="T115" s="253"/>
      <c r="U115" s="253"/>
      <c r="V115" s="253"/>
      <c r="W115" s="253"/>
      <c r="X115" s="253"/>
      <c r="Y115" s="253"/>
      <c r="Z115" s="253"/>
      <c r="AA115" s="253"/>
    </row>
    <row r="116" customFormat="false" ht="13.8" hidden="false" customHeight="false" outlineLevel="0" collapsed="false">
      <c r="A116" s="253"/>
      <c r="B116" s="267" t="n">
        <v>112</v>
      </c>
      <c r="C116" s="267" t="s">
        <v>1343</v>
      </c>
      <c r="D116" s="283" t="s">
        <v>165</v>
      </c>
      <c r="E116" s="267" t="s">
        <v>892</v>
      </c>
      <c r="F116" s="269" t="s">
        <v>153</v>
      </c>
      <c r="G116" s="269" t="s">
        <v>1344</v>
      </c>
      <c r="H116" s="270" t="s">
        <v>1345</v>
      </c>
      <c r="I116" s="271" t="s">
        <v>1346</v>
      </c>
      <c r="J116" s="272"/>
      <c r="K116" s="269"/>
      <c r="L116" s="267" t="s">
        <v>887</v>
      </c>
      <c r="M116" s="269"/>
      <c r="N116" s="269"/>
      <c r="O116" s="269"/>
      <c r="P116" s="253"/>
      <c r="Q116" s="253"/>
      <c r="R116" s="253"/>
      <c r="S116" s="253"/>
      <c r="T116" s="253"/>
      <c r="U116" s="253"/>
      <c r="V116" s="253"/>
      <c r="W116" s="253"/>
      <c r="X116" s="253"/>
      <c r="Y116" s="253"/>
      <c r="Z116" s="253"/>
      <c r="AA116" s="253"/>
    </row>
    <row r="117" customFormat="false" ht="13.8" hidden="false" customHeight="false" outlineLevel="0" collapsed="false">
      <c r="A117" s="253"/>
      <c r="B117" s="267" t="n">
        <v>113</v>
      </c>
      <c r="C117" s="267" t="s">
        <v>1347</v>
      </c>
      <c r="D117" s="283" t="s">
        <v>166</v>
      </c>
      <c r="E117" s="267" t="s">
        <v>892</v>
      </c>
      <c r="F117" s="269" t="s">
        <v>153</v>
      </c>
      <c r="G117" s="269" t="s">
        <v>1306</v>
      </c>
      <c r="H117" s="270" t="s">
        <v>1348</v>
      </c>
      <c r="I117" s="271" t="s">
        <v>1349</v>
      </c>
      <c r="J117" s="272"/>
      <c r="K117" s="269"/>
      <c r="L117" s="267" t="s">
        <v>887</v>
      </c>
      <c r="M117" s="269"/>
      <c r="N117" s="269"/>
      <c r="O117" s="269"/>
      <c r="P117" s="253"/>
      <c r="Q117" s="253"/>
      <c r="R117" s="253"/>
      <c r="S117" s="253"/>
      <c r="T117" s="253"/>
      <c r="U117" s="253"/>
      <c r="V117" s="253"/>
      <c r="W117" s="253"/>
      <c r="X117" s="253"/>
      <c r="Y117" s="253"/>
      <c r="Z117" s="253"/>
      <c r="AA117" s="253"/>
    </row>
    <row r="118" customFormat="false" ht="13.8" hidden="false" customHeight="false" outlineLevel="0" collapsed="false">
      <c r="A118" s="253"/>
      <c r="B118" s="267" t="n">
        <v>114</v>
      </c>
      <c r="C118" s="267" t="s">
        <v>1350</v>
      </c>
      <c r="D118" s="283" t="s">
        <v>167</v>
      </c>
      <c r="E118" s="267" t="s">
        <v>915</v>
      </c>
      <c r="F118" s="269" t="s">
        <v>153</v>
      </c>
      <c r="G118" s="269" t="s">
        <v>1306</v>
      </c>
      <c r="H118" s="270" t="s">
        <v>1351</v>
      </c>
      <c r="I118" s="276" t="s">
        <v>1352</v>
      </c>
      <c r="J118" s="272"/>
      <c r="K118" s="269"/>
      <c r="L118" s="267" t="s">
        <v>887</v>
      </c>
      <c r="M118" s="269"/>
      <c r="N118" s="269"/>
      <c r="O118" s="269"/>
      <c r="P118" s="253"/>
      <c r="Q118" s="253"/>
      <c r="R118" s="253"/>
      <c r="S118" s="253"/>
      <c r="T118" s="253"/>
      <c r="U118" s="253"/>
      <c r="V118" s="253"/>
      <c r="W118" s="253"/>
      <c r="X118" s="253"/>
      <c r="Y118" s="253"/>
      <c r="Z118" s="253"/>
      <c r="AA118" s="253"/>
    </row>
    <row r="119" customFormat="false" ht="13.8" hidden="false" customHeight="false" outlineLevel="0" collapsed="false">
      <c r="A119" s="253"/>
      <c r="B119" s="267" t="n">
        <v>115</v>
      </c>
      <c r="C119" s="267" t="s">
        <v>1353</v>
      </c>
      <c r="D119" s="283" t="s">
        <v>168</v>
      </c>
      <c r="E119" s="267" t="s">
        <v>915</v>
      </c>
      <c r="F119" s="269" t="s">
        <v>153</v>
      </c>
      <c r="G119" s="269" t="s">
        <v>1306</v>
      </c>
      <c r="H119" s="270" t="s">
        <v>1354</v>
      </c>
      <c r="I119" s="271" t="s">
        <v>1355</v>
      </c>
      <c r="J119" s="272"/>
      <c r="K119" s="269"/>
      <c r="L119" s="267" t="s">
        <v>887</v>
      </c>
      <c r="M119" s="269"/>
      <c r="N119" s="269"/>
      <c r="O119" s="269"/>
      <c r="P119" s="253"/>
      <c r="Q119" s="253"/>
      <c r="R119" s="253"/>
      <c r="S119" s="253"/>
      <c r="T119" s="253"/>
      <c r="U119" s="253"/>
      <c r="V119" s="253"/>
      <c r="W119" s="253"/>
      <c r="X119" s="253"/>
      <c r="Y119" s="253"/>
      <c r="Z119" s="253"/>
      <c r="AA119" s="253"/>
    </row>
    <row r="120" customFormat="false" ht="13.8" hidden="false" customHeight="false" outlineLevel="0" collapsed="false">
      <c r="A120" s="253"/>
      <c r="B120" s="267" t="n">
        <v>116</v>
      </c>
      <c r="C120" s="267" t="s">
        <v>1356</v>
      </c>
      <c r="D120" s="283" t="s">
        <v>1357</v>
      </c>
      <c r="E120" s="292" t="s">
        <v>892</v>
      </c>
      <c r="F120" s="283" t="s">
        <v>153</v>
      </c>
      <c r="G120" s="283" t="s">
        <v>1306</v>
      </c>
      <c r="H120" s="290" t="s">
        <v>1358</v>
      </c>
      <c r="I120" s="291" t="s">
        <v>1359</v>
      </c>
      <c r="J120" s="301"/>
      <c r="K120" s="283"/>
      <c r="L120" s="292"/>
      <c r="M120" s="292" t="s">
        <v>887</v>
      </c>
      <c r="N120" s="283"/>
      <c r="O120" s="283"/>
      <c r="P120" s="253"/>
      <c r="Q120" s="253"/>
      <c r="R120" s="253"/>
      <c r="S120" s="253"/>
      <c r="T120" s="253"/>
      <c r="U120" s="253"/>
      <c r="V120" s="253"/>
      <c r="W120" s="253"/>
      <c r="X120" s="253"/>
      <c r="Y120" s="253"/>
      <c r="Z120" s="253"/>
      <c r="AA120" s="253"/>
    </row>
    <row r="121" customFormat="false" ht="13.8" hidden="false" customHeight="false" outlineLevel="0" collapsed="false">
      <c r="A121" s="253"/>
      <c r="B121" s="267" t="n">
        <v>117</v>
      </c>
      <c r="C121" s="267" t="s">
        <v>1360</v>
      </c>
      <c r="D121" s="283" t="s">
        <v>170</v>
      </c>
      <c r="E121" s="267" t="s">
        <v>915</v>
      </c>
      <c r="F121" s="269" t="s">
        <v>153</v>
      </c>
      <c r="G121" s="269" t="s">
        <v>1306</v>
      </c>
      <c r="H121" s="270" t="s">
        <v>1361</v>
      </c>
      <c r="I121" s="276" t="s">
        <v>1362</v>
      </c>
      <c r="J121" s="272"/>
      <c r="K121" s="269"/>
      <c r="L121" s="267" t="s">
        <v>887</v>
      </c>
      <c r="M121" s="269"/>
      <c r="N121" s="269"/>
      <c r="O121" s="269"/>
      <c r="P121" s="283"/>
      <c r="Q121" s="253"/>
      <c r="R121" s="253"/>
      <c r="S121" s="253"/>
      <c r="T121" s="253"/>
      <c r="U121" s="253"/>
      <c r="V121" s="253"/>
      <c r="W121" s="253"/>
      <c r="X121" s="253"/>
      <c r="Y121" s="253"/>
      <c r="Z121" s="253"/>
      <c r="AA121" s="253"/>
    </row>
    <row r="122" customFormat="false" ht="13.8" hidden="false" customHeight="false" outlineLevel="0" collapsed="false">
      <c r="A122" s="253"/>
      <c r="B122" s="267" t="n">
        <v>118</v>
      </c>
      <c r="C122" s="267" t="s">
        <v>1363</v>
      </c>
      <c r="D122" s="283" t="s">
        <v>171</v>
      </c>
      <c r="E122" s="267" t="s">
        <v>892</v>
      </c>
      <c r="F122" s="269" t="s">
        <v>153</v>
      </c>
      <c r="G122" s="269" t="s">
        <v>1364</v>
      </c>
      <c r="H122" s="270" t="s">
        <v>1365</v>
      </c>
      <c r="I122" s="271" t="s">
        <v>1366</v>
      </c>
      <c r="J122" s="272"/>
      <c r="K122" s="269"/>
      <c r="L122" s="267" t="s">
        <v>887</v>
      </c>
      <c r="M122" s="269"/>
      <c r="N122" s="269"/>
      <c r="O122" s="269"/>
      <c r="P122" s="253"/>
      <c r="Q122" s="253"/>
      <c r="R122" s="253"/>
      <c r="S122" s="253"/>
      <c r="T122" s="253"/>
      <c r="U122" s="253"/>
      <c r="V122" s="253"/>
      <c r="W122" s="253"/>
      <c r="X122" s="253"/>
      <c r="Y122" s="253"/>
      <c r="Z122" s="253"/>
      <c r="AA122" s="253"/>
    </row>
    <row r="123" customFormat="false" ht="13.8" hidden="false" customHeight="false" outlineLevel="0" collapsed="false">
      <c r="A123" s="253"/>
      <c r="B123" s="267" t="n">
        <v>119</v>
      </c>
      <c r="C123" s="267" t="s">
        <v>1367</v>
      </c>
      <c r="D123" s="283" t="s">
        <v>172</v>
      </c>
      <c r="E123" s="267" t="s">
        <v>915</v>
      </c>
      <c r="F123" s="269" t="s">
        <v>153</v>
      </c>
      <c r="G123" s="269" t="s">
        <v>1306</v>
      </c>
      <c r="H123" s="270" t="s">
        <v>1368</v>
      </c>
      <c r="I123" s="271" t="s">
        <v>1369</v>
      </c>
      <c r="J123" s="272"/>
      <c r="K123" s="269"/>
      <c r="L123" s="267" t="s">
        <v>887</v>
      </c>
      <c r="M123" s="269"/>
      <c r="N123" s="269"/>
      <c r="O123" s="269"/>
      <c r="P123" s="253"/>
      <c r="Q123" s="253"/>
      <c r="R123" s="253"/>
      <c r="S123" s="253"/>
      <c r="T123" s="253"/>
      <c r="U123" s="253"/>
      <c r="V123" s="253"/>
      <c r="W123" s="253"/>
      <c r="X123" s="253"/>
      <c r="Y123" s="253"/>
      <c r="Z123" s="253"/>
      <c r="AA123" s="253"/>
    </row>
    <row r="124" customFormat="false" ht="13.8" hidden="false" customHeight="false" outlineLevel="0" collapsed="false">
      <c r="A124" s="253"/>
      <c r="B124" s="267" t="n">
        <v>120</v>
      </c>
      <c r="C124" s="267" t="s">
        <v>1370</v>
      </c>
      <c r="D124" s="283" t="s">
        <v>173</v>
      </c>
      <c r="E124" s="267" t="s">
        <v>892</v>
      </c>
      <c r="F124" s="269" t="s">
        <v>153</v>
      </c>
      <c r="G124" s="269" t="s">
        <v>1306</v>
      </c>
      <c r="H124" s="270" t="s">
        <v>1371</v>
      </c>
      <c r="I124" s="271" t="s">
        <v>1372</v>
      </c>
      <c r="J124" s="272"/>
      <c r="K124" s="269"/>
      <c r="L124" s="267" t="s">
        <v>887</v>
      </c>
      <c r="M124" s="269"/>
      <c r="N124" s="269"/>
      <c r="O124" s="269"/>
      <c r="P124" s="253"/>
      <c r="Q124" s="253"/>
      <c r="R124" s="253"/>
      <c r="S124" s="253"/>
      <c r="T124" s="253"/>
      <c r="U124" s="253"/>
      <c r="V124" s="253"/>
      <c r="W124" s="253"/>
      <c r="X124" s="253"/>
      <c r="Y124" s="253"/>
      <c r="Z124" s="253"/>
      <c r="AA124" s="253"/>
    </row>
    <row r="125" customFormat="false" ht="13.8" hidden="false" customHeight="false" outlineLevel="0" collapsed="false">
      <c r="A125" s="253"/>
      <c r="B125" s="267" t="n">
        <v>121</v>
      </c>
      <c r="C125" s="267" t="s">
        <v>1373</v>
      </c>
      <c r="D125" s="283" t="s">
        <v>174</v>
      </c>
      <c r="E125" s="267" t="s">
        <v>892</v>
      </c>
      <c r="F125" s="269" t="s">
        <v>153</v>
      </c>
      <c r="G125" s="269" t="s">
        <v>1306</v>
      </c>
      <c r="H125" s="270" t="s">
        <v>1374</v>
      </c>
      <c r="I125" s="271" t="s">
        <v>1375</v>
      </c>
      <c r="J125" s="272"/>
      <c r="K125" s="269"/>
      <c r="L125" s="267" t="s">
        <v>887</v>
      </c>
      <c r="M125" s="269"/>
      <c r="N125" s="269"/>
      <c r="O125" s="269"/>
      <c r="P125" s="253"/>
      <c r="Q125" s="253"/>
      <c r="R125" s="253"/>
      <c r="S125" s="253"/>
      <c r="T125" s="253"/>
      <c r="U125" s="253"/>
      <c r="V125" s="253"/>
      <c r="W125" s="253"/>
      <c r="X125" s="253"/>
      <c r="Y125" s="253"/>
      <c r="Z125" s="253"/>
      <c r="AA125" s="253"/>
    </row>
    <row r="126" customFormat="false" ht="13.8" hidden="false" customHeight="false" outlineLevel="0" collapsed="false">
      <c r="A126" s="253"/>
      <c r="B126" s="267" t="n">
        <v>122</v>
      </c>
      <c r="C126" s="267" t="s">
        <v>1376</v>
      </c>
      <c r="D126" s="283" t="s">
        <v>175</v>
      </c>
      <c r="E126" s="267" t="s">
        <v>892</v>
      </c>
      <c r="F126" s="269" t="s">
        <v>153</v>
      </c>
      <c r="G126" s="269" t="s">
        <v>1325</v>
      </c>
      <c r="H126" s="270" t="s">
        <v>1377</v>
      </c>
      <c r="I126" s="271" t="s">
        <v>1378</v>
      </c>
      <c r="J126" s="272"/>
      <c r="K126" s="269"/>
      <c r="L126" s="267" t="s">
        <v>887</v>
      </c>
      <c r="M126" s="269"/>
      <c r="N126" s="269"/>
      <c r="O126" s="269"/>
      <c r="P126" s="253"/>
      <c r="Q126" s="253"/>
      <c r="R126" s="253"/>
      <c r="S126" s="253"/>
      <c r="T126" s="253"/>
      <c r="U126" s="253"/>
      <c r="V126" s="253"/>
      <c r="W126" s="253"/>
      <c r="X126" s="253"/>
      <c r="Y126" s="253"/>
      <c r="Z126" s="253"/>
      <c r="AA126" s="253"/>
    </row>
    <row r="127" customFormat="false" ht="13.8" hidden="false" customHeight="false" outlineLevel="0" collapsed="false">
      <c r="A127" s="253"/>
      <c r="B127" s="267" t="n">
        <v>123</v>
      </c>
      <c r="C127" s="267" t="s">
        <v>1379</v>
      </c>
      <c r="D127" s="283" t="s">
        <v>176</v>
      </c>
      <c r="E127" s="267" t="s">
        <v>892</v>
      </c>
      <c r="F127" s="269" t="s">
        <v>153</v>
      </c>
      <c r="G127" s="269" t="s">
        <v>1325</v>
      </c>
      <c r="H127" s="270" t="s">
        <v>1380</v>
      </c>
      <c r="I127" s="271" t="s">
        <v>1381</v>
      </c>
      <c r="J127" s="272"/>
      <c r="K127" s="269"/>
      <c r="L127" s="267" t="s">
        <v>887</v>
      </c>
      <c r="M127" s="269"/>
      <c r="N127" s="269"/>
      <c r="O127" s="269"/>
      <c r="P127" s="253"/>
      <c r="Q127" s="253"/>
      <c r="R127" s="253"/>
      <c r="S127" s="253"/>
      <c r="T127" s="253"/>
      <c r="U127" s="253"/>
      <c r="V127" s="253"/>
      <c r="W127" s="253"/>
      <c r="X127" s="253"/>
      <c r="Y127" s="253"/>
      <c r="Z127" s="253"/>
      <c r="AA127" s="253"/>
    </row>
    <row r="128" customFormat="false" ht="13.8" hidden="false" customHeight="false" outlineLevel="0" collapsed="false">
      <c r="A128" s="253"/>
      <c r="B128" s="267" t="n">
        <v>124</v>
      </c>
      <c r="C128" s="267" t="s">
        <v>1382</v>
      </c>
      <c r="D128" s="283" t="s">
        <v>177</v>
      </c>
      <c r="E128" s="267" t="s">
        <v>892</v>
      </c>
      <c r="F128" s="269" t="s">
        <v>153</v>
      </c>
      <c r="G128" s="269" t="s">
        <v>1306</v>
      </c>
      <c r="H128" s="270" t="s">
        <v>1383</v>
      </c>
      <c r="I128" s="271" t="s">
        <v>1384</v>
      </c>
      <c r="J128" s="272"/>
      <c r="K128" s="269"/>
      <c r="L128" s="267" t="s">
        <v>887</v>
      </c>
      <c r="M128" s="269"/>
      <c r="N128" s="269"/>
      <c r="O128" s="269"/>
      <c r="P128" s="253"/>
      <c r="Q128" s="253"/>
      <c r="R128" s="253"/>
      <c r="S128" s="253"/>
      <c r="T128" s="253"/>
      <c r="U128" s="253"/>
      <c r="V128" s="253"/>
      <c r="W128" s="253"/>
      <c r="X128" s="253"/>
      <c r="Y128" s="253"/>
      <c r="Z128" s="253"/>
      <c r="AA128" s="253"/>
    </row>
    <row r="129" customFormat="false" ht="13.8" hidden="false" customHeight="false" outlineLevel="0" collapsed="false">
      <c r="A129" s="253"/>
      <c r="B129" s="267" t="n">
        <v>125</v>
      </c>
      <c r="C129" s="267" t="s">
        <v>1385</v>
      </c>
      <c r="D129" s="283" t="s">
        <v>178</v>
      </c>
      <c r="E129" s="267" t="s">
        <v>892</v>
      </c>
      <c r="F129" s="269" t="s">
        <v>153</v>
      </c>
      <c r="G129" s="269" t="s">
        <v>1306</v>
      </c>
      <c r="H129" s="270" t="s">
        <v>1386</v>
      </c>
      <c r="I129" s="271" t="s">
        <v>1387</v>
      </c>
      <c r="J129" s="272"/>
      <c r="K129" s="269"/>
      <c r="L129" s="267" t="s">
        <v>887</v>
      </c>
      <c r="M129" s="269"/>
      <c r="N129" s="269"/>
      <c r="O129" s="269"/>
      <c r="P129" s="253"/>
      <c r="Q129" s="253"/>
      <c r="R129" s="253"/>
      <c r="S129" s="253"/>
      <c r="T129" s="253"/>
      <c r="U129" s="253"/>
      <c r="V129" s="253"/>
      <c r="W129" s="253"/>
      <c r="X129" s="253"/>
      <c r="Y129" s="253"/>
      <c r="Z129" s="253"/>
      <c r="AA129" s="253"/>
    </row>
    <row r="130" customFormat="false" ht="13.8" hidden="false" customHeight="false" outlineLevel="0" collapsed="false">
      <c r="A130" s="253"/>
      <c r="B130" s="267" t="n">
        <v>126</v>
      </c>
      <c r="C130" s="267" t="s">
        <v>1388</v>
      </c>
      <c r="D130" s="283" t="s">
        <v>179</v>
      </c>
      <c r="E130" s="267" t="s">
        <v>892</v>
      </c>
      <c r="F130" s="269" t="s">
        <v>153</v>
      </c>
      <c r="G130" s="269" t="s">
        <v>1325</v>
      </c>
      <c r="H130" s="270" t="s">
        <v>1389</v>
      </c>
      <c r="I130" s="271" t="s">
        <v>1390</v>
      </c>
      <c r="J130" s="272"/>
      <c r="K130" s="269"/>
      <c r="L130" s="267" t="s">
        <v>887</v>
      </c>
      <c r="M130" s="269"/>
      <c r="N130" s="269"/>
      <c r="O130" s="269"/>
      <c r="P130" s="253"/>
      <c r="Q130" s="253"/>
      <c r="R130" s="253"/>
      <c r="S130" s="253"/>
      <c r="T130" s="253"/>
      <c r="U130" s="253"/>
      <c r="V130" s="253"/>
      <c r="W130" s="253"/>
      <c r="X130" s="253"/>
      <c r="Y130" s="253"/>
      <c r="Z130" s="253"/>
      <c r="AA130" s="253"/>
    </row>
    <row r="131" customFormat="false" ht="13.8" hidden="false" customHeight="false" outlineLevel="0" collapsed="false">
      <c r="A131" s="253"/>
      <c r="B131" s="267" t="n">
        <v>127</v>
      </c>
      <c r="C131" s="267" t="s">
        <v>1391</v>
      </c>
      <c r="D131" s="283" t="s">
        <v>180</v>
      </c>
      <c r="E131" s="267" t="s">
        <v>892</v>
      </c>
      <c r="F131" s="269" t="s">
        <v>153</v>
      </c>
      <c r="G131" s="269" t="s">
        <v>1321</v>
      </c>
      <c r="H131" s="270" t="s">
        <v>1392</v>
      </c>
      <c r="I131" s="271" t="s">
        <v>1393</v>
      </c>
      <c r="J131" s="272"/>
      <c r="K131" s="269"/>
      <c r="L131" s="267" t="s">
        <v>887</v>
      </c>
      <c r="M131" s="269"/>
      <c r="N131" s="269"/>
      <c r="O131" s="269"/>
      <c r="P131" s="253"/>
      <c r="Q131" s="253"/>
      <c r="R131" s="253"/>
      <c r="S131" s="253"/>
      <c r="T131" s="253"/>
      <c r="U131" s="253"/>
      <c r="V131" s="253"/>
      <c r="W131" s="253"/>
      <c r="X131" s="253"/>
      <c r="Y131" s="253"/>
      <c r="Z131" s="253"/>
      <c r="AA131" s="253"/>
    </row>
    <row r="132" customFormat="false" ht="13.8" hidden="false" customHeight="false" outlineLevel="0" collapsed="false">
      <c r="A132" s="253"/>
      <c r="B132" s="267" t="n">
        <v>128</v>
      </c>
      <c r="C132" s="267" t="s">
        <v>1394</v>
      </c>
      <c r="D132" s="283" t="s">
        <v>181</v>
      </c>
      <c r="E132" s="267" t="s">
        <v>892</v>
      </c>
      <c r="F132" s="269" t="s">
        <v>153</v>
      </c>
      <c r="G132" s="269" t="s">
        <v>1306</v>
      </c>
      <c r="H132" s="270" t="s">
        <v>1395</v>
      </c>
      <c r="I132" s="271" t="s">
        <v>1393</v>
      </c>
      <c r="J132" s="272"/>
      <c r="K132" s="269"/>
      <c r="L132" s="267" t="s">
        <v>887</v>
      </c>
      <c r="M132" s="269"/>
      <c r="N132" s="269"/>
      <c r="O132" s="269"/>
      <c r="P132" s="253"/>
      <c r="Q132" s="253"/>
      <c r="R132" s="253"/>
      <c r="S132" s="253"/>
      <c r="T132" s="253"/>
      <c r="U132" s="253"/>
      <c r="V132" s="253"/>
      <c r="W132" s="253"/>
      <c r="X132" s="253"/>
      <c r="Y132" s="253"/>
      <c r="Z132" s="253"/>
      <c r="AA132" s="253"/>
    </row>
    <row r="133" customFormat="false" ht="13.8" hidden="false" customHeight="false" outlineLevel="0" collapsed="false">
      <c r="A133" s="253"/>
      <c r="B133" s="267" t="n">
        <v>129</v>
      </c>
      <c r="C133" s="267" t="s">
        <v>1396</v>
      </c>
      <c r="D133" s="283" t="s">
        <v>182</v>
      </c>
      <c r="E133" s="267" t="s">
        <v>915</v>
      </c>
      <c r="F133" s="269" t="s">
        <v>153</v>
      </c>
      <c r="G133" s="269" t="s">
        <v>1306</v>
      </c>
      <c r="H133" s="270" t="s">
        <v>1397</v>
      </c>
      <c r="I133" s="271" t="s">
        <v>1398</v>
      </c>
      <c r="J133" s="272"/>
      <c r="K133" s="269"/>
      <c r="L133" s="267" t="s">
        <v>887</v>
      </c>
      <c r="M133" s="269"/>
      <c r="N133" s="269"/>
      <c r="O133" s="269"/>
      <c r="P133" s="253"/>
      <c r="Q133" s="253"/>
      <c r="R133" s="253"/>
      <c r="S133" s="253"/>
      <c r="T133" s="253"/>
      <c r="U133" s="253"/>
      <c r="V133" s="253"/>
      <c r="W133" s="253"/>
      <c r="X133" s="253"/>
      <c r="Y133" s="253"/>
      <c r="Z133" s="253"/>
      <c r="AA133" s="253"/>
    </row>
    <row r="134" customFormat="false" ht="13.8" hidden="false" customHeight="false" outlineLevel="0" collapsed="false">
      <c r="A134" s="253"/>
      <c r="B134" s="267" t="n">
        <v>130</v>
      </c>
      <c r="C134" s="267" t="s">
        <v>1399</v>
      </c>
      <c r="D134" s="283" t="s">
        <v>183</v>
      </c>
      <c r="E134" s="267" t="s">
        <v>892</v>
      </c>
      <c r="F134" s="269" t="s">
        <v>153</v>
      </c>
      <c r="G134" s="269" t="s">
        <v>1325</v>
      </c>
      <c r="H134" s="270" t="s">
        <v>1400</v>
      </c>
      <c r="I134" s="271" t="s">
        <v>1401</v>
      </c>
      <c r="J134" s="272"/>
      <c r="K134" s="269"/>
      <c r="L134" s="267" t="s">
        <v>887</v>
      </c>
      <c r="M134" s="269"/>
      <c r="N134" s="269"/>
      <c r="O134" s="269"/>
      <c r="P134" s="253"/>
      <c r="Q134" s="253"/>
      <c r="R134" s="253"/>
      <c r="S134" s="253"/>
      <c r="T134" s="253"/>
      <c r="U134" s="253"/>
      <c r="V134" s="253"/>
      <c r="W134" s="253"/>
      <c r="X134" s="253"/>
      <c r="Y134" s="253"/>
      <c r="Z134" s="253"/>
      <c r="AA134" s="253"/>
    </row>
    <row r="135" customFormat="false" ht="13.8" hidden="false" customHeight="false" outlineLevel="0" collapsed="false">
      <c r="A135" s="253"/>
      <c r="B135" s="267" t="n">
        <v>131</v>
      </c>
      <c r="C135" s="267" t="s">
        <v>1402</v>
      </c>
      <c r="D135" s="283" t="s">
        <v>184</v>
      </c>
      <c r="E135" s="267" t="s">
        <v>892</v>
      </c>
      <c r="F135" s="269" t="s">
        <v>153</v>
      </c>
      <c r="G135" s="269" t="s">
        <v>1306</v>
      </c>
      <c r="H135" s="270" t="s">
        <v>1403</v>
      </c>
      <c r="I135" s="271" t="s">
        <v>1404</v>
      </c>
      <c r="J135" s="272"/>
      <c r="K135" s="269"/>
      <c r="L135" s="267" t="s">
        <v>887</v>
      </c>
      <c r="M135" s="269"/>
      <c r="N135" s="269"/>
      <c r="O135" s="269"/>
      <c r="P135" s="253"/>
      <c r="Q135" s="253"/>
      <c r="R135" s="253"/>
      <c r="S135" s="253"/>
      <c r="T135" s="253"/>
      <c r="U135" s="253"/>
      <c r="V135" s="253"/>
      <c r="W135" s="253"/>
      <c r="X135" s="253"/>
      <c r="Y135" s="253"/>
      <c r="Z135" s="253"/>
      <c r="AA135" s="253"/>
    </row>
    <row r="136" customFormat="false" ht="13.8" hidden="false" customHeight="false" outlineLevel="0" collapsed="false">
      <c r="A136" s="253"/>
      <c r="B136" s="267" t="n">
        <v>132</v>
      </c>
      <c r="C136" s="267" t="s">
        <v>1405</v>
      </c>
      <c r="D136" s="283" t="s">
        <v>185</v>
      </c>
      <c r="E136" s="267" t="s">
        <v>892</v>
      </c>
      <c r="F136" s="269" t="s">
        <v>153</v>
      </c>
      <c r="G136" s="269" t="s">
        <v>1364</v>
      </c>
      <c r="H136" s="270" t="s">
        <v>1406</v>
      </c>
      <c r="I136" s="271" t="s">
        <v>1407</v>
      </c>
      <c r="J136" s="272"/>
      <c r="K136" s="269"/>
      <c r="L136" s="267" t="s">
        <v>887</v>
      </c>
      <c r="M136" s="269"/>
      <c r="N136" s="269"/>
      <c r="O136" s="269"/>
      <c r="P136" s="253"/>
      <c r="Q136" s="253"/>
      <c r="R136" s="253"/>
      <c r="S136" s="253"/>
      <c r="T136" s="253"/>
      <c r="U136" s="253"/>
      <c r="V136" s="253"/>
      <c r="W136" s="253"/>
      <c r="X136" s="253"/>
      <c r="Y136" s="253"/>
      <c r="Z136" s="253"/>
      <c r="AA136" s="253"/>
    </row>
    <row r="137" customFormat="false" ht="13.8" hidden="false" customHeight="false" outlineLevel="0" collapsed="false">
      <c r="A137" s="253"/>
      <c r="B137" s="267" t="n">
        <v>133</v>
      </c>
      <c r="C137" s="267" t="s">
        <v>1408</v>
      </c>
      <c r="D137" s="283" t="s">
        <v>186</v>
      </c>
      <c r="E137" s="267" t="s">
        <v>892</v>
      </c>
      <c r="F137" s="269" t="s">
        <v>153</v>
      </c>
      <c r="G137" s="269" t="s">
        <v>1306</v>
      </c>
      <c r="H137" s="270" t="s">
        <v>1409</v>
      </c>
      <c r="I137" s="271" t="s">
        <v>1410</v>
      </c>
      <c r="J137" s="272"/>
      <c r="K137" s="269"/>
      <c r="L137" s="267" t="s">
        <v>887</v>
      </c>
      <c r="M137" s="269"/>
      <c r="N137" s="269"/>
      <c r="O137" s="269"/>
      <c r="P137" s="253"/>
      <c r="Q137" s="253"/>
      <c r="R137" s="253"/>
      <c r="S137" s="253"/>
      <c r="T137" s="253"/>
      <c r="U137" s="253"/>
      <c r="V137" s="253"/>
      <c r="W137" s="253"/>
      <c r="X137" s="253"/>
      <c r="Y137" s="253"/>
      <c r="Z137" s="253"/>
      <c r="AA137" s="253"/>
    </row>
    <row r="138" customFormat="false" ht="13.8" hidden="false" customHeight="false" outlineLevel="0" collapsed="false">
      <c r="A138" s="253"/>
      <c r="B138" s="267" t="n">
        <v>134</v>
      </c>
      <c r="C138" s="267" t="s">
        <v>1411</v>
      </c>
      <c r="D138" s="283" t="s">
        <v>187</v>
      </c>
      <c r="E138" s="267" t="s">
        <v>892</v>
      </c>
      <c r="F138" s="269" t="s">
        <v>153</v>
      </c>
      <c r="G138" s="269" t="s">
        <v>1306</v>
      </c>
      <c r="H138" s="270" t="s">
        <v>1412</v>
      </c>
      <c r="I138" s="271" t="s">
        <v>1413</v>
      </c>
      <c r="J138" s="272"/>
      <c r="K138" s="269"/>
      <c r="L138" s="267" t="s">
        <v>887</v>
      </c>
      <c r="M138" s="269"/>
      <c r="N138" s="269"/>
      <c r="O138" s="269"/>
      <c r="P138" s="253"/>
      <c r="Q138" s="253"/>
      <c r="R138" s="253"/>
      <c r="S138" s="253"/>
      <c r="T138" s="253"/>
      <c r="U138" s="253"/>
      <c r="V138" s="253"/>
      <c r="W138" s="253"/>
      <c r="X138" s="253"/>
      <c r="Y138" s="253"/>
      <c r="Z138" s="253"/>
      <c r="AA138" s="253"/>
    </row>
    <row r="139" customFormat="false" ht="13.8" hidden="false" customHeight="false" outlineLevel="0" collapsed="false">
      <c r="A139" s="253"/>
      <c r="B139" s="267" t="n">
        <v>135</v>
      </c>
      <c r="C139" s="267" t="s">
        <v>1414</v>
      </c>
      <c r="D139" s="283" t="s">
        <v>188</v>
      </c>
      <c r="E139" s="267" t="s">
        <v>892</v>
      </c>
      <c r="F139" s="269" t="s">
        <v>153</v>
      </c>
      <c r="G139" s="269" t="s">
        <v>1306</v>
      </c>
      <c r="H139" s="270" t="s">
        <v>1415</v>
      </c>
      <c r="I139" s="271" t="s">
        <v>1416</v>
      </c>
      <c r="J139" s="272"/>
      <c r="K139" s="269"/>
      <c r="L139" s="267" t="s">
        <v>887</v>
      </c>
      <c r="M139" s="269"/>
      <c r="N139" s="269"/>
      <c r="O139" s="269"/>
      <c r="P139" s="253"/>
      <c r="Q139" s="253"/>
      <c r="R139" s="253"/>
      <c r="S139" s="253"/>
      <c r="T139" s="253"/>
      <c r="U139" s="253"/>
      <c r="V139" s="253"/>
      <c r="W139" s="253"/>
      <c r="X139" s="253"/>
      <c r="Y139" s="253"/>
      <c r="Z139" s="253"/>
      <c r="AA139" s="253"/>
    </row>
    <row r="140" customFormat="false" ht="13.8" hidden="false" customHeight="false" outlineLevel="0" collapsed="false">
      <c r="A140" s="253"/>
      <c r="B140" s="267" t="n">
        <v>136</v>
      </c>
      <c r="C140" s="267" t="s">
        <v>1417</v>
      </c>
      <c r="D140" s="283" t="s">
        <v>189</v>
      </c>
      <c r="E140" s="267" t="s">
        <v>892</v>
      </c>
      <c r="F140" s="269" t="s">
        <v>153</v>
      </c>
      <c r="G140" s="269" t="s">
        <v>1325</v>
      </c>
      <c r="H140" s="270" t="s">
        <v>1418</v>
      </c>
      <c r="I140" s="271" t="s">
        <v>1419</v>
      </c>
      <c r="J140" s="272"/>
      <c r="K140" s="269"/>
      <c r="L140" s="267" t="s">
        <v>887</v>
      </c>
      <c r="M140" s="269"/>
      <c r="N140" s="269"/>
      <c r="O140" s="269"/>
      <c r="P140" s="253"/>
      <c r="Q140" s="253"/>
      <c r="R140" s="253"/>
      <c r="S140" s="253"/>
      <c r="T140" s="253"/>
      <c r="U140" s="253"/>
      <c r="V140" s="253"/>
      <c r="W140" s="253"/>
      <c r="X140" s="253"/>
      <c r="Y140" s="253"/>
      <c r="Z140" s="253"/>
      <c r="AA140" s="253"/>
    </row>
    <row r="141" customFormat="false" ht="13.8" hidden="false" customHeight="false" outlineLevel="0" collapsed="false">
      <c r="A141" s="253"/>
      <c r="B141" s="267" t="n">
        <v>137</v>
      </c>
      <c r="C141" s="267" t="s">
        <v>1420</v>
      </c>
      <c r="D141" s="283" t="s">
        <v>190</v>
      </c>
      <c r="E141" s="267" t="s">
        <v>892</v>
      </c>
      <c r="F141" s="269" t="s">
        <v>153</v>
      </c>
      <c r="G141" s="269" t="s">
        <v>1306</v>
      </c>
      <c r="H141" s="270" t="s">
        <v>1421</v>
      </c>
      <c r="I141" s="271" t="s">
        <v>1422</v>
      </c>
      <c r="J141" s="272"/>
      <c r="K141" s="269"/>
      <c r="L141" s="267" t="s">
        <v>887</v>
      </c>
      <c r="M141" s="269"/>
      <c r="N141" s="269"/>
      <c r="O141" s="269"/>
      <c r="P141" s="253"/>
      <c r="Q141" s="253"/>
      <c r="R141" s="253"/>
      <c r="S141" s="253"/>
      <c r="T141" s="253"/>
      <c r="U141" s="253"/>
      <c r="V141" s="253"/>
      <c r="W141" s="253"/>
      <c r="X141" s="253"/>
      <c r="Y141" s="253"/>
      <c r="Z141" s="253"/>
      <c r="AA141" s="253"/>
    </row>
    <row r="142" customFormat="false" ht="13.8" hidden="false" customHeight="false" outlineLevel="0" collapsed="false">
      <c r="A142" s="253"/>
      <c r="B142" s="267" t="n">
        <v>138</v>
      </c>
      <c r="C142" s="267" t="s">
        <v>1423</v>
      </c>
      <c r="D142" s="283" t="s">
        <v>191</v>
      </c>
      <c r="E142" s="267" t="s">
        <v>915</v>
      </c>
      <c r="F142" s="269" t="s">
        <v>153</v>
      </c>
      <c r="G142" s="269" t="s">
        <v>1306</v>
      </c>
      <c r="H142" s="270" t="s">
        <v>1424</v>
      </c>
      <c r="I142" s="271" t="s">
        <v>1425</v>
      </c>
      <c r="J142" s="272"/>
      <c r="K142" s="269"/>
      <c r="L142" s="267" t="s">
        <v>887</v>
      </c>
      <c r="M142" s="269"/>
      <c r="N142" s="269"/>
      <c r="O142" s="269"/>
      <c r="P142" s="253"/>
      <c r="Q142" s="253"/>
      <c r="R142" s="253"/>
      <c r="S142" s="253"/>
      <c r="T142" s="253"/>
      <c r="U142" s="253"/>
      <c r="V142" s="253"/>
      <c r="W142" s="253"/>
      <c r="X142" s="253"/>
      <c r="Y142" s="253"/>
      <c r="Z142" s="253"/>
      <c r="AA142" s="253"/>
    </row>
    <row r="143" customFormat="false" ht="13.8" hidden="false" customHeight="false" outlineLevel="0" collapsed="false">
      <c r="A143" s="253"/>
      <c r="B143" s="267" t="n">
        <v>139</v>
      </c>
      <c r="C143" s="267" t="s">
        <v>1426</v>
      </c>
      <c r="D143" s="283" t="s">
        <v>192</v>
      </c>
      <c r="E143" s="267" t="s">
        <v>892</v>
      </c>
      <c r="F143" s="269" t="s">
        <v>153</v>
      </c>
      <c r="G143" s="269" t="s">
        <v>1306</v>
      </c>
      <c r="H143" s="270" t="s">
        <v>1427</v>
      </c>
      <c r="I143" s="271" t="s">
        <v>1428</v>
      </c>
      <c r="J143" s="272"/>
      <c r="K143" s="269"/>
      <c r="L143" s="267" t="s">
        <v>887</v>
      </c>
      <c r="M143" s="269"/>
      <c r="N143" s="269"/>
      <c r="O143" s="269"/>
      <c r="P143" s="253"/>
      <c r="Q143" s="253"/>
      <c r="R143" s="253"/>
      <c r="S143" s="253"/>
      <c r="T143" s="253"/>
      <c r="U143" s="253"/>
      <c r="V143" s="253"/>
      <c r="W143" s="253"/>
      <c r="X143" s="253"/>
      <c r="Y143" s="253"/>
      <c r="Z143" s="253"/>
      <c r="AA143" s="253"/>
    </row>
    <row r="144" customFormat="false" ht="13.8" hidden="false" customHeight="false" outlineLevel="0" collapsed="false">
      <c r="A144" s="253"/>
      <c r="B144" s="267" t="n">
        <v>140</v>
      </c>
      <c r="C144" s="267" t="s">
        <v>1429</v>
      </c>
      <c r="D144" s="283" t="s">
        <v>193</v>
      </c>
      <c r="E144" s="267" t="s">
        <v>892</v>
      </c>
      <c r="F144" s="269" t="s">
        <v>153</v>
      </c>
      <c r="G144" s="269" t="s">
        <v>1306</v>
      </c>
      <c r="H144" s="270" t="s">
        <v>1430</v>
      </c>
      <c r="I144" s="271" t="s">
        <v>1431</v>
      </c>
      <c r="J144" s="272"/>
      <c r="K144" s="269"/>
      <c r="L144" s="267" t="s">
        <v>887</v>
      </c>
      <c r="M144" s="269"/>
      <c r="N144" s="269"/>
      <c r="O144" s="269"/>
      <c r="P144" s="253"/>
      <c r="Q144" s="253"/>
      <c r="R144" s="253"/>
      <c r="S144" s="253"/>
      <c r="T144" s="253"/>
      <c r="U144" s="253"/>
      <c r="V144" s="253"/>
      <c r="W144" s="253"/>
      <c r="X144" s="253"/>
      <c r="Y144" s="253"/>
      <c r="Z144" s="253"/>
      <c r="AA144" s="253"/>
    </row>
    <row r="145" customFormat="false" ht="13.8" hidden="false" customHeight="false" outlineLevel="0" collapsed="false">
      <c r="A145" s="253"/>
      <c r="B145" s="267" t="n">
        <v>141</v>
      </c>
      <c r="C145" s="267" t="s">
        <v>1432</v>
      </c>
      <c r="D145" s="283" t="s">
        <v>194</v>
      </c>
      <c r="E145" s="267" t="s">
        <v>892</v>
      </c>
      <c r="F145" s="269" t="s">
        <v>153</v>
      </c>
      <c r="G145" s="269" t="s">
        <v>1306</v>
      </c>
      <c r="H145" s="270" t="s">
        <v>1433</v>
      </c>
      <c r="I145" s="271" t="s">
        <v>1434</v>
      </c>
      <c r="J145" s="272"/>
      <c r="K145" s="269"/>
      <c r="L145" s="267" t="s">
        <v>887</v>
      </c>
      <c r="M145" s="269"/>
      <c r="N145" s="269"/>
      <c r="O145" s="269"/>
      <c r="P145" s="253"/>
      <c r="Q145" s="253"/>
      <c r="R145" s="253"/>
      <c r="S145" s="253"/>
      <c r="T145" s="253"/>
      <c r="U145" s="253"/>
      <c r="V145" s="253"/>
      <c r="W145" s="253"/>
      <c r="X145" s="253"/>
      <c r="Y145" s="253"/>
      <c r="Z145" s="253"/>
      <c r="AA145" s="253"/>
    </row>
    <row r="146" customFormat="false" ht="13.8" hidden="false" customHeight="false" outlineLevel="0" collapsed="false">
      <c r="A146" s="253"/>
      <c r="B146" s="267" t="n">
        <v>142</v>
      </c>
      <c r="C146" s="267" t="s">
        <v>1435</v>
      </c>
      <c r="D146" s="283" t="s">
        <v>196</v>
      </c>
      <c r="E146" s="267" t="s">
        <v>892</v>
      </c>
      <c r="F146" s="269" t="s">
        <v>153</v>
      </c>
      <c r="G146" s="269" t="s">
        <v>1306</v>
      </c>
      <c r="H146" s="270" t="s">
        <v>1436</v>
      </c>
      <c r="I146" s="271" t="s">
        <v>1437</v>
      </c>
      <c r="J146" s="272"/>
      <c r="K146" s="269"/>
      <c r="L146" s="267" t="s">
        <v>887</v>
      </c>
      <c r="M146" s="269"/>
      <c r="N146" s="269"/>
      <c r="O146" s="269"/>
      <c r="P146" s="253"/>
      <c r="Q146" s="253"/>
      <c r="R146" s="253"/>
      <c r="S146" s="253"/>
      <c r="T146" s="253"/>
      <c r="U146" s="253"/>
      <c r="V146" s="253"/>
      <c r="W146" s="253"/>
      <c r="X146" s="253"/>
      <c r="Y146" s="253"/>
      <c r="Z146" s="253"/>
      <c r="AA146" s="253"/>
    </row>
    <row r="147" customFormat="false" ht="13.8" hidden="false" customHeight="false" outlineLevel="0" collapsed="false">
      <c r="A147" s="253"/>
      <c r="B147" s="267" t="n">
        <v>143</v>
      </c>
      <c r="C147" s="267" t="s">
        <v>1438</v>
      </c>
      <c r="D147" s="283" t="s">
        <v>197</v>
      </c>
      <c r="E147" s="267" t="s">
        <v>892</v>
      </c>
      <c r="F147" s="269" t="s">
        <v>153</v>
      </c>
      <c r="G147" s="269" t="s">
        <v>1325</v>
      </c>
      <c r="H147" s="270" t="s">
        <v>1439</v>
      </c>
      <c r="I147" s="271" t="s">
        <v>1440</v>
      </c>
      <c r="J147" s="272"/>
      <c r="K147" s="269"/>
      <c r="L147" s="267" t="s">
        <v>887</v>
      </c>
      <c r="M147" s="269"/>
      <c r="N147" s="269"/>
      <c r="O147" s="269"/>
      <c r="P147" s="253"/>
      <c r="Q147" s="253"/>
      <c r="R147" s="253"/>
      <c r="S147" s="253"/>
      <c r="T147" s="253"/>
      <c r="U147" s="253"/>
      <c r="V147" s="253"/>
      <c r="W147" s="253"/>
      <c r="X147" s="253"/>
      <c r="Y147" s="253"/>
      <c r="Z147" s="253"/>
      <c r="AA147" s="253"/>
    </row>
    <row r="148" customFormat="false" ht="13.8" hidden="false" customHeight="false" outlineLevel="0" collapsed="false">
      <c r="A148" s="253"/>
      <c r="B148" s="267" t="n">
        <v>144</v>
      </c>
      <c r="C148" s="267" t="s">
        <v>1441</v>
      </c>
      <c r="D148" s="283" t="s">
        <v>195</v>
      </c>
      <c r="E148" s="267" t="s">
        <v>892</v>
      </c>
      <c r="F148" s="269" t="s">
        <v>153</v>
      </c>
      <c r="G148" s="269" t="s">
        <v>1306</v>
      </c>
      <c r="H148" s="270" t="s">
        <v>1442</v>
      </c>
      <c r="I148" s="271" t="s">
        <v>1443</v>
      </c>
      <c r="J148" s="272"/>
      <c r="K148" s="269"/>
      <c r="L148" s="267" t="s">
        <v>887</v>
      </c>
      <c r="M148" s="269"/>
      <c r="N148" s="269"/>
      <c r="O148" s="269"/>
      <c r="P148" s="253"/>
      <c r="Q148" s="253"/>
      <c r="R148" s="253"/>
      <c r="S148" s="253"/>
      <c r="T148" s="253"/>
      <c r="U148" s="253"/>
      <c r="V148" s="253"/>
      <c r="W148" s="253"/>
      <c r="X148" s="253"/>
      <c r="Y148" s="253"/>
      <c r="Z148" s="253"/>
      <c r="AA148" s="253"/>
    </row>
    <row r="149" customFormat="false" ht="13.8" hidden="false" customHeight="false" outlineLevel="0" collapsed="false">
      <c r="A149" s="253"/>
      <c r="B149" s="267" t="n">
        <v>145</v>
      </c>
      <c r="C149" s="267" t="s">
        <v>1444</v>
      </c>
      <c r="D149" s="283" t="s">
        <v>198</v>
      </c>
      <c r="E149" s="267" t="s">
        <v>892</v>
      </c>
      <c r="F149" s="269" t="s">
        <v>153</v>
      </c>
      <c r="G149" s="269" t="s">
        <v>1306</v>
      </c>
      <c r="H149" s="270" t="s">
        <v>1445</v>
      </c>
      <c r="I149" s="271" t="s">
        <v>1446</v>
      </c>
      <c r="J149" s="272"/>
      <c r="K149" s="269"/>
      <c r="L149" s="267" t="s">
        <v>887</v>
      </c>
      <c r="M149" s="269"/>
      <c r="N149" s="269"/>
      <c r="O149" s="269"/>
      <c r="P149" s="253"/>
      <c r="Q149" s="253"/>
      <c r="R149" s="253"/>
      <c r="S149" s="253"/>
      <c r="T149" s="253"/>
      <c r="U149" s="253"/>
      <c r="V149" s="253"/>
      <c r="W149" s="253"/>
      <c r="X149" s="253"/>
      <c r="Y149" s="253"/>
      <c r="Z149" s="253"/>
      <c r="AA149" s="253"/>
    </row>
    <row r="150" customFormat="false" ht="13.8" hidden="false" customHeight="false" outlineLevel="0" collapsed="false">
      <c r="A150" s="253"/>
      <c r="B150" s="267" t="n">
        <v>146</v>
      </c>
      <c r="C150" s="267" t="s">
        <v>1447</v>
      </c>
      <c r="D150" s="283" t="s">
        <v>199</v>
      </c>
      <c r="E150" s="267" t="s">
        <v>892</v>
      </c>
      <c r="F150" s="269" t="s">
        <v>153</v>
      </c>
      <c r="G150" s="269" t="s">
        <v>1306</v>
      </c>
      <c r="H150" s="270" t="s">
        <v>1448</v>
      </c>
      <c r="I150" s="271" t="s">
        <v>1449</v>
      </c>
      <c r="J150" s="272"/>
      <c r="K150" s="269"/>
      <c r="L150" s="267" t="s">
        <v>887</v>
      </c>
      <c r="M150" s="269"/>
      <c r="N150" s="269"/>
      <c r="O150" s="269"/>
      <c r="P150" s="253"/>
      <c r="Q150" s="253"/>
      <c r="R150" s="253"/>
      <c r="S150" s="253"/>
      <c r="T150" s="253"/>
      <c r="U150" s="253"/>
      <c r="V150" s="253"/>
      <c r="W150" s="253"/>
      <c r="X150" s="253"/>
      <c r="Y150" s="253"/>
      <c r="Z150" s="253"/>
      <c r="AA150" s="253"/>
    </row>
    <row r="151" customFormat="false" ht="13.8" hidden="false" customHeight="false" outlineLevel="0" collapsed="false">
      <c r="A151" s="253"/>
      <c r="B151" s="267" t="n">
        <v>147</v>
      </c>
      <c r="C151" s="267" t="s">
        <v>1450</v>
      </c>
      <c r="D151" s="302" t="s">
        <v>200</v>
      </c>
      <c r="E151" s="303" t="s">
        <v>915</v>
      </c>
      <c r="F151" s="304" t="s">
        <v>153</v>
      </c>
      <c r="G151" s="304" t="s">
        <v>1306</v>
      </c>
      <c r="H151" s="305" t="s">
        <v>1451</v>
      </c>
      <c r="I151" s="306" t="s">
        <v>1452</v>
      </c>
      <c r="J151" s="307"/>
      <c r="K151" s="269"/>
      <c r="L151" s="267" t="s">
        <v>887</v>
      </c>
      <c r="M151" s="269"/>
      <c r="N151" s="269"/>
      <c r="O151" s="269"/>
      <c r="P151" s="253"/>
      <c r="Q151" s="253"/>
      <c r="R151" s="253"/>
      <c r="S151" s="253"/>
      <c r="T151" s="253"/>
      <c r="U151" s="253"/>
      <c r="V151" s="253"/>
      <c r="W151" s="253"/>
      <c r="X151" s="253"/>
      <c r="Y151" s="253"/>
      <c r="Z151" s="253"/>
      <c r="AA151" s="253"/>
    </row>
    <row r="152" customFormat="false" ht="14.25" hidden="false" customHeight="false" outlineLevel="0" collapsed="false">
      <c r="A152" s="253"/>
      <c r="B152" s="267" t="n">
        <v>148</v>
      </c>
      <c r="C152" s="308" t="s">
        <v>1453</v>
      </c>
      <c r="D152" s="309" t="s">
        <v>1454</v>
      </c>
      <c r="E152" s="310" t="s">
        <v>892</v>
      </c>
      <c r="F152" s="309" t="s">
        <v>203</v>
      </c>
      <c r="G152" s="309" t="s">
        <v>1455</v>
      </c>
      <c r="H152" s="311" t="n">
        <v>3174040604900000</v>
      </c>
      <c r="I152" s="309" t="s">
        <v>1456</v>
      </c>
      <c r="J152" s="312" t="n">
        <v>6109012911120020</v>
      </c>
      <c r="K152" s="283"/>
      <c r="L152" s="267" t="s">
        <v>887</v>
      </c>
      <c r="M152" s="269"/>
      <c r="N152" s="275" t="s">
        <v>1457</v>
      </c>
      <c r="O152" s="269"/>
      <c r="P152" s="253"/>
      <c r="Q152" s="253"/>
      <c r="R152" s="253"/>
      <c r="S152" s="253"/>
      <c r="T152" s="253"/>
      <c r="U152" s="253"/>
      <c r="V152" s="253"/>
      <c r="W152" s="253"/>
      <c r="X152" s="253"/>
      <c r="Y152" s="253"/>
      <c r="Z152" s="253"/>
      <c r="AA152" s="253"/>
    </row>
    <row r="153" customFormat="false" ht="14.25" hidden="false" customHeight="false" outlineLevel="0" collapsed="false">
      <c r="A153" s="253"/>
      <c r="B153" s="267" t="n">
        <v>149</v>
      </c>
      <c r="C153" s="308" t="s">
        <v>1458</v>
      </c>
      <c r="D153" s="309" t="s">
        <v>204</v>
      </c>
      <c r="E153" s="310" t="s">
        <v>892</v>
      </c>
      <c r="F153" s="309" t="s">
        <v>203</v>
      </c>
      <c r="G153" s="309" t="s">
        <v>1455</v>
      </c>
      <c r="H153" s="311" t="n">
        <v>6109012702940000</v>
      </c>
      <c r="I153" s="309" t="s">
        <v>1459</v>
      </c>
      <c r="J153" s="312" t="n">
        <v>6109010511170000</v>
      </c>
      <c r="K153" s="283"/>
      <c r="L153" s="267" t="s">
        <v>887</v>
      </c>
      <c r="M153" s="269"/>
      <c r="N153" s="275" t="s">
        <v>1460</v>
      </c>
      <c r="O153" s="269"/>
      <c r="P153" s="253"/>
      <c r="Q153" s="253"/>
      <c r="R153" s="253"/>
      <c r="S153" s="253"/>
      <c r="T153" s="253"/>
      <c r="U153" s="253"/>
      <c r="V153" s="253"/>
      <c r="W153" s="253"/>
      <c r="X153" s="253"/>
      <c r="Y153" s="253"/>
      <c r="Z153" s="253"/>
      <c r="AA153" s="253"/>
    </row>
    <row r="154" customFormat="false" ht="14.25" hidden="false" customHeight="false" outlineLevel="0" collapsed="false">
      <c r="A154" s="253"/>
      <c r="B154" s="267" t="n">
        <v>150</v>
      </c>
      <c r="C154" s="308" t="s">
        <v>1461</v>
      </c>
      <c r="D154" s="309" t="s">
        <v>428</v>
      </c>
      <c r="E154" s="310" t="s">
        <v>892</v>
      </c>
      <c r="F154" s="309" t="s">
        <v>203</v>
      </c>
      <c r="G154" s="309" t="s">
        <v>1455</v>
      </c>
      <c r="H154" s="311" t="n">
        <v>6109011404800000</v>
      </c>
      <c r="I154" s="309" t="s">
        <v>1462</v>
      </c>
      <c r="J154" s="312" t="n">
        <v>6109011104070020</v>
      </c>
      <c r="K154" s="283"/>
      <c r="L154" s="267" t="s">
        <v>887</v>
      </c>
      <c r="M154" s="269"/>
      <c r="N154" s="269"/>
      <c r="O154" s="269"/>
      <c r="P154" s="253"/>
      <c r="Q154" s="253"/>
      <c r="R154" s="253"/>
      <c r="S154" s="253"/>
      <c r="T154" s="253"/>
      <c r="U154" s="253"/>
      <c r="V154" s="253"/>
      <c r="W154" s="253"/>
      <c r="X154" s="253"/>
      <c r="Y154" s="253"/>
      <c r="Z154" s="253"/>
      <c r="AA154" s="253"/>
    </row>
    <row r="155" customFormat="false" ht="14.25" hidden="false" customHeight="false" outlineLevel="0" collapsed="false">
      <c r="A155" s="253"/>
      <c r="B155" s="267" t="n">
        <v>151</v>
      </c>
      <c r="C155" s="308" t="s">
        <v>1463</v>
      </c>
      <c r="D155" s="309" t="s">
        <v>206</v>
      </c>
      <c r="E155" s="310" t="s">
        <v>892</v>
      </c>
      <c r="F155" s="309" t="s">
        <v>203</v>
      </c>
      <c r="G155" s="309" t="s">
        <v>1455</v>
      </c>
      <c r="H155" s="311" t="n">
        <v>6109011706480000</v>
      </c>
      <c r="I155" s="309" t="s">
        <v>1464</v>
      </c>
      <c r="J155" s="312" t="n">
        <v>6109010501070000</v>
      </c>
      <c r="K155" s="283"/>
      <c r="L155" s="267" t="s">
        <v>887</v>
      </c>
      <c r="M155" s="269"/>
      <c r="N155" s="269"/>
      <c r="O155" s="269"/>
      <c r="P155" s="253"/>
      <c r="Q155" s="253"/>
      <c r="R155" s="253"/>
      <c r="S155" s="253"/>
      <c r="T155" s="253"/>
      <c r="U155" s="253"/>
      <c r="V155" s="253"/>
      <c r="W155" s="253"/>
      <c r="X155" s="253"/>
      <c r="Y155" s="253"/>
      <c r="Z155" s="253"/>
      <c r="AA155" s="253"/>
    </row>
    <row r="156" customFormat="false" ht="14.25" hidden="false" customHeight="false" outlineLevel="0" collapsed="false">
      <c r="A156" s="253"/>
      <c r="B156" s="267" t="n">
        <v>152</v>
      </c>
      <c r="C156" s="308" t="s">
        <v>1465</v>
      </c>
      <c r="D156" s="309" t="s">
        <v>207</v>
      </c>
      <c r="E156" s="310" t="s">
        <v>892</v>
      </c>
      <c r="F156" s="309" t="s">
        <v>203</v>
      </c>
      <c r="G156" s="309" t="s">
        <v>1455</v>
      </c>
      <c r="H156" s="311" t="n">
        <v>6109011205940000</v>
      </c>
      <c r="I156" s="309" t="s">
        <v>1466</v>
      </c>
      <c r="J156" s="312" t="n">
        <v>6109011502180000</v>
      </c>
      <c r="K156" s="283"/>
      <c r="L156" s="267" t="s">
        <v>887</v>
      </c>
      <c r="M156" s="269"/>
      <c r="N156" s="269"/>
      <c r="O156" s="269"/>
      <c r="P156" s="253"/>
      <c r="Q156" s="253"/>
      <c r="R156" s="253"/>
      <c r="S156" s="253"/>
      <c r="T156" s="253"/>
      <c r="U156" s="253"/>
      <c r="V156" s="253"/>
      <c r="W156" s="253"/>
      <c r="X156" s="253"/>
      <c r="Y156" s="253"/>
      <c r="Z156" s="253"/>
      <c r="AA156" s="253"/>
    </row>
    <row r="157" customFormat="false" ht="15" hidden="false" customHeight="false" outlineLevel="0" collapsed="false">
      <c r="A157" s="253"/>
      <c r="B157" s="267" t="n">
        <v>153</v>
      </c>
      <c r="C157" s="190" t="s">
        <v>1467</v>
      </c>
      <c r="D157" s="200" t="s">
        <v>1468</v>
      </c>
      <c r="E157" s="313" t="s">
        <v>915</v>
      </c>
      <c r="F157" s="200" t="s">
        <v>203</v>
      </c>
      <c r="G157" s="200" t="s">
        <v>1455</v>
      </c>
      <c r="H157" s="314" t="s">
        <v>1469</v>
      </c>
      <c r="I157" s="315" t="s">
        <v>1470</v>
      </c>
      <c r="J157" s="314" t="s">
        <v>1471</v>
      </c>
      <c r="K157" s="190"/>
      <c r="L157" s="267" t="s">
        <v>887</v>
      </c>
      <c r="M157" s="190"/>
      <c r="N157" s="200"/>
      <c r="O157" s="200"/>
      <c r="P157" s="253"/>
      <c r="Q157" s="253"/>
      <c r="R157" s="253"/>
      <c r="S157" s="253"/>
      <c r="T157" s="253"/>
      <c r="U157" s="253"/>
      <c r="V157" s="253"/>
      <c r="W157" s="253"/>
      <c r="X157" s="253"/>
      <c r="Y157" s="253"/>
      <c r="Z157" s="253"/>
      <c r="AA157" s="253"/>
    </row>
    <row r="158" customFormat="false" ht="14.9" hidden="false" customHeight="false" outlineLevel="0" collapsed="false">
      <c r="A158" s="253"/>
      <c r="B158" s="267" t="n">
        <v>154</v>
      </c>
      <c r="C158" s="308" t="s">
        <v>1472</v>
      </c>
      <c r="D158" s="309" t="s">
        <v>208</v>
      </c>
      <c r="E158" s="310" t="s">
        <v>892</v>
      </c>
      <c r="F158" s="309" t="s">
        <v>203</v>
      </c>
      <c r="G158" s="309" t="s">
        <v>1455</v>
      </c>
      <c r="H158" s="316" t="n">
        <v>6109013003630000</v>
      </c>
      <c r="I158" s="317" t="s">
        <v>1473</v>
      </c>
      <c r="J158" s="312" t="n">
        <v>6109011303070050</v>
      </c>
      <c r="K158" s="283"/>
      <c r="L158" s="267" t="s">
        <v>887</v>
      </c>
      <c r="M158" s="269"/>
      <c r="N158" s="269"/>
      <c r="O158" s="269"/>
      <c r="P158" s="318"/>
      <c r="Q158" s="253"/>
      <c r="R158" s="253"/>
      <c r="S158" s="253"/>
      <c r="T158" s="253"/>
      <c r="U158" s="253"/>
      <c r="V158" s="253"/>
      <c r="W158" s="253"/>
      <c r="X158" s="253"/>
      <c r="Y158" s="253"/>
      <c r="Z158" s="253"/>
      <c r="AA158" s="253"/>
    </row>
    <row r="159" customFormat="false" ht="14.9" hidden="false" customHeight="false" outlineLevel="0" collapsed="false">
      <c r="A159" s="253"/>
      <c r="B159" s="267" t="n">
        <v>155</v>
      </c>
      <c r="C159" s="308" t="s">
        <v>1474</v>
      </c>
      <c r="D159" s="309" t="s">
        <v>209</v>
      </c>
      <c r="E159" s="310" t="s">
        <v>892</v>
      </c>
      <c r="F159" s="309" t="s">
        <v>203</v>
      </c>
      <c r="G159" s="309" t="s">
        <v>1455</v>
      </c>
      <c r="H159" s="311" t="n">
        <v>6109011404920000</v>
      </c>
      <c r="I159" s="309" t="s">
        <v>1475</v>
      </c>
      <c r="J159" s="312" t="n">
        <v>6109010407120010</v>
      </c>
      <c r="K159" s="283"/>
      <c r="L159" s="267" t="s">
        <v>887</v>
      </c>
      <c r="M159" s="269"/>
      <c r="N159" s="269"/>
      <c r="O159" s="269"/>
      <c r="P159" s="253"/>
      <c r="Q159" s="253"/>
      <c r="R159" s="253"/>
      <c r="S159" s="253"/>
      <c r="T159" s="253"/>
      <c r="U159" s="253"/>
      <c r="V159" s="253"/>
      <c r="W159" s="253"/>
      <c r="X159" s="253"/>
      <c r="Y159" s="253"/>
      <c r="Z159" s="253"/>
      <c r="AA159" s="253"/>
    </row>
    <row r="160" customFormat="false" ht="14.9" hidden="false" customHeight="false" outlineLevel="0" collapsed="false">
      <c r="A160" s="253"/>
      <c r="B160" s="267" t="n">
        <v>156</v>
      </c>
      <c r="C160" s="308" t="s">
        <v>1476</v>
      </c>
      <c r="D160" s="309" t="s">
        <v>210</v>
      </c>
      <c r="E160" s="310" t="s">
        <v>892</v>
      </c>
      <c r="F160" s="309" t="s">
        <v>203</v>
      </c>
      <c r="G160" s="309" t="s">
        <v>1455</v>
      </c>
      <c r="H160" s="311" t="n">
        <v>6109010101730000</v>
      </c>
      <c r="I160" s="309" t="s">
        <v>1477</v>
      </c>
      <c r="J160" s="312" t="n">
        <v>6109010201070020</v>
      </c>
      <c r="K160" s="283"/>
      <c r="L160" s="267" t="s">
        <v>887</v>
      </c>
      <c r="M160" s="269"/>
      <c r="N160" s="269"/>
      <c r="O160" s="269"/>
      <c r="P160" s="253"/>
      <c r="Q160" s="253"/>
      <c r="R160" s="253"/>
      <c r="S160" s="253"/>
      <c r="T160" s="253"/>
      <c r="U160" s="253"/>
      <c r="V160" s="253"/>
      <c r="W160" s="253"/>
      <c r="X160" s="253"/>
      <c r="Y160" s="253"/>
      <c r="Z160" s="253"/>
      <c r="AA160" s="253"/>
    </row>
    <row r="161" customFormat="false" ht="14.9" hidden="false" customHeight="false" outlineLevel="0" collapsed="false">
      <c r="A161" s="253"/>
      <c r="B161" s="267" t="n">
        <v>157</v>
      </c>
      <c r="C161" s="308" t="s">
        <v>1478</v>
      </c>
      <c r="D161" s="309" t="s">
        <v>211</v>
      </c>
      <c r="E161" s="310" t="s">
        <v>892</v>
      </c>
      <c r="F161" s="309" t="s">
        <v>203</v>
      </c>
      <c r="G161" s="309" t="s">
        <v>1455</v>
      </c>
      <c r="H161" s="311" t="n">
        <v>6109010102600000</v>
      </c>
      <c r="I161" s="309" t="s">
        <v>1479</v>
      </c>
      <c r="J161" s="312" t="n">
        <v>6109011203070120</v>
      </c>
      <c r="K161" s="283"/>
      <c r="L161" s="267" t="s">
        <v>887</v>
      </c>
      <c r="M161" s="269"/>
      <c r="N161" s="269"/>
      <c r="O161" s="269"/>
      <c r="P161" s="253"/>
      <c r="Q161" s="253"/>
      <c r="R161" s="253"/>
      <c r="S161" s="253"/>
      <c r="T161" s="253"/>
      <c r="U161" s="253"/>
      <c r="V161" s="253"/>
      <c r="W161" s="253"/>
      <c r="X161" s="253"/>
      <c r="Y161" s="253"/>
      <c r="Z161" s="253"/>
      <c r="AA161" s="253"/>
    </row>
    <row r="162" customFormat="false" ht="14.9" hidden="false" customHeight="false" outlineLevel="0" collapsed="false">
      <c r="A162" s="253"/>
      <c r="B162" s="267" t="n">
        <v>158</v>
      </c>
      <c r="C162" s="308" t="s">
        <v>1480</v>
      </c>
      <c r="D162" s="309" t="s">
        <v>212</v>
      </c>
      <c r="E162" s="310" t="s">
        <v>892</v>
      </c>
      <c r="F162" s="309" t="s">
        <v>203</v>
      </c>
      <c r="G162" s="309" t="s">
        <v>1455</v>
      </c>
      <c r="H162" s="311" t="n">
        <v>6109010101710000</v>
      </c>
      <c r="I162" s="309" t="s">
        <v>1481</v>
      </c>
      <c r="J162" s="319"/>
      <c r="K162" s="283"/>
      <c r="L162" s="267" t="s">
        <v>887</v>
      </c>
      <c r="M162" s="269"/>
      <c r="N162" s="273" t="n">
        <v>1910210034942</v>
      </c>
      <c r="O162" s="269"/>
      <c r="P162" s="253"/>
      <c r="Q162" s="253"/>
      <c r="R162" s="253"/>
      <c r="S162" s="253"/>
      <c r="T162" s="253"/>
      <c r="U162" s="253"/>
      <c r="V162" s="253"/>
      <c r="W162" s="253"/>
      <c r="X162" s="253"/>
      <c r="Y162" s="253"/>
      <c r="Z162" s="253"/>
      <c r="AA162" s="253"/>
    </row>
    <row r="163" customFormat="false" ht="14.9" hidden="false" customHeight="false" outlineLevel="0" collapsed="false">
      <c r="A163" s="253"/>
      <c r="B163" s="267" t="n">
        <v>159</v>
      </c>
      <c r="C163" s="308" t="s">
        <v>1482</v>
      </c>
      <c r="D163" s="309" t="s">
        <v>213</v>
      </c>
      <c r="E163" s="310" t="s">
        <v>892</v>
      </c>
      <c r="F163" s="309" t="s">
        <v>203</v>
      </c>
      <c r="G163" s="309" t="s">
        <v>1455</v>
      </c>
      <c r="H163" s="311" t="n">
        <v>6109011005550000</v>
      </c>
      <c r="I163" s="309" t="s">
        <v>1483</v>
      </c>
      <c r="J163" s="312" t="n">
        <v>6109012101080000</v>
      </c>
      <c r="K163" s="283"/>
      <c r="L163" s="267" t="s">
        <v>887</v>
      </c>
      <c r="M163" s="269"/>
      <c r="N163" s="275" t="s">
        <v>1484</v>
      </c>
      <c r="O163" s="269"/>
      <c r="P163" s="320"/>
      <c r="Q163" s="253"/>
      <c r="R163" s="253"/>
      <c r="S163" s="253"/>
      <c r="T163" s="253"/>
      <c r="U163" s="253"/>
      <c r="V163" s="253"/>
      <c r="W163" s="253"/>
      <c r="X163" s="253"/>
      <c r="Y163" s="253"/>
      <c r="Z163" s="253"/>
      <c r="AA163" s="253"/>
    </row>
    <row r="164" customFormat="false" ht="14.9" hidden="false" customHeight="false" outlineLevel="0" collapsed="false">
      <c r="A164" s="253"/>
      <c r="B164" s="267" t="n">
        <v>160</v>
      </c>
      <c r="C164" s="308" t="s">
        <v>1485</v>
      </c>
      <c r="D164" s="309" t="s">
        <v>214</v>
      </c>
      <c r="E164" s="310" t="s">
        <v>892</v>
      </c>
      <c r="F164" s="309" t="s">
        <v>203</v>
      </c>
      <c r="G164" s="309" t="s">
        <v>1455</v>
      </c>
      <c r="H164" s="311" t="n">
        <v>6109014403630000</v>
      </c>
      <c r="I164" s="309" t="s">
        <v>1486</v>
      </c>
      <c r="J164" s="312" t="n">
        <v>6109010501070000</v>
      </c>
      <c r="K164" s="283"/>
      <c r="L164" s="267" t="s">
        <v>887</v>
      </c>
      <c r="M164" s="269"/>
      <c r="N164" s="269"/>
      <c r="O164" s="269"/>
      <c r="P164" s="253"/>
      <c r="Q164" s="253"/>
      <c r="R164" s="253"/>
      <c r="S164" s="253"/>
      <c r="T164" s="253"/>
      <c r="U164" s="253"/>
      <c r="V164" s="253"/>
      <c r="W164" s="253"/>
      <c r="X164" s="253"/>
      <c r="Y164" s="253"/>
      <c r="Z164" s="253"/>
      <c r="AA164" s="253"/>
    </row>
    <row r="165" customFormat="false" ht="14.9" hidden="false" customHeight="false" outlineLevel="0" collapsed="false">
      <c r="A165" s="253"/>
      <c r="B165" s="267" t="n">
        <v>161</v>
      </c>
      <c r="C165" s="308" t="s">
        <v>1487</v>
      </c>
      <c r="D165" s="309" t="s">
        <v>215</v>
      </c>
      <c r="E165" s="310" t="s">
        <v>892</v>
      </c>
      <c r="F165" s="309" t="s">
        <v>203</v>
      </c>
      <c r="G165" s="309" t="s">
        <v>1455</v>
      </c>
      <c r="H165" s="311" t="n">
        <v>6109010509810000</v>
      </c>
      <c r="I165" s="309" t="s">
        <v>1488</v>
      </c>
      <c r="J165" s="319"/>
      <c r="K165" s="283"/>
      <c r="L165" s="267" t="s">
        <v>887</v>
      </c>
      <c r="M165" s="269"/>
      <c r="N165" s="269"/>
      <c r="O165" s="269"/>
      <c r="P165" s="253"/>
      <c r="Q165" s="253"/>
      <c r="R165" s="253"/>
      <c r="S165" s="253"/>
      <c r="T165" s="253"/>
      <c r="U165" s="253"/>
      <c r="V165" s="253"/>
      <c r="W165" s="253"/>
      <c r="X165" s="253"/>
      <c r="Y165" s="253"/>
      <c r="Z165" s="253"/>
      <c r="AA165" s="253"/>
    </row>
    <row r="166" customFormat="false" ht="14.9" hidden="false" customHeight="false" outlineLevel="0" collapsed="false">
      <c r="A166" s="253"/>
      <c r="B166" s="267" t="n">
        <v>162</v>
      </c>
      <c r="C166" s="308" t="s">
        <v>1489</v>
      </c>
      <c r="D166" s="309" t="s">
        <v>216</v>
      </c>
      <c r="E166" s="310" t="s">
        <v>892</v>
      </c>
      <c r="F166" s="309" t="s">
        <v>203</v>
      </c>
      <c r="G166" s="309" t="s">
        <v>1455</v>
      </c>
      <c r="H166" s="311" t="n">
        <v>6109010307830000</v>
      </c>
      <c r="I166" s="309" t="s">
        <v>1490</v>
      </c>
      <c r="J166" s="319"/>
      <c r="K166" s="283"/>
      <c r="L166" s="267" t="s">
        <v>887</v>
      </c>
      <c r="M166" s="269"/>
      <c r="N166" s="269"/>
      <c r="O166" s="269"/>
      <c r="P166" s="253"/>
      <c r="Q166" s="253"/>
      <c r="R166" s="253"/>
      <c r="S166" s="253"/>
      <c r="T166" s="253"/>
      <c r="U166" s="253"/>
      <c r="V166" s="253"/>
      <c r="W166" s="253"/>
      <c r="X166" s="253"/>
      <c r="Y166" s="253"/>
      <c r="Z166" s="253"/>
      <c r="AA166" s="253"/>
    </row>
    <row r="167" customFormat="false" ht="14.9" hidden="false" customHeight="false" outlineLevel="0" collapsed="false">
      <c r="A167" s="253"/>
      <c r="B167" s="267" t="n">
        <v>163</v>
      </c>
      <c r="C167" s="308" t="s">
        <v>1491</v>
      </c>
      <c r="D167" s="309" t="s">
        <v>217</v>
      </c>
      <c r="E167" s="310" t="s">
        <v>892</v>
      </c>
      <c r="F167" s="309" t="s">
        <v>203</v>
      </c>
      <c r="G167" s="309" t="s">
        <v>1455</v>
      </c>
      <c r="H167" s="311" t="n">
        <v>6109010101790010</v>
      </c>
      <c r="I167" s="309" t="s">
        <v>1492</v>
      </c>
      <c r="J167" s="312" t="n">
        <v>6109012101130000</v>
      </c>
      <c r="K167" s="283"/>
      <c r="L167" s="267" t="s">
        <v>887</v>
      </c>
      <c r="M167" s="269"/>
      <c r="N167" s="269"/>
      <c r="O167" s="269"/>
      <c r="P167" s="253"/>
      <c r="Q167" s="253"/>
      <c r="R167" s="253"/>
      <c r="S167" s="253"/>
      <c r="T167" s="253"/>
      <c r="U167" s="253"/>
      <c r="V167" s="253"/>
      <c r="W167" s="253"/>
      <c r="X167" s="253"/>
      <c r="Y167" s="253"/>
      <c r="Z167" s="253"/>
      <c r="AA167" s="253"/>
    </row>
    <row r="168" customFormat="false" ht="14.9" hidden="false" customHeight="false" outlineLevel="0" collapsed="false">
      <c r="A168" s="253"/>
      <c r="B168" s="267" t="n">
        <v>164</v>
      </c>
      <c r="C168" s="308" t="s">
        <v>1493</v>
      </c>
      <c r="D168" s="309" t="s">
        <v>218</v>
      </c>
      <c r="E168" s="310" t="s">
        <v>892</v>
      </c>
      <c r="F168" s="309" t="s">
        <v>203</v>
      </c>
      <c r="G168" s="309" t="s">
        <v>1455</v>
      </c>
      <c r="H168" s="311" t="n">
        <v>6109010206620000</v>
      </c>
      <c r="I168" s="309" t="s">
        <v>1494</v>
      </c>
      <c r="J168" s="319"/>
      <c r="K168" s="283"/>
      <c r="L168" s="267" t="s">
        <v>887</v>
      </c>
      <c r="M168" s="269"/>
      <c r="N168" s="269"/>
      <c r="O168" s="269"/>
      <c r="P168" s="253"/>
      <c r="Q168" s="253"/>
      <c r="R168" s="253"/>
      <c r="S168" s="253"/>
      <c r="T168" s="253"/>
      <c r="U168" s="253"/>
      <c r="V168" s="253"/>
      <c r="W168" s="253"/>
      <c r="X168" s="253"/>
      <c r="Y168" s="253"/>
      <c r="Z168" s="253"/>
      <c r="AA168" s="253"/>
    </row>
    <row r="169" customFormat="false" ht="14.9" hidden="false" customHeight="false" outlineLevel="0" collapsed="false">
      <c r="A169" s="253"/>
      <c r="B169" s="267" t="n">
        <v>165</v>
      </c>
      <c r="C169" s="308" t="s">
        <v>1495</v>
      </c>
      <c r="D169" s="309" t="s">
        <v>219</v>
      </c>
      <c r="E169" s="310" t="s">
        <v>892</v>
      </c>
      <c r="F169" s="309" t="s">
        <v>203</v>
      </c>
      <c r="G169" s="309" t="s">
        <v>1455</v>
      </c>
      <c r="H169" s="311" t="n">
        <v>6109012511770000</v>
      </c>
      <c r="I169" s="309" t="s">
        <v>1496</v>
      </c>
      <c r="J169" s="319"/>
      <c r="K169" s="283"/>
      <c r="L169" s="267" t="s">
        <v>887</v>
      </c>
      <c r="M169" s="269"/>
      <c r="N169" s="269"/>
      <c r="O169" s="269"/>
      <c r="P169" s="253"/>
      <c r="Q169" s="253"/>
      <c r="R169" s="253"/>
      <c r="S169" s="253"/>
      <c r="T169" s="253"/>
      <c r="U169" s="253"/>
      <c r="V169" s="253"/>
      <c r="W169" s="253"/>
      <c r="X169" s="253"/>
      <c r="Y169" s="253"/>
      <c r="Z169" s="253"/>
      <c r="AA169" s="253"/>
    </row>
    <row r="170" customFormat="false" ht="14.9" hidden="false" customHeight="false" outlineLevel="0" collapsed="false">
      <c r="A170" s="253"/>
      <c r="B170" s="267" t="n">
        <v>166</v>
      </c>
      <c r="C170" s="308" t="s">
        <v>1497</v>
      </c>
      <c r="D170" s="309" t="s">
        <v>220</v>
      </c>
      <c r="E170" s="310" t="s">
        <v>915</v>
      </c>
      <c r="F170" s="309" t="s">
        <v>203</v>
      </c>
      <c r="G170" s="309" t="s">
        <v>1455</v>
      </c>
      <c r="H170" s="311" t="n">
        <v>6109015704850000</v>
      </c>
      <c r="I170" s="309" t="s">
        <v>1498</v>
      </c>
      <c r="J170" s="312" t="n">
        <v>6109010610080020</v>
      </c>
      <c r="K170" s="283"/>
      <c r="L170" s="267" t="s">
        <v>887</v>
      </c>
      <c r="M170" s="269"/>
      <c r="N170" s="275" t="s">
        <v>1499</v>
      </c>
      <c r="O170" s="269"/>
      <c r="P170" s="253"/>
      <c r="Q170" s="253"/>
      <c r="R170" s="253"/>
      <c r="S170" s="253"/>
      <c r="T170" s="253"/>
      <c r="U170" s="253"/>
      <c r="V170" s="253"/>
      <c r="W170" s="253"/>
      <c r="X170" s="253"/>
      <c r="Y170" s="253"/>
      <c r="Z170" s="253"/>
      <c r="AA170" s="253"/>
    </row>
    <row r="171" customFormat="false" ht="14.9" hidden="false" customHeight="false" outlineLevel="0" collapsed="false">
      <c r="A171" s="253"/>
      <c r="B171" s="267" t="n">
        <v>167</v>
      </c>
      <c r="C171" s="308" t="s">
        <v>1500</v>
      </c>
      <c r="D171" s="309" t="s">
        <v>221</v>
      </c>
      <c r="E171" s="310" t="s">
        <v>892</v>
      </c>
      <c r="F171" s="309" t="s">
        <v>203</v>
      </c>
      <c r="G171" s="309" t="s">
        <v>1455</v>
      </c>
      <c r="H171" s="311" t="n">
        <v>6109012710540000</v>
      </c>
      <c r="I171" s="309" t="s">
        <v>1501</v>
      </c>
      <c r="J171" s="312" t="n">
        <v>6109010610080000</v>
      </c>
      <c r="K171" s="283"/>
      <c r="L171" s="267" t="s">
        <v>887</v>
      </c>
      <c r="M171" s="269"/>
      <c r="N171" s="269"/>
      <c r="O171" s="269"/>
      <c r="P171" s="253"/>
      <c r="Q171" s="253"/>
      <c r="R171" s="253"/>
      <c r="S171" s="253"/>
      <c r="T171" s="253"/>
      <c r="U171" s="253"/>
      <c r="V171" s="253"/>
      <c r="W171" s="253"/>
      <c r="X171" s="253"/>
      <c r="Y171" s="253"/>
      <c r="Z171" s="253"/>
      <c r="AA171" s="253"/>
    </row>
    <row r="172" customFormat="false" ht="14.9" hidden="false" customHeight="false" outlineLevel="0" collapsed="false">
      <c r="A172" s="253"/>
      <c r="B172" s="267" t="n">
        <v>168</v>
      </c>
      <c r="C172" s="308" t="s">
        <v>1502</v>
      </c>
      <c r="D172" s="309" t="s">
        <v>222</v>
      </c>
      <c r="E172" s="310" t="s">
        <v>892</v>
      </c>
      <c r="F172" s="309" t="s">
        <v>203</v>
      </c>
      <c r="G172" s="309" t="s">
        <v>1455</v>
      </c>
      <c r="H172" s="311" t="n">
        <v>6109012303760000</v>
      </c>
      <c r="I172" s="309" t="s">
        <v>1503</v>
      </c>
      <c r="J172" s="312" t="n">
        <v>6109011006090010</v>
      </c>
      <c r="K172" s="283"/>
      <c r="L172" s="267" t="s">
        <v>887</v>
      </c>
      <c r="M172" s="269"/>
      <c r="N172" s="269"/>
      <c r="O172" s="269"/>
      <c r="P172" s="253"/>
      <c r="Q172" s="253"/>
      <c r="R172" s="253"/>
      <c r="S172" s="253"/>
      <c r="T172" s="253"/>
      <c r="U172" s="253"/>
      <c r="V172" s="253"/>
      <c r="W172" s="253"/>
      <c r="X172" s="253"/>
      <c r="Y172" s="253"/>
      <c r="Z172" s="253"/>
      <c r="AA172" s="253"/>
    </row>
    <row r="173" customFormat="false" ht="14.9" hidden="false" customHeight="false" outlineLevel="0" collapsed="false">
      <c r="A173" s="253"/>
      <c r="B173" s="267" t="n">
        <v>169</v>
      </c>
      <c r="C173" s="308" t="s">
        <v>1504</v>
      </c>
      <c r="D173" s="309" t="s">
        <v>223</v>
      </c>
      <c r="E173" s="310" t="s">
        <v>892</v>
      </c>
      <c r="F173" s="309" t="s">
        <v>203</v>
      </c>
      <c r="G173" s="309" t="s">
        <v>1455</v>
      </c>
      <c r="H173" s="311" t="n">
        <v>6109012111860000</v>
      </c>
      <c r="I173" s="309" t="s">
        <v>1505</v>
      </c>
      <c r="J173" s="312" t="n">
        <v>6109012904090000</v>
      </c>
      <c r="K173" s="283"/>
      <c r="L173" s="267" t="s">
        <v>887</v>
      </c>
      <c r="M173" s="269"/>
      <c r="N173" s="275" t="s">
        <v>1506</v>
      </c>
      <c r="O173" s="269"/>
      <c r="P173" s="253"/>
      <c r="Q173" s="253"/>
      <c r="R173" s="253"/>
      <c r="S173" s="253"/>
      <c r="T173" s="253"/>
      <c r="U173" s="253"/>
      <c r="V173" s="253"/>
      <c r="W173" s="253"/>
      <c r="X173" s="253"/>
      <c r="Y173" s="253"/>
      <c r="Z173" s="253"/>
      <c r="AA173" s="253"/>
    </row>
    <row r="174" customFormat="false" ht="14.9" hidden="false" customHeight="false" outlineLevel="0" collapsed="false">
      <c r="A174" s="253"/>
      <c r="B174" s="267" t="n">
        <v>170</v>
      </c>
      <c r="C174" s="308" t="s">
        <v>1507</v>
      </c>
      <c r="D174" s="309" t="s">
        <v>224</v>
      </c>
      <c r="E174" s="310" t="s">
        <v>892</v>
      </c>
      <c r="F174" s="309" t="s">
        <v>203</v>
      </c>
      <c r="G174" s="309" t="s">
        <v>1455</v>
      </c>
      <c r="H174" s="311" t="n">
        <v>6109010204830010</v>
      </c>
      <c r="I174" s="309" t="s">
        <v>1508</v>
      </c>
      <c r="J174" s="312" t="n">
        <v>6109010808110000</v>
      </c>
      <c r="K174" s="283"/>
      <c r="L174" s="267" t="s">
        <v>887</v>
      </c>
      <c r="M174" s="269"/>
      <c r="N174" s="275" t="s">
        <v>1509</v>
      </c>
      <c r="O174" s="269"/>
      <c r="P174" s="253"/>
      <c r="Q174" s="253"/>
      <c r="R174" s="253"/>
      <c r="S174" s="253"/>
      <c r="T174" s="253"/>
      <c r="U174" s="253"/>
      <c r="V174" s="253"/>
      <c r="W174" s="253"/>
      <c r="X174" s="253"/>
      <c r="Y174" s="253"/>
      <c r="Z174" s="253"/>
      <c r="AA174" s="253"/>
    </row>
    <row r="175" customFormat="false" ht="14.9" hidden="false" customHeight="false" outlineLevel="0" collapsed="false">
      <c r="A175" s="253"/>
      <c r="B175" s="267" t="n">
        <v>171</v>
      </c>
      <c r="C175" s="308" t="s">
        <v>1510</v>
      </c>
      <c r="D175" s="309" t="s">
        <v>225</v>
      </c>
      <c r="E175" s="310" t="s">
        <v>892</v>
      </c>
      <c r="F175" s="309" t="s">
        <v>203</v>
      </c>
      <c r="G175" s="309" t="s">
        <v>1455</v>
      </c>
      <c r="H175" s="321" t="n">
        <v>6109010712700000</v>
      </c>
      <c r="I175" s="317" t="s">
        <v>1511</v>
      </c>
      <c r="J175" s="319"/>
      <c r="K175" s="283"/>
      <c r="L175" s="267" t="s">
        <v>887</v>
      </c>
      <c r="M175" s="269"/>
      <c r="N175" s="269"/>
      <c r="O175" s="269"/>
      <c r="P175" s="253"/>
      <c r="Q175" s="253"/>
      <c r="R175" s="253"/>
      <c r="S175" s="253"/>
      <c r="T175" s="253"/>
      <c r="U175" s="253"/>
      <c r="V175" s="253"/>
      <c r="W175" s="253"/>
      <c r="X175" s="253"/>
      <c r="Y175" s="253"/>
      <c r="Z175" s="253"/>
      <c r="AA175" s="253"/>
    </row>
    <row r="176" customFormat="false" ht="14.9" hidden="false" customHeight="false" outlineLevel="0" collapsed="false">
      <c r="A176" s="253"/>
      <c r="B176" s="267" t="n">
        <v>172</v>
      </c>
      <c r="C176" s="308" t="s">
        <v>1512</v>
      </c>
      <c r="D176" s="309" t="s">
        <v>226</v>
      </c>
      <c r="E176" s="310" t="s">
        <v>915</v>
      </c>
      <c r="F176" s="309" t="s">
        <v>203</v>
      </c>
      <c r="G176" s="309" t="s">
        <v>1455</v>
      </c>
      <c r="H176" s="316" t="n">
        <v>6109016707870000</v>
      </c>
      <c r="I176" s="317" t="s">
        <v>1513</v>
      </c>
      <c r="J176" s="311" t="n">
        <v>6109012609180000</v>
      </c>
      <c r="K176" s="283"/>
      <c r="L176" s="267" t="s">
        <v>887</v>
      </c>
      <c r="M176" s="269"/>
      <c r="N176" s="269"/>
      <c r="O176" s="269"/>
      <c r="P176" s="253"/>
      <c r="Q176" s="253"/>
      <c r="R176" s="253"/>
      <c r="S176" s="253"/>
      <c r="T176" s="253"/>
      <c r="U176" s="253"/>
      <c r="V176" s="253"/>
      <c r="W176" s="253"/>
      <c r="X176" s="253"/>
      <c r="Y176" s="253"/>
      <c r="Z176" s="253"/>
      <c r="AA176" s="253"/>
    </row>
    <row r="177" customFormat="false" ht="14.9" hidden="false" customHeight="false" outlineLevel="0" collapsed="false">
      <c r="A177" s="253"/>
      <c r="B177" s="267" t="n">
        <v>173</v>
      </c>
      <c r="C177" s="308" t="s">
        <v>1514</v>
      </c>
      <c r="D177" s="309" t="s">
        <v>227</v>
      </c>
      <c r="E177" s="310" t="s">
        <v>892</v>
      </c>
      <c r="F177" s="309" t="s">
        <v>203</v>
      </c>
      <c r="G177" s="309" t="s">
        <v>1455</v>
      </c>
      <c r="H177" s="311" t="n">
        <v>6109010101800010</v>
      </c>
      <c r="I177" s="309" t="s">
        <v>1515</v>
      </c>
      <c r="J177" s="319"/>
      <c r="K177" s="283"/>
      <c r="L177" s="267" t="s">
        <v>887</v>
      </c>
      <c r="M177" s="269"/>
      <c r="N177" s="275" t="s">
        <v>1516</v>
      </c>
      <c r="O177" s="269"/>
      <c r="P177" s="253"/>
      <c r="Q177" s="253"/>
      <c r="R177" s="253"/>
      <c r="S177" s="253"/>
      <c r="T177" s="253"/>
      <c r="U177" s="253"/>
      <c r="V177" s="253"/>
      <c r="W177" s="253"/>
      <c r="X177" s="253"/>
      <c r="Y177" s="253"/>
      <c r="Z177" s="253"/>
      <c r="AA177" s="253"/>
    </row>
    <row r="178" customFormat="false" ht="14.9" hidden="false" customHeight="false" outlineLevel="0" collapsed="false">
      <c r="A178" s="253"/>
      <c r="B178" s="267" t="n">
        <v>174</v>
      </c>
      <c r="C178" s="308" t="s">
        <v>1517</v>
      </c>
      <c r="D178" s="309" t="s">
        <v>1518</v>
      </c>
      <c r="E178" s="310" t="s">
        <v>892</v>
      </c>
      <c r="F178" s="309" t="s">
        <v>203</v>
      </c>
      <c r="G178" s="309" t="s">
        <v>1455</v>
      </c>
      <c r="H178" s="311" t="n">
        <v>6109010404710000</v>
      </c>
      <c r="I178" s="309" t="s">
        <v>1519</v>
      </c>
      <c r="J178" s="312" t="n">
        <v>6109010805190000</v>
      </c>
      <c r="K178" s="283"/>
      <c r="L178" s="267" t="s">
        <v>887</v>
      </c>
      <c r="M178" s="269"/>
      <c r="N178" s="269"/>
      <c r="O178" s="269"/>
      <c r="P178" s="253"/>
      <c r="Q178" s="253"/>
      <c r="R178" s="253"/>
      <c r="S178" s="253"/>
      <c r="T178" s="253"/>
      <c r="U178" s="253"/>
      <c r="V178" s="253"/>
      <c r="W178" s="253"/>
      <c r="X178" s="253"/>
      <c r="Y178" s="253"/>
      <c r="Z178" s="253"/>
      <c r="AA178" s="253"/>
    </row>
    <row r="179" customFormat="false" ht="14.9" hidden="false" customHeight="false" outlineLevel="0" collapsed="false">
      <c r="A179" s="253"/>
      <c r="B179" s="267" t="n">
        <v>175</v>
      </c>
      <c r="C179" s="308" t="s">
        <v>1520</v>
      </c>
      <c r="D179" s="309" t="s">
        <v>229</v>
      </c>
      <c r="E179" s="310" t="s">
        <v>892</v>
      </c>
      <c r="F179" s="309" t="s">
        <v>203</v>
      </c>
      <c r="G179" s="309" t="s">
        <v>1455</v>
      </c>
      <c r="H179" s="311" t="n">
        <v>6109013112870000</v>
      </c>
      <c r="I179" s="309" t="s">
        <v>1521</v>
      </c>
      <c r="J179" s="312" t="n">
        <v>6109011212060020</v>
      </c>
      <c r="K179" s="283"/>
      <c r="L179" s="267" t="s">
        <v>887</v>
      </c>
      <c r="M179" s="269"/>
      <c r="N179" s="269"/>
      <c r="O179" s="269"/>
      <c r="P179" s="253"/>
      <c r="Q179" s="253"/>
      <c r="R179" s="253"/>
      <c r="S179" s="253"/>
      <c r="T179" s="253"/>
      <c r="U179" s="253"/>
      <c r="V179" s="253"/>
      <c r="W179" s="253"/>
      <c r="X179" s="253"/>
      <c r="Y179" s="253"/>
      <c r="Z179" s="253"/>
      <c r="AA179" s="253"/>
    </row>
    <row r="180" customFormat="false" ht="14.9" hidden="false" customHeight="false" outlineLevel="0" collapsed="false">
      <c r="A180" s="253"/>
      <c r="B180" s="267" t="n">
        <v>176</v>
      </c>
      <c r="C180" s="308" t="s">
        <v>1522</v>
      </c>
      <c r="D180" s="309" t="s">
        <v>230</v>
      </c>
      <c r="E180" s="310" t="s">
        <v>892</v>
      </c>
      <c r="F180" s="309" t="s">
        <v>203</v>
      </c>
      <c r="G180" s="309" t="s">
        <v>1455</v>
      </c>
      <c r="H180" s="311" t="n">
        <v>6109012706870000</v>
      </c>
      <c r="I180" s="309" t="s">
        <v>1523</v>
      </c>
      <c r="J180" s="312" t="n">
        <v>6109010111140000</v>
      </c>
      <c r="K180" s="283"/>
      <c r="L180" s="267" t="s">
        <v>887</v>
      </c>
      <c r="M180" s="269"/>
      <c r="N180" s="275" t="s">
        <v>1524</v>
      </c>
      <c r="O180" s="269"/>
      <c r="P180" s="253"/>
      <c r="Q180" s="253"/>
      <c r="R180" s="253"/>
      <c r="S180" s="253"/>
      <c r="T180" s="253"/>
      <c r="U180" s="253"/>
      <c r="V180" s="253"/>
      <c r="W180" s="253"/>
      <c r="X180" s="253"/>
      <c r="Y180" s="253"/>
      <c r="Z180" s="253"/>
      <c r="AA180" s="253"/>
    </row>
    <row r="181" customFormat="false" ht="14.9" hidden="false" customHeight="false" outlineLevel="0" collapsed="false">
      <c r="A181" s="253"/>
      <c r="B181" s="267" t="n">
        <v>177</v>
      </c>
      <c r="C181" s="308" t="s">
        <v>1525</v>
      </c>
      <c r="D181" s="309" t="s">
        <v>232</v>
      </c>
      <c r="E181" s="310" t="s">
        <v>892</v>
      </c>
      <c r="F181" s="309" t="s">
        <v>203</v>
      </c>
      <c r="G181" s="309" t="s">
        <v>1526</v>
      </c>
      <c r="H181" s="311" t="n">
        <v>6103102711790000</v>
      </c>
      <c r="I181" s="309" t="s">
        <v>1527</v>
      </c>
      <c r="J181" s="312" t="n">
        <v>6109012411170000</v>
      </c>
      <c r="K181" s="283"/>
      <c r="L181" s="267" t="s">
        <v>887</v>
      </c>
      <c r="M181" s="269"/>
      <c r="N181" s="269"/>
      <c r="O181" s="269"/>
      <c r="P181" s="253"/>
      <c r="Q181" s="253"/>
      <c r="R181" s="253"/>
      <c r="S181" s="253"/>
      <c r="T181" s="253"/>
      <c r="U181" s="253"/>
      <c r="V181" s="253"/>
      <c r="W181" s="253"/>
      <c r="X181" s="253"/>
      <c r="Y181" s="253"/>
      <c r="Z181" s="253"/>
      <c r="AA181" s="253"/>
    </row>
    <row r="182" customFormat="false" ht="14.9" hidden="false" customHeight="false" outlineLevel="0" collapsed="false">
      <c r="A182" s="253"/>
      <c r="B182" s="267" t="n">
        <v>178</v>
      </c>
      <c r="C182" s="308" t="s">
        <v>1528</v>
      </c>
      <c r="D182" s="309" t="s">
        <v>233</v>
      </c>
      <c r="E182" s="310" t="s">
        <v>892</v>
      </c>
      <c r="F182" s="309" t="s">
        <v>203</v>
      </c>
      <c r="G182" s="309" t="s">
        <v>1455</v>
      </c>
      <c r="H182" s="316" t="n">
        <v>6109010805810000</v>
      </c>
      <c r="I182" s="309" t="s">
        <v>1529</v>
      </c>
      <c r="J182" s="322" t="n">
        <v>6109010610080020</v>
      </c>
      <c r="K182" s="283"/>
      <c r="L182" s="267" t="s">
        <v>887</v>
      </c>
      <c r="M182" s="269"/>
      <c r="N182" s="269"/>
      <c r="O182" s="269"/>
      <c r="P182" s="253"/>
      <c r="Q182" s="253"/>
      <c r="R182" s="253"/>
      <c r="S182" s="253"/>
      <c r="T182" s="253"/>
      <c r="U182" s="253"/>
      <c r="V182" s="253"/>
      <c r="W182" s="253"/>
      <c r="X182" s="253"/>
      <c r="Y182" s="253"/>
      <c r="Z182" s="253"/>
      <c r="AA182" s="253"/>
    </row>
    <row r="183" customFormat="false" ht="14.9" hidden="false" customHeight="false" outlineLevel="0" collapsed="false">
      <c r="A183" s="253"/>
      <c r="B183" s="267" t="n">
        <v>179</v>
      </c>
      <c r="C183" s="308" t="s">
        <v>1530</v>
      </c>
      <c r="D183" s="309" t="s">
        <v>234</v>
      </c>
      <c r="E183" s="310" t="s">
        <v>892</v>
      </c>
      <c r="F183" s="309" t="s">
        <v>203</v>
      </c>
      <c r="G183" s="309" t="s">
        <v>1531</v>
      </c>
      <c r="H183" s="316" t="n">
        <v>6109010203670000</v>
      </c>
      <c r="I183" s="309" t="s">
        <v>1532</v>
      </c>
      <c r="J183" s="322" t="n">
        <v>6109011207110000</v>
      </c>
      <c r="K183" s="283"/>
      <c r="L183" s="267" t="s">
        <v>887</v>
      </c>
      <c r="M183" s="269"/>
      <c r="N183" s="275" t="s">
        <v>1533</v>
      </c>
      <c r="O183" s="269"/>
      <c r="P183" s="253"/>
      <c r="Q183" s="253"/>
      <c r="R183" s="253"/>
      <c r="S183" s="253"/>
      <c r="T183" s="253"/>
      <c r="U183" s="253"/>
      <c r="V183" s="253"/>
      <c r="W183" s="253"/>
      <c r="X183" s="253"/>
      <c r="Y183" s="253"/>
      <c r="Z183" s="253"/>
      <c r="AA183" s="253"/>
    </row>
    <row r="184" customFormat="false" ht="14.9" hidden="false" customHeight="false" outlineLevel="0" collapsed="false">
      <c r="A184" s="253"/>
      <c r="B184" s="267" t="n">
        <v>180</v>
      </c>
      <c r="C184" s="308" t="s">
        <v>1534</v>
      </c>
      <c r="D184" s="309" t="s">
        <v>235</v>
      </c>
      <c r="E184" s="310" t="s">
        <v>915</v>
      </c>
      <c r="F184" s="309" t="s">
        <v>203</v>
      </c>
      <c r="G184" s="309" t="s">
        <v>1455</v>
      </c>
      <c r="H184" s="316" t="n">
        <v>6109016001780000</v>
      </c>
      <c r="I184" s="309" t="s">
        <v>1535</v>
      </c>
      <c r="J184" s="323"/>
      <c r="K184" s="283"/>
      <c r="L184" s="267" t="s">
        <v>887</v>
      </c>
      <c r="M184" s="269"/>
      <c r="N184" s="275" t="s">
        <v>1536</v>
      </c>
      <c r="O184" s="269"/>
      <c r="P184" s="253"/>
      <c r="Q184" s="253"/>
      <c r="R184" s="253"/>
      <c r="S184" s="253"/>
      <c r="T184" s="253"/>
      <c r="U184" s="253"/>
      <c r="V184" s="253"/>
      <c r="W184" s="253"/>
      <c r="X184" s="253"/>
      <c r="Y184" s="253"/>
      <c r="Z184" s="253"/>
      <c r="AA184" s="253"/>
    </row>
    <row r="185" customFormat="false" ht="14.9" hidden="false" customHeight="false" outlineLevel="0" collapsed="false">
      <c r="A185" s="253"/>
      <c r="B185" s="267" t="n">
        <v>181</v>
      </c>
      <c r="C185" s="308" t="s">
        <v>1537</v>
      </c>
      <c r="D185" s="309" t="s">
        <v>236</v>
      </c>
      <c r="E185" s="310" t="s">
        <v>892</v>
      </c>
      <c r="F185" s="309" t="s">
        <v>203</v>
      </c>
      <c r="G185" s="309" t="s">
        <v>1455</v>
      </c>
      <c r="H185" s="311" t="n">
        <v>6109010810860000</v>
      </c>
      <c r="I185" s="309" t="s">
        <v>1538</v>
      </c>
      <c r="J185" s="319"/>
      <c r="K185" s="283"/>
      <c r="L185" s="267" t="s">
        <v>887</v>
      </c>
      <c r="M185" s="269"/>
      <c r="N185" s="269"/>
      <c r="O185" s="269"/>
      <c r="P185" s="253"/>
      <c r="Q185" s="253"/>
      <c r="R185" s="253"/>
      <c r="S185" s="253"/>
      <c r="T185" s="253"/>
      <c r="U185" s="253"/>
      <c r="V185" s="253"/>
      <c r="W185" s="253"/>
      <c r="X185" s="253"/>
      <c r="Y185" s="253"/>
      <c r="Z185" s="253"/>
      <c r="AA185" s="253"/>
    </row>
    <row r="186" customFormat="false" ht="14.9" hidden="false" customHeight="false" outlineLevel="0" collapsed="false">
      <c r="A186" s="253"/>
      <c r="B186" s="267" t="n">
        <v>182</v>
      </c>
      <c r="C186" s="308" t="s">
        <v>1539</v>
      </c>
      <c r="D186" s="309" t="s">
        <v>237</v>
      </c>
      <c r="E186" s="310" t="s">
        <v>892</v>
      </c>
      <c r="F186" s="309" t="s">
        <v>203</v>
      </c>
      <c r="G186" s="309" t="s">
        <v>1455</v>
      </c>
      <c r="H186" s="311" t="n">
        <v>6109010507700000</v>
      </c>
      <c r="I186" s="309" t="s">
        <v>1540</v>
      </c>
      <c r="J186" s="319"/>
      <c r="K186" s="283"/>
      <c r="L186" s="267" t="s">
        <v>887</v>
      </c>
      <c r="M186" s="269"/>
      <c r="N186" s="275" t="s">
        <v>1541</v>
      </c>
      <c r="O186" s="269"/>
      <c r="P186" s="253"/>
      <c r="Q186" s="253"/>
      <c r="R186" s="253"/>
      <c r="S186" s="253"/>
      <c r="T186" s="253"/>
      <c r="U186" s="253"/>
      <c r="V186" s="253"/>
      <c r="W186" s="253"/>
      <c r="X186" s="253"/>
      <c r="Y186" s="253"/>
      <c r="Z186" s="253"/>
      <c r="AA186" s="253"/>
    </row>
    <row r="187" customFormat="false" ht="14.9" hidden="false" customHeight="false" outlineLevel="0" collapsed="false">
      <c r="A187" s="253"/>
      <c r="B187" s="267" t="n">
        <v>183</v>
      </c>
      <c r="C187" s="308" t="s">
        <v>1542</v>
      </c>
      <c r="D187" s="309" t="s">
        <v>239</v>
      </c>
      <c r="E187" s="310" t="s">
        <v>892</v>
      </c>
      <c r="F187" s="309" t="s">
        <v>203</v>
      </c>
      <c r="G187" s="309" t="s">
        <v>1455</v>
      </c>
      <c r="H187" s="311" t="n">
        <v>6109010103590000</v>
      </c>
      <c r="I187" s="309" t="s">
        <v>1543</v>
      </c>
      <c r="J187" s="312" t="n">
        <v>6109011203070130</v>
      </c>
      <c r="K187" s="283"/>
      <c r="L187" s="267" t="s">
        <v>887</v>
      </c>
      <c r="M187" s="269"/>
      <c r="N187" s="275" t="s">
        <v>1544</v>
      </c>
      <c r="O187" s="269"/>
      <c r="P187" s="253"/>
      <c r="Q187" s="253"/>
      <c r="R187" s="253"/>
      <c r="S187" s="253"/>
      <c r="T187" s="253"/>
      <c r="U187" s="253"/>
      <c r="V187" s="253"/>
      <c r="W187" s="253"/>
      <c r="X187" s="253"/>
      <c r="Y187" s="253"/>
      <c r="Z187" s="253"/>
      <c r="AA187" s="253"/>
    </row>
    <row r="188" customFormat="false" ht="14.9" hidden="false" customHeight="false" outlineLevel="0" collapsed="false">
      <c r="A188" s="253"/>
      <c r="B188" s="267" t="n">
        <v>184</v>
      </c>
      <c r="C188" s="308" t="s">
        <v>1545</v>
      </c>
      <c r="D188" s="309" t="s">
        <v>240</v>
      </c>
      <c r="E188" s="310" t="s">
        <v>892</v>
      </c>
      <c r="F188" s="309" t="s">
        <v>203</v>
      </c>
      <c r="G188" s="309" t="s">
        <v>1455</v>
      </c>
      <c r="H188" s="311" t="n">
        <v>6109011203610000</v>
      </c>
      <c r="I188" s="309" t="s">
        <v>1546</v>
      </c>
      <c r="J188" s="312" t="n">
        <v>6109011203070130</v>
      </c>
      <c r="K188" s="283"/>
      <c r="L188" s="267" t="s">
        <v>887</v>
      </c>
      <c r="M188" s="269"/>
      <c r="N188" s="275" t="s">
        <v>1547</v>
      </c>
      <c r="O188" s="269"/>
      <c r="P188" s="253"/>
      <c r="Q188" s="253"/>
      <c r="R188" s="253"/>
      <c r="S188" s="253"/>
      <c r="T188" s="253"/>
      <c r="U188" s="253"/>
      <c r="V188" s="253"/>
      <c r="W188" s="253"/>
      <c r="X188" s="253"/>
      <c r="Y188" s="253"/>
      <c r="Z188" s="253"/>
      <c r="AA188" s="253"/>
    </row>
    <row r="189" customFormat="false" ht="14.9" hidden="false" customHeight="false" outlineLevel="0" collapsed="false">
      <c r="A189" s="253"/>
      <c r="B189" s="267" t="n">
        <v>185</v>
      </c>
      <c r="C189" s="308" t="s">
        <v>1548</v>
      </c>
      <c r="D189" s="309" t="s">
        <v>1468</v>
      </c>
      <c r="E189" s="310" t="s">
        <v>892</v>
      </c>
      <c r="F189" s="309" t="s">
        <v>203</v>
      </c>
      <c r="G189" s="309" t="s">
        <v>1455</v>
      </c>
      <c r="H189" s="311" t="n">
        <v>6109012006640000</v>
      </c>
      <c r="I189" s="309" t="s">
        <v>1549</v>
      </c>
      <c r="J189" s="319"/>
      <c r="K189" s="283"/>
      <c r="L189" s="292"/>
      <c r="M189" s="292" t="s">
        <v>887</v>
      </c>
      <c r="N189" s="283"/>
      <c r="O189" s="283"/>
      <c r="P189" s="253"/>
      <c r="Q189" s="253"/>
      <c r="R189" s="253"/>
      <c r="S189" s="253"/>
      <c r="T189" s="253"/>
      <c r="U189" s="253"/>
      <c r="V189" s="253"/>
      <c r="W189" s="253"/>
      <c r="X189" s="253"/>
      <c r="Y189" s="253"/>
      <c r="Z189" s="253"/>
      <c r="AA189" s="253"/>
    </row>
    <row r="190" customFormat="false" ht="14.9" hidden="false" customHeight="false" outlineLevel="0" collapsed="false">
      <c r="A190" s="253"/>
      <c r="B190" s="267" t="n">
        <v>186</v>
      </c>
      <c r="C190" s="308" t="s">
        <v>1550</v>
      </c>
      <c r="D190" s="309" t="s">
        <v>242</v>
      </c>
      <c r="E190" s="310" t="s">
        <v>892</v>
      </c>
      <c r="F190" s="309" t="s">
        <v>203</v>
      </c>
      <c r="G190" s="309" t="s">
        <v>1455</v>
      </c>
      <c r="H190" s="311" t="n">
        <v>6109011304620000</v>
      </c>
      <c r="I190" s="309" t="s">
        <v>1551</v>
      </c>
      <c r="J190" s="319"/>
      <c r="K190" s="283"/>
      <c r="L190" s="267" t="s">
        <v>887</v>
      </c>
      <c r="M190" s="269"/>
      <c r="N190" s="275" t="s">
        <v>1552</v>
      </c>
      <c r="O190" s="269"/>
      <c r="P190" s="283"/>
      <c r="Q190" s="253"/>
      <c r="R190" s="253"/>
      <c r="S190" s="253"/>
      <c r="T190" s="253"/>
      <c r="U190" s="253"/>
      <c r="V190" s="253"/>
      <c r="W190" s="253"/>
      <c r="X190" s="253"/>
      <c r="Y190" s="253"/>
      <c r="Z190" s="253"/>
      <c r="AA190" s="253"/>
    </row>
    <row r="191" customFormat="false" ht="14.9" hidden="false" customHeight="false" outlineLevel="0" collapsed="false">
      <c r="A191" s="253"/>
      <c r="B191" s="267" t="n">
        <v>187</v>
      </c>
      <c r="C191" s="308" t="s">
        <v>1553</v>
      </c>
      <c r="D191" s="309" t="s">
        <v>243</v>
      </c>
      <c r="E191" s="310" t="s">
        <v>915</v>
      </c>
      <c r="F191" s="309" t="s">
        <v>203</v>
      </c>
      <c r="G191" s="309" t="s">
        <v>1455</v>
      </c>
      <c r="H191" s="311" t="n">
        <v>6109017112680000</v>
      </c>
      <c r="I191" s="309" t="s">
        <v>1554</v>
      </c>
      <c r="J191" s="312" t="n">
        <v>6109011203070130</v>
      </c>
      <c r="K191" s="283"/>
      <c r="L191" s="267" t="s">
        <v>887</v>
      </c>
      <c r="M191" s="269"/>
      <c r="N191" s="269"/>
      <c r="O191" s="269"/>
      <c r="P191" s="253"/>
      <c r="Q191" s="253"/>
      <c r="R191" s="253"/>
      <c r="S191" s="253"/>
      <c r="T191" s="253"/>
      <c r="U191" s="253"/>
      <c r="V191" s="253"/>
      <c r="W191" s="253"/>
      <c r="X191" s="253"/>
      <c r="Y191" s="253"/>
      <c r="Z191" s="253"/>
      <c r="AA191" s="253"/>
    </row>
    <row r="192" customFormat="false" ht="14.9" hidden="false" customHeight="false" outlineLevel="0" collapsed="false">
      <c r="A192" s="253"/>
      <c r="B192" s="267" t="n">
        <v>188</v>
      </c>
      <c r="C192" s="308" t="s">
        <v>1555</v>
      </c>
      <c r="D192" s="309" t="s">
        <v>247</v>
      </c>
      <c r="E192" s="310" t="s">
        <v>915</v>
      </c>
      <c r="F192" s="309" t="s">
        <v>203</v>
      </c>
      <c r="G192" s="309" t="s">
        <v>1455</v>
      </c>
      <c r="H192" s="316" t="n">
        <v>6109011607960000</v>
      </c>
      <c r="I192" s="317" t="s">
        <v>1556</v>
      </c>
      <c r="J192" s="312" t="n">
        <v>6109011303070050</v>
      </c>
      <c r="K192" s="283"/>
      <c r="L192" s="267" t="s">
        <v>887</v>
      </c>
      <c r="M192" s="269"/>
      <c r="N192" s="280"/>
      <c r="O192" s="269"/>
      <c r="P192" s="253"/>
      <c r="Q192" s="253"/>
      <c r="R192" s="253"/>
      <c r="S192" s="253"/>
      <c r="T192" s="253"/>
      <c r="U192" s="253"/>
      <c r="V192" s="253"/>
      <c r="W192" s="253"/>
      <c r="X192" s="253"/>
      <c r="Y192" s="253"/>
      <c r="Z192" s="253"/>
      <c r="AA192" s="253"/>
    </row>
    <row r="193" customFormat="false" ht="14.9" hidden="false" customHeight="false" outlineLevel="0" collapsed="false">
      <c r="A193" s="253"/>
      <c r="B193" s="267" t="n">
        <v>189</v>
      </c>
      <c r="C193" s="308" t="s">
        <v>1557</v>
      </c>
      <c r="D193" s="309" t="s">
        <v>244</v>
      </c>
      <c r="E193" s="310" t="s">
        <v>892</v>
      </c>
      <c r="F193" s="309" t="s">
        <v>203</v>
      </c>
      <c r="G193" s="309" t="s">
        <v>1455</v>
      </c>
      <c r="H193" s="311" t="n">
        <v>3310210106890000</v>
      </c>
      <c r="I193" s="309" t="s">
        <v>1558</v>
      </c>
      <c r="J193" s="312" t="n">
        <v>6109012001140000</v>
      </c>
      <c r="K193" s="283"/>
      <c r="L193" s="267" t="s">
        <v>887</v>
      </c>
      <c r="M193" s="269"/>
      <c r="N193" s="269"/>
      <c r="O193" s="269"/>
      <c r="P193" s="253"/>
      <c r="Q193" s="253"/>
      <c r="R193" s="253"/>
      <c r="S193" s="253"/>
      <c r="T193" s="253"/>
      <c r="U193" s="253"/>
      <c r="V193" s="253"/>
      <c r="W193" s="253"/>
      <c r="X193" s="253"/>
      <c r="Y193" s="253"/>
      <c r="Z193" s="253"/>
      <c r="AA193" s="253"/>
    </row>
    <row r="194" customFormat="false" ht="14.9" hidden="false" customHeight="false" outlineLevel="0" collapsed="false">
      <c r="A194" s="253"/>
      <c r="B194" s="267" t="n">
        <v>190</v>
      </c>
      <c r="C194" s="308" t="s">
        <v>1559</v>
      </c>
      <c r="D194" s="309" t="s">
        <v>245</v>
      </c>
      <c r="E194" s="310" t="s">
        <v>915</v>
      </c>
      <c r="F194" s="309" t="s">
        <v>203</v>
      </c>
      <c r="G194" s="309" t="s">
        <v>1455</v>
      </c>
      <c r="H194" s="311" t="n">
        <v>6109015106540000</v>
      </c>
      <c r="I194" s="309" t="s">
        <v>1560</v>
      </c>
      <c r="J194" s="319"/>
      <c r="K194" s="283"/>
      <c r="L194" s="267" t="s">
        <v>887</v>
      </c>
      <c r="M194" s="269"/>
      <c r="N194" s="269"/>
      <c r="O194" s="269"/>
      <c r="P194" s="253"/>
      <c r="Q194" s="253"/>
      <c r="R194" s="253"/>
      <c r="S194" s="253"/>
      <c r="T194" s="253"/>
      <c r="U194" s="253"/>
      <c r="V194" s="253"/>
      <c r="W194" s="253"/>
      <c r="X194" s="253"/>
      <c r="Y194" s="253"/>
      <c r="Z194" s="253"/>
      <c r="AA194" s="253"/>
    </row>
    <row r="195" customFormat="false" ht="14.9" hidden="false" customHeight="false" outlineLevel="0" collapsed="false">
      <c r="A195" s="253"/>
      <c r="B195" s="267" t="n">
        <v>191</v>
      </c>
      <c r="C195" s="308" t="s">
        <v>1561</v>
      </c>
      <c r="D195" s="309" t="s">
        <v>1562</v>
      </c>
      <c r="E195" s="310" t="s">
        <v>892</v>
      </c>
      <c r="F195" s="309" t="s">
        <v>203</v>
      </c>
      <c r="G195" s="309" t="s">
        <v>1455</v>
      </c>
      <c r="H195" s="311" t="n">
        <v>6109010107700310</v>
      </c>
      <c r="I195" s="309" t="s">
        <v>1563</v>
      </c>
      <c r="J195" s="319"/>
      <c r="K195" s="283"/>
      <c r="L195" s="267" t="s">
        <v>887</v>
      </c>
      <c r="M195" s="269"/>
      <c r="N195" s="269"/>
      <c r="O195" s="269"/>
      <c r="P195" s="253"/>
      <c r="Q195" s="253"/>
      <c r="R195" s="253"/>
      <c r="S195" s="253"/>
      <c r="T195" s="253"/>
      <c r="U195" s="253"/>
      <c r="V195" s="253"/>
      <c r="W195" s="253"/>
      <c r="X195" s="253"/>
      <c r="Y195" s="253"/>
      <c r="Z195" s="253"/>
      <c r="AA195" s="253"/>
    </row>
    <row r="196" customFormat="false" ht="14.9" hidden="false" customHeight="false" outlineLevel="0" collapsed="false">
      <c r="A196" s="253"/>
      <c r="B196" s="267" t="n">
        <v>192</v>
      </c>
      <c r="C196" s="308" t="s">
        <v>1564</v>
      </c>
      <c r="D196" s="309" t="s">
        <v>250</v>
      </c>
      <c r="E196" s="310" t="s">
        <v>892</v>
      </c>
      <c r="F196" s="309" t="s">
        <v>203</v>
      </c>
      <c r="G196" s="309" t="s">
        <v>1455</v>
      </c>
      <c r="H196" s="311" t="n">
        <v>6109010204820000</v>
      </c>
      <c r="I196" s="309" t="s">
        <v>1565</v>
      </c>
      <c r="J196" s="312" t="n">
        <v>6109011601100000</v>
      </c>
      <c r="K196" s="283"/>
      <c r="L196" s="267" t="s">
        <v>887</v>
      </c>
      <c r="M196" s="269"/>
      <c r="N196" s="275" t="s">
        <v>1566</v>
      </c>
      <c r="O196" s="269"/>
      <c r="P196" s="253"/>
      <c r="Q196" s="253"/>
      <c r="R196" s="253"/>
      <c r="S196" s="253"/>
      <c r="T196" s="253"/>
      <c r="U196" s="253"/>
      <c r="V196" s="253"/>
      <c r="W196" s="253"/>
      <c r="X196" s="253"/>
      <c r="Y196" s="253"/>
      <c r="Z196" s="253"/>
      <c r="AA196" s="253"/>
    </row>
    <row r="197" customFormat="false" ht="14.9" hidden="false" customHeight="false" outlineLevel="0" collapsed="false">
      <c r="A197" s="253"/>
      <c r="B197" s="267" t="n">
        <v>193</v>
      </c>
      <c r="C197" s="308" t="s">
        <v>1567</v>
      </c>
      <c r="D197" s="309" t="s">
        <v>251</v>
      </c>
      <c r="E197" s="310" t="s">
        <v>892</v>
      </c>
      <c r="F197" s="309" t="s">
        <v>203</v>
      </c>
      <c r="G197" s="309" t="s">
        <v>1455</v>
      </c>
      <c r="H197" s="311" t="n">
        <v>6109011208930000</v>
      </c>
      <c r="I197" s="309" t="s">
        <v>1568</v>
      </c>
      <c r="J197" s="312" t="n">
        <v>6109011711110010</v>
      </c>
      <c r="K197" s="283"/>
      <c r="L197" s="267" t="s">
        <v>887</v>
      </c>
      <c r="M197" s="269"/>
      <c r="N197" s="269"/>
      <c r="O197" s="269"/>
      <c r="P197" s="253"/>
      <c r="Q197" s="253"/>
      <c r="R197" s="253"/>
      <c r="S197" s="253"/>
      <c r="T197" s="253"/>
      <c r="U197" s="253"/>
      <c r="V197" s="253"/>
      <c r="W197" s="253"/>
      <c r="X197" s="253"/>
      <c r="Y197" s="253"/>
      <c r="Z197" s="253"/>
      <c r="AA197" s="253"/>
    </row>
    <row r="198" customFormat="false" ht="14.9" hidden="false" customHeight="false" outlineLevel="0" collapsed="false">
      <c r="A198" s="253"/>
      <c r="B198" s="267" t="n">
        <v>194</v>
      </c>
      <c r="C198" s="308" t="s">
        <v>1569</v>
      </c>
      <c r="D198" s="309" t="s">
        <v>607</v>
      </c>
      <c r="E198" s="310" t="s">
        <v>892</v>
      </c>
      <c r="F198" s="309" t="s">
        <v>203</v>
      </c>
      <c r="G198" s="309" t="s">
        <v>1455</v>
      </c>
      <c r="H198" s="324" t="n">
        <v>6105071812880000</v>
      </c>
      <c r="I198" s="325" t="s">
        <v>1570</v>
      </c>
      <c r="J198" s="312" t="n">
        <v>6109011311120000</v>
      </c>
      <c r="K198" s="283"/>
      <c r="L198" s="267"/>
      <c r="M198" s="269"/>
      <c r="N198" s="269"/>
      <c r="O198" s="269"/>
      <c r="P198" s="253"/>
      <c r="Q198" s="253"/>
      <c r="R198" s="253"/>
      <c r="S198" s="253"/>
      <c r="T198" s="253"/>
      <c r="U198" s="253"/>
      <c r="V198" s="253"/>
      <c r="W198" s="253"/>
      <c r="X198" s="253"/>
      <c r="Y198" s="253"/>
      <c r="Z198" s="253"/>
      <c r="AA198" s="253"/>
    </row>
    <row r="199" customFormat="false" ht="14.9" hidden="false" customHeight="false" outlineLevel="0" collapsed="false">
      <c r="A199" s="253"/>
      <c r="B199" s="267" t="n">
        <v>195</v>
      </c>
      <c r="C199" s="308" t="s">
        <v>1571</v>
      </c>
      <c r="D199" s="309" t="s">
        <v>608</v>
      </c>
      <c r="E199" s="310" t="s">
        <v>892</v>
      </c>
      <c r="F199" s="309" t="s">
        <v>203</v>
      </c>
      <c r="G199" s="309" t="s">
        <v>1455</v>
      </c>
      <c r="H199" s="324" t="n">
        <v>6109012412670000</v>
      </c>
      <c r="I199" s="325" t="s">
        <v>1572</v>
      </c>
      <c r="J199" s="312" t="n">
        <v>6109011303070070</v>
      </c>
      <c r="K199" s="283"/>
      <c r="L199" s="267"/>
      <c r="M199" s="269"/>
      <c r="N199" s="269"/>
      <c r="O199" s="269"/>
      <c r="P199" s="253"/>
      <c r="Q199" s="253"/>
      <c r="R199" s="253"/>
      <c r="S199" s="253"/>
      <c r="T199" s="253"/>
      <c r="U199" s="253"/>
      <c r="V199" s="253"/>
      <c r="W199" s="253"/>
      <c r="X199" s="253"/>
      <c r="Y199" s="253"/>
      <c r="Z199" s="253"/>
      <c r="AA199" s="253"/>
    </row>
    <row r="200" customFormat="false" ht="14.9" hidden="false" customHeight="false" outlineLevel="0" collapsed="false">
      <c r="A200" s="253"/>
      <c r="B200" s="267" t="n">
        <v>196</v>
      </c>
      <c r="C200" s="308" t="s">
        <v>1573</v>
      </c>
      <c r="D200" s="309" t="s">
        <v>609</v>
      </c>
      <c r="E200" s="310" t="s">
        <v>892</v>
      </c>
      <c r="F200" s="309" t="s">
        <v>203</v>
      </c>
      <c r="G200" s="309" t="s">
        <v>1455</v>
      </c>
      <c r="H200" s="324" t="n">
        <v>6109011410930000</v>
      </c>
      <c r="I200" s="325" t="s">
        <v>1574</v>
      </c>
      <c r="J200" s="312" t="n">
        <v>6109012705190000</v>
      </c>
      <c r="K200" s="283"/>
      <c r="L200" s="267"/>
      <c r="M200" s="269"/>
      <c r="N200" s="269"/>
      <c r="O200" s="269"/>
      <c r="P200" s="253"/>
      <c r="Q200" s="253"/>
      <c r="R200" s="253"/>
      <c r="S200" s="253"/>
      <c r="T200" s="253"/>
      <c r="U200" s="253"/>
      <c r="V200" s="253"/>
      <c r="W200" s="253"/>
      <c r="X200" s="253"/>
      <c r="Y200" s="253"/>
      <c r="Z200" s="253"/>
      <c r="AA200" s="253"/>
    </row>
    <row r="201" customFormat="false" ht="13.8" hidden="false" customHeight="false" outlineLevel="0" collapsed="false">
      <c r="A201" s="253"/>
      <c r="B201" s="267" t="n">
        <v>197</v>
      </c>
      <c r="C201" s="267" t="s">
        <v>1575</v>
      </c>
      <c r="D201" s="326" t="s">
        <v>253</v>
      </c>
      <c r="E201" s="327" t="s">
        <v>892</v>
      </c>
      <c r="F201" s="328" t="s">
        <v>254</v>
      </c>
      <c r="G201" s="328" t="s">
        <v>1576</v>
      </c>
      <c r="H201" s="281" t="s">
        <v>1577</v>
      </c>
      <c r="I201" s="329" t="s">
        <v>1578</v>
      </c>
      <c r="J201" s="281" t="s">
        <v>1579</v>
      </c>
      <c r="K201" s="269"/>
      <c r="L201" s="267" t="s">
        <v>887</v>
      </c>
      <c r="M201" s="269"/>
      <c r="N201" s="330" t="n">
        <v>1002220070018</v>
      </c>
      <c r="O201" s="269"/>
      <c r="P201" s="253"/>
      <c r="Q201" s="253"/>
      <c r="R201" s="253"/>
      <c r="S201" s="253"/>
      <c r="T201" s="253"/>
      <c r="U201" s="253"/>
      <c r="V201" s="253"/>
      <c r="W201" s="253"/>
      <c r="X201" s="253"/>
      <c r="Y201" s="253"/>
      <c r="Z201" s="253"/>
      <c r="AA201" s="253"/>
    </row>
    <row r="202" customFormat="false" ht="13.8" hidden="false" customHeight="false" outlineLevel="0" collapsed="false">
      <c r="A202" s="253"/>
      <c r="B202" s="267" t="n">
        <v>198</v>
      </c>
      <c r="C202" s="267" t="s">
        <v>1580</v>
      </c>
      <c r="D202" s="283" t="s">
        <v>255</v>
      </c>
      <c r="E202" s="267" t="s">
        <v>892</v>
      </c>
      <c r="F202" s="269" t="s">
        <v>254</v>
      </c>
      <c r="G202" s="269" t="s">
        <v>1576</v>
      </c>
      <c r="H202" s="270" t="s">
        <v>1581</v>
      </c>
      <c r="I202" s="271" t="s">
        <v>1582</v>
      </c>
      <c r="J202" s="270" t="s">
        <v>1579</v>
      </c>
      <c r="K202" s="269"/>
      <c r="L202" s="267" t="s">
        <v>887</v>
      </c>
      <c r="M202" s="269"/>
      <c r="N202" s="331" t="n">
        <v>1002220069219</v>
      </c>
      <c r="O202" s="269"/>
      <c r="P202" s="253"/>
      <c r="Q202" s="253"/>
      <c r="R202" s="253"/>
      <c r="S202" s="253"/>
      <c r="T202" s="253"/>
      <c r="U202" s="253"/>
      <c r="V202" s="253"/>
      <c r="W202" s="253"/>
      <c r="X202" s="253"/>
      <c r="Y202" s="253"/>
      <c r="Z202" s="253"/>
      <c r="AA202" s="253"/>
    </row>
    <row r="203" customFormat="false" ht="13.8" hidden="false" customHeight="false" outlineLevel="0" collapsed="false">
      <c r="A203" s="253"/>
      <c r="B203" s="267" t="n">
        <v>199</v>
      </c>
      <c r="C203" s="267" t="s">
        <v>1583</v>
      </c>
      <c r="D203" s="283" t="s">
        <v>256</v>
      </c>
      <c r="E203" s="267" t="s">
        <v>892</v>
      </c>
      <c r="F203" s="269" t="s">
        <v>254</v>
      </c>
      <c r="G203" s="269" t="s">
        <v>1576</v>
      </c>
      <c r="H203" s="270" t="s">
        <v>1584</v>
      </c>
      <c r="I203" s="271" t="s">
        <v>1585</v>
      </c>
      <c r="J203" s="270" t="s">
        <v>1586</v>
      </c>
      <c r="K203" s="269"/>
      <c r="L203" s="267" t="s">
        <v>887</v>
      </c>
      <c r="M203" s="269"/>
      <c r="N203" s="331" t="n">
        <v>1002220070277</v>
      </c>
      <c r="O203" s="269"/>
      <c r="P203" s="253"/>
      <c r="Q203" s="253"/>
      <c r="R203" s="253"/>
      <c r="S203" s="253"/>
      <c r="T203" s="253"/>
      <c r="U203" s="253"/>
      <c r="V203" s="253"/>
      <c r="W203" s="253"/>
      <c r="X203" s="253"/>
      <c r="Y203" s="253"/>
      <c r="Z203" s="253"/>
      <c r="AA203" s="253"/>
    </row>
    <row r="204" customFormat="false" ht="13.8" hidden="false" customHeight="false" outlineLevel="0" collapsed="false">
      <c r="A204" s="253"/>
      <c r="B204" s="267" t="n">
        <v>200</v>
      </c>
      <c r="C204" s="267" t="s">
        <v>1587</v>
      </c>
      <c r="D204" s="283" t="s">
        <v>257</v>
      </c>
      <c r="E204" s="267" t="s">
        <v>892</v>
      </c>
      <c r="F204" s="269" t="s">
        <v>254</v>
      </c>
      <c r="G204" s="269" t="s">
        <v>1576</v>
      </c>
      <c r="H204" s="270" t="s">
        <v>1588</v>
      </c>
      <c r="I204" s="271" t="s">
        <v>1589</v>
      </c>
      <c r="J204" s="272"/>
      <c r="K204" s="269"/>
      <c r="L204" s="267" t="s">
        <v>887</v>
      </c>
      <c r="M204" s="269"/>
      <c r="N204" s="332"/>
      <c r="O204" s="269"/>
      <c r="P204" s="253"/>
      <c r="Q204" s="253"/>
      <c r="R204" s="253"/>
      <c r="S204" s="253"/>
      <c r="T204" s="253"/>
      <c r="U204" s="253"/>
      <c r="V204" s="253"/>
      <c r="W204" s="253"/>
      <c r="X204" s="253"/>
      <c r="Y204" s="253"/>
      <c r="Z204" s="253"/>
      <c r="AA204" s="253"/>
    </row>
    <row r="205" customFormat="false" ht="13.8" hidden="false" customHeight="false" outlineLevel="0" collapsed="false">
      <c r="A205" s="253"/>
      <c r="B205" s="267" t="n">
        <v>201</v>
      </c>
      <c r="C205" s="267" t="s">
        <v>1590</v>
      </c>
      <c r="D205" s="283" t="s">
        <v>1591</v>
      </c>
      <c r="E205" s="292" t="s">
        <v>892</v>
      </c>
      <c r="F205" s="283" t="s">
        <v>254</v>
      </c>
      <c r="G205" s="283" t="s">
        <v>1576</v>
      </c>
      <c r="H205" s="290" t="s">
        <v>1592</v>
      </c>
      <c r="I205" s="291" t="s">
        <v>1593</v>
      </c>
      <c r="J205" s="301"/>
      <c r="K205" s="283"/>
      <c r="L205" s="292"/>
      <c r="M205" s="292" t="s">
        <v>887</v>
      </c>
      <c r="N205" s="333"/>
      <c r="O205" s="283"/>
      <c r="P205" s="253"/>
      <c r="Q205" s="253"/>
      <c r="R205" s="253"/>
      <c r="S205" s="253"/>
      <c r="T205" s="253"/>
      <c r="U205" s="253"/>
      <c r="V205" s="253"/>
      <c r="W205" s="253"/>
      <c r="X205" s="253"/>
      <c r="Y205" s="253"/>
      <c r="Z205" s="253"/>
      <c r="AA205" s="253"/>
    </row>
    <row r="206" customFormat="false" ht="13.8" hidden="false" customHeight="false" outlineLevel="0" collapsed="false">
      <c r="A206" s="253"/>
      <c r="B206" s="267" t="n">
        <v>202</v>
      </c>
      <c r="C206" s="267" t="s">
        <v>1594</v>
      </c>
      <c r="D206" s="283" t="s">
        <v>259</v>
      </c>
      <c r="E206" s="267" t="s">
        <v>892</v>
      </c>
      <c r="F206" s="269" t="s">
        <v>254</v>
      </c>
      <c r="G206" s="269" t="s">
        <v>1576</v>
      </c>
      <c r="H206" s="270" t="s">
        <v>1595</v>
      </c>
      <c r="I206" s="271" t="s">
        <v>1596</v>
      </c>
      <c r="J206" s="270" t="s">
        <v>1597</v>
      </c>
      <c r="K206" s="269"/>
      <c r="L206" s="267" t="s">
        <v>887</v>
      </c>
      <c r="M206" s="269"/>
      <c r="N206" s="332"/>
      <c r="O206" s="269"/>
      <c r="P206" s="283"/>
      <c r="Q206" s="253"/>
      <c r="R206" s="253"/>
      <c r="S206" s="253"/>
      <c r="T206" s="253"/>
      <c r="U206" s="253"/>
      <c r="V206" s="253"/>
      <c r="W206" s="253"/>
      <c r="X206" s="253"/>
      <c r="Y206" s="253"/>
      <c r="Z206" s="253"/>
      <c r="AA206" s="253"/>
    </row>
    <row r="207" customFormat="false" ht="13.8" hidden="false" customHeight="false" outlineLevel="0" collapsed="false">
      <c r="A207" s="253"/>
      <c r="B207" s="267" t="n">
        <v>203</v>
      </c>
      <c r="C207" s="267" t="s">
        <v>1598</v>
      </c>
      <c r="D207" s="283" t="s">
        <v>260</v>
      </c>
      <c r="E207" s="267" t="s">
        <v>915</v>
      </c>
      <c r="F207" s="269" t="s">
        <v>254</v>
      </c>
      <c r="G207" s="269" t="s">
        <v>1576</v>
      </c>
      <c r="H207" s="270" t="s">
        <v>1599</v>
      </c>
      <c r="I207" s="271" t="s">
        <v>1600</v>
      </c>
      <c r="J207" s="272"/>
      <c r="K207" s="269"/>
      <c r="L207" s="267" t="s">
        <v>887</v>
      </c>
      <c r="M207" s="269"/>
      <c r="N207" s="332"/>
      <c r="O207" s="269"/>
      <c r="P207" s="253"/>
      <c r="Q207" s="253"/>
      <c r="R207" s="253"/>
      <c r="S207" s="253"/>
      <c r="T207" s="253"/>
      <c r="U207" s="253"/>
      <c r="V207" s="253"/>
      <c r="W207" s="253"/>
      <c r="X207" s="253"/>
      <c r="Y207" s="253"/>
      <c r="Z207" s="253"/>
      <c r="AA207" s="253"/>
    </row>
    <row r="208" customFormat="false" ht="13.8" hidden="false" customHeight="false" outlineLevel="0" collapsed="false">
      <c r="A208" s="253"/>
      <c r="B208" s="267" t="n">
        <v>204</v>
      </c>
      <c r="C208" s="267" t="s">
        <v>1601</v>
      </c>
      <c r="D208" s="283" t="s">
        <v>261</v>
      </c>
      <c r="E208" s="267" t="s">
        <v>892</v>
      </c>
      <c r="F208" s="269" t="s">
        <v>254</v>
      </c>
      <c r="G208" s="269" t="s">
        <v>1576</v>
      </c>
      <c r="H208" s="270" t="s">
        <v>1602</v>
      </c>
      <c r="I208" s="271" t="s">
        <v>1603</v>
      </c>
      <c r="J208" s="270" t="s">
        <v>1604</v>
      </c>
      <c r="K208" s="269"/>
      <c r="L208" s="267" t="s">
        <v>887</v>
      </c>
      <c r="M208" s="269"/>
      <c r="N208" s="331" t="n">
        <v>1002220070637</v>
      </c>
      <c r="O208" s="269"/>
      <c r="P208" s="253"/>
      <c r="Q208" s="253"/>
      <c r="R208" s="253"/>
      <c r="S208" s="253"/>
      <c r="T208" s="253"/>
      <c r="U208" s="253"/>
      <c r="V208" s="253"/>
      <c r="W208" s="253"/>
      <c r="X208" s="253"/>
      <c r="Y208" s="253"/>
      <c r="Z208" s="253"/>
      <c r="AA208" s="253"/>
    </row>
    <row r="209" customFormat="false" ht="13.8" hidden="false" customHeight="false" outlineLevel="0" collapsed="false">
      <c r="A209" s="253"/>
      <c r="B209" s="267" t="n">
        <v>205</v>
      </c>
      <c r="C209" s="267" t="s">
        <v>1605</v>
      </c>
      <c r="D209" s="283" t="s">
        <v>262</v>
      </c>
      <c r="E209" s="267" t="s">
        <v>915</v>
      </c>
      <c r="F209" s="269" t="s">
        <v>254</v>
      </c>
      <c r="G209" s="269" t="s">
        <v>1576</v>
      </c>
      <c r="H209" s="270" t="s">
        <v>1606</v>
      </c>
      <c r="I209" s="271" t="s">
        <v>1607</v>
      </c>
      <c r="J209" s="272"/>
      <c r="K209" s="269"/>
      <c r="L209" s="267" t="s">
        <v>887</v>
      </c>
      <c r="M209" s="269"/>
      <c r="N209" s="333"/>
      <c r="O209" s="269"/>
      <c r="P209" s="253"/>
      <c r="Q209" s="253"/>
      <c r="R209" s="253"/>
      <c r="S209" s="253"/>
      <c r="T209" s="253"/>
      <c r="U209" s="253"/>
      <c r="V209" s="253"/>
      <c r="W209" s="253"/>
      <c r="X209" s="253"/>
      <c r="Y209" s="253"/>
      <c r="Z209" s="253"/>
      <c r="AA209" s="253"/>
    </row>
    <row r="210" customFormat="false" ht="13.8" hidden="false" customHeight="false" outlineLevel="0" collapsed="false">
      <c r="A210" s="253"/>
      <c r="B210" s="267" t="n">
        <v>206</v>
      </c>
      <c r="C210" s="267" t="s">
        <v>1608</v>
      </c>
      <c r="D210" s="283" t="s">
        <v>263</v>
      </c>
      <c r="E210" s="267" t="s">
        <v>892</v>
      </c>
      <c r="F210" s="269" t="s">
        <v>265</v>
      </c>
      <c r="G210" s="269" t="s">
        <v>1609</v>
      </c>
      <c r="H210" s="270" t="s">
        <v>1610</v>
      </c>
      <c r="I210" s="271" t="s">
        <v>1611</v>
      </c>
      <c r="J210" s="270" t="s">
        <v>1612</v>
      </c>
      <c r="K210" s="269"/>
      <c r="L210" s="267" t="s">
        <v>887</v>
      </c>
      <c r="M210" s="269"/>
      <c r="N210" s="332"/>
      <c r="O210" s="269"/>
      <c r="P210" s="253"/>
      <c r="Q210" s="253"/>
      <c r="R210" s="253"/>
      <c r="S210" s="253"/>
      <c r="T210" s="253"/>
      <c r="U210" s="253"/>
      <c r="V210" s="253"/>
      <c r="W210" s="253"/>
      <c r="X210" s="253"/>
      <c r="Y210" s="253"/>
      <c r="Z210" s="253"/>
      <c r="AA210" s="253"/>
    </row>
    <row r="211" customFormat="false" ht="13.8" hidden="false" customHeight="false" outlineLevel="0" collapsed="false">
      <c r="A211" s="253"/>
      <c r="B211" s="267" t="n">
        <v>207</v>
      </c>
      <c r="C211" s="267" t="s">
        <v>1613</v>
      </c>
      <c r="D211" s="283" t="s">
        <v>266</v>
      </c>
      <c r="E211" s="267" t="s">
        <v>892</v>
      </c>
      <c r="F211" s="269" t="s">
        <v>265</v>
      </c>
      <c r="G211" s="269" t="s">
        <v>1609</v>
      </c>
      <c r="H211" s="270" t="s">
        <v>1614</v>
      </c>
      <c r="I211" s="306" t="s">
        <v>1615</v>
      </c>
      <c r="J211" s="270" t="s">
        <v>1616</v>
      </c>
      <c r="K211" s="269"/>
      <c r="L211" s="267" t="s">
        <v>887</v>
      </c>
      <c r="M211" s="269"/>
      <c r="N211" s="277"/>
      <c r="O211" s="269"/>
      <c r="P211" s="253"/>
      <c r="Q211" s="253"/>
      <c r="R211" s="253"/>
      <c r="S211" s="253"/>
      <c r="T211" s="253"/>
      <c r="U211" s="253"/>
      <c r="V211" s="253"/>
      <c r="W211" s="253"/>
      <c r="X211" s="253"/>
      <c r="Y211" s="253"/>
      <c r="Z211" s="253"/>
      <c r="AA211" s="253"/>
    </row>
    <row r="212" customFormat="false" ht="13.8" hidden="false" customHeight="false" outlineLevel="0" collapsed="false">
      <c r="A212" s="253"/>
      <c r="B212" s="267" t="n">
        <v>208</v>
      </c>
      <c r="C212" s="267" t="s">
        <v>1617</v>
      </c>
      <c r="D212" s="283" t="s">
        <v>267</v>
      </c>
      <c r="E212" s="267" t="s">
        <v>915</v>
      </c>
      <c r="F212" s="269" t="s">
        <v>265</v>
      </c>
      <c r="G212" s="269" t="s">
        <v>1609</v>
      </c>
      <c r="H212" s="270" t="s">
        <v>1618</v>
      </c>
      <c r="I212" s="271" t="s">
        <v>1619</v>
      </c>
      <c r="J212" s="270" t="s">
        <v>1620</v>
      </c>
      <c r="K212" s="269"/>
      <c r="L212" s="267" t="s">
        <v>887</v>
      </c>
      <c r="M212" s="269"/>
      <c r="N212" s="277"/>
      <c r="O212" s="269"/>
      <c r="P212" s="253"/>
      <c r="Q212" s="253"/>
      <c r="R212" s="253"/>
      <c r="S212" s="253"/>
      <c r="T212" s="253"/>
      <c r="U212" s="253"/>
      <c r="V212" s="253"/>
      <c r="W212" s="253"/>
      <c r="X212" s="253"/>
      <c r="Y212" s="253"/>
      <c r="Z212" s="253"/>
      <c r="AA212" s="253"/>
    </row>
    <row r="213" customFormat="false" ht="13.8" hidden="false" customHeight="false" outlineLevel="0" collapsed="false">
      <c r="A213" s="253"/>
      <c r="B213" s="267" t="n">
        <v>209</v>
      </c>
      <c r="C213" s="267" t="s">
        <v>1621</v>
      </c>
      <c r="D213" s="283" t="s">
        <v>268</v>
      </c>
      <c r="E213" s="267" t="s">
        <v>892</v>
      </c>
      <c r="F213" s="269" t="s">
        <v>265</v>
      </c>
      <c r="G213" s="269" t="s">
        <v>1609</v>
      </c>
      <c r="H213" s="270" t="s">
        <v>1622</v>
      </c>
      <c r="I213" s="271" t="s">
        <v>1623</v>
      </c>
      <c r="J213" s="270" t="s">
        <v>1624</v>
      </c>
      <c r="K213" s="269"/>
      <c r="L213" s="267" t="s">
        <v>887</v>
      </c>
      <c r="M213" s="269"/>
      <c r="N213" s="277"/>
      <c r="O213" s="269"/>
      <c r="P213" s="253"/>
      <c r="Q213" s="253"/>
      <c r="R213" s="253"/>
      <c r="S213" s="253"/>
      <c r="T213" s="253"/>
      <c r="U213" s="253"/>
      <c r="V213" s="253"/>
      <c r="W213" s="253"/>
      <c r="X213" s="253"/>
      <c r="Y213" s="253"/>
      <c r="Z213" s="253"/>
      <c r="AA213" s="253"/>
    </row>
    <row r="214" customFormat="false" ht="13.8" hidden="false" customHeight="false" outlineLevel="0" collapsed="false">
      <c r="A214" s="253"/>
      <c r="B214" s="267" t="n">
        <v>210</v>
      </c>
      <c r="C214" s="267" t="s">
        <v>1625</v>
      </c>
      <c r="D214" s="253" t="s">
        <v>269</v>
      </c>
      <c r="E214" s="267" t="s">
        <v>892</v>
      </c>
      <c r="F214" s="269" t="s">
        <v>265</v>
      </c>
      <c r="G214" s="269" t="s">
        <v>1609</v>
      </c>
      <c r="H214" s="270" t="s">
        <v>1626</v>
      </c>
      <c r="I214" s="271" t="s">
        <v>1627</v>
      </c>
      <c r="J214" s="272"/>
      <c r="K214" s="269"/>
      <c r="L214" s="267" t="s">
        <v>887</v>
      </c>
      <c r="M214" s="269"/>
      <c r="N214" s="274" t="s">
        <v>1628</v>
      </c>
      <c r="O214" s="269"/>
      <c r="P214" s="253"/>
      <c r="Q214" s="253"/>
      <c r="R214" s="253"/>
      <c r="S214" s="253"/>
      <c r="T214" s="253"/>
      <c r="U214" s="253"/>
      <c r="V214" s="253"/>
      <c r="W214" s="253"/>
      <c r="X214" s="253"/>
      <c r="Y214" s="253"/>
      <c r="Z214" s="253"/>
      <c r="AA214" s="253"/>
    </row>
    <row r="215" customFormat="false" ht="13.8" hidden="false" customHeight="false" outlineLevel="0" collapsed="false">
      <c r="A215" s="253"/>
      <c r="B215" s="267" t="n">
        <v>211</v>
      </c>
      <c r="C215" s="267" t="s">
        <v>1629</v>
      </c>
      <c r="D215" s="302" t="s">
        <v>270</v>
      </c>
      <c r="E215" s="267" t="s">
        <v>892</v>
      </c>
      <c r="F215" s="269" t="s">
        <v>265</v>
      </c>
      <c r="G215" s="269" t="s">
        <v>1609</v>
      </c>
      <c r="H215" s="270" t="s">
        <v>1630</v>
      </c>
      <c r="I215" s="271" t="s">
        <v>1631</v>
      </c>
      <c r="J215" s="305" t="s">
        <v>1632</v>
      </c>
      <c r="K215" s="269"/>
      <c r="L215" s="267" t="s">
        <v>887</v>
      </c>
      <c r="M215" s="269"/>
      <c r="N215" s="277"/>
      <c r="O215" s="269"/>
      <c r="P215" s="253"/>
      <c r="Q215" s="253"/>
      <c r="R215" s="253"/>
      <c r="S215" s="253"/>
      <c r="T215" s="253"/>
      <c r="U215" s="253"/>
      <c r="V215" s="253"/>
      <c r="W215" s="253"/>
      <c r="X215" s="253"/>
      <c r="Y215" s="253"/>
      <c r="Z215" s="253"/>
      <c r="AA215" s="253"/>
    </row>
    <row r="216" customFormat="false" ht="13.8" hidden="false" customHeight="false" outlineLevel="0" collapsed="false">
      <c r="A216" s="253"/>
      <c r="B216" s="267" t="n">
        <v>212</v>
      </c>
      <c r="C216" s="267" t="s">
        <v>1633</v>
      </c>
      <c r="D216" s="283" t="s">
        <v>272</v>
      </c>
      <c r="E216" s="267" t="s">
        <v>915</v>
      </c>
      <c r="F216" s="269" t="s">
        <v>265</v>
      </c>
      <c r="G216" s="269" t="s">
        <v>1609</v>
      </c>
      <c r="H216" s="270" t="s">
        <v>1634</v>
      </c>
      <c r="I216" s="271" t="s">
        <v>1635</v>
      </c>
      <c r="J216" s="270" t="s">
        <v>1636</v>
      </c>
      <c r="K216" s="269"/>
      <c r="L216" s="267" t="s">
        <v>887</v>
      </c>
      <c r="M216" s="269"/>
      <c r="N216" s="277"/>
      <c r="O216" s="269"/>
      <c r="P216" s="253"/>
      <c r="Q216" s="253"/>
      <c r="R216" s="253"/>
      <c r="S216" s="253"/>
      <c r="T216" s="253"/>
      <c r="U216" s="253"/>
      <c r="V216" s="253"/>
      <c r="W216" s="253"/>
      <c r="X216" s="253"/>
      <c r="Y216" s="253"/>
      <c r="Z216" s="253"/>
      <c r="AA216" s="253"/>
    </row>
    <row r="217" customFormat="false" ht="13.8" hidden="false" customHeight="false" outlineLevel="0" collapsed="false">
      <c r="A217" s="253"/>
      <c r="B217" s="267" t="n">
        <v>213</v>
      </c>
      <c r="C217" s="267" t="s">
        <v>1637</v>
      </c>
      <c r="D217" s="283" t="s">
        <v>274</v>
      </c>
      <c r="E217" s="267" t="s">
        <v>915</v>
      </c>
      <c r="F217" s="269" t="s">
        <v>265</v>
      </c>
      <c r="G217" s="269" t="s">
        <v>1609</v>
      </c>
      <c r="H217" s="270" t="s">
        <v>1638</v>
      </c>
      <c r="I217" s="271" t="s">
        <v>1639</v>
      </c>
      <c r="J217" s="272"/>
      <c r="K217" s="269"/>
      <c r="L217" s="267" t="s">
        <v>887</v>
      </c>
      <c r="M217" s="269"/>
      <c r="N217" s="277"/>
      <c r="O217" s="269"/>
      <c r="P217" s="253"/>
      <c r="Q217" s="253"/>
      <c r="R217" s="253"/>
      <c r="S217" s="253"/>
      <c r="T217" s="253"/>
      <c r="U217" s="253"/>
      <c r="V217" s="253"/>
      <c r="W217" s="253"/>
      <c r="X217" s="253"/>
      <c r="Y217" s="253"/>
      <c r="Z217" s="253"/>
      <c r="AA217" s="253"/>
    </row>
    <row r="218" customFormat="false" ht="13.8" hidden="false" customHeight="false" outlineLevel="0" collapsed="false">
      <c r="A218" s="253"/>
      <c r="B218" s="267" t="n">
        <v>214</v>
      </c>
      <c r="C218" s="267" t="s">
        <v>1640</v>
      </c>
      <c r="D218" s="283" t="s">
        <v>275</v>
      </c>
      <c r="E218" s="267" t="s">
        <v>892</v>
      </c>
      <c r="F218" s="269" t="s">
        <v>265</v>
      </c>
      <c r="G218" s="269" t="s">
        <v>1609</v>
      </c>
      <c r="H218" s="270" t="s">
        <v>1641</v>
      </c>
      <c r="I218" s="271" t="s">
        <v>1642</v>
      </c>
      <c r="J218" s="270" t="s">
        <v>1643</v>
      </c>
      <c r="K218" s="269"/>
      <c r="L218" s="267" t="s">
        <v>887</v>
      </c>
      <c r="M218" s="269"/>
      <c r="N218" s="277"/>
      <c r="O218" s="269"/>
      <c r="P218" s="253"/>
      <c r="Q218" s="253"/>
      <c r="R218" s="253"/>
      <c r="S218" s="253"/>
      <c r="T218" s="253"/>
      <c r="U218" s="253"/>
      <c r="V218" s="253"/>
      <c r="W218" s="253"/>
      <c r="X218" s="253"/>
      <c r="Y218" s="253"/>
      <c r="Z218" s="253"/>
      <c r="AA218" s="253"/>
    </row>
    <row r="219" customFormat="false" ht="13.8" hidden="false" customHeight="false" outlineLevel="0" collapsed="false">
      <c r="A219" s="253"/>
      <c r="B219" s="267" t="n">
        <v>215</v>
      </c>
      <c r="C219" s="267" t="s">
        <v>1644</v>
      </c>
      <c r="D219" s="283" t="s">
        <v>276</v>
      </c>
      <c r="E219" s="267" t="s">
        <v>915</v>
      </c>
      <c r="F219" s="269" t="s">
        <v>265</v>
      </c>
      <c r="G219" s="269" t="s">
        <v>1609</v>
      </c>
      <c r="H219" s="270" t="s">
        <v>1645</v>
      </c>
      <c r="I219" s="271" t="s">
        <v>1646</v>
      </c>
      <c r="J219" s="270" t="s">
        <v>1647</v>
      </c>
      <c r="K219" s="269"/>
      <c r="L219" s="267" t="s">
        <v>887</v>
      </c>
      <c r="M219" s="269"/>
      <c r="N219" s="277"/>
      <c r="O219" s="269"/>
      <c r="P219" s="253"/>
      <c r="Q219" s="253"/>
      <c r="R219" s="253"/>
      <c r="S219" s="253"/>
      <c r="T219" s="253"/>
      <c r="U219" s="253"/>
      <c r="V219" s="253"/>
      <c r="W219" s="253"/>
      <c r="X219" s="253"/>
      <c r="Y219" s="253"/>
      <c r="Z219" s="253"/>
      <c r="AA219" s="253"/>
    </row>
    <row r="220" customFormat="false" ht="13.8" hidden="false" customHeight="false" outlineLevel="0" collapsed="false">
      <c r="A220" s="253"/>
      <c r="B220" s="267" t="n">
        <v>216</v>
      </c>
      <c r="C220" s="267" t="s">
        <v>1648</v>
      </c>
      <c r="D220" s="283" t="s">
        <v>277</v>
      </c>
      <c r="E220" s="267" t="s">
        <v>915</v>
      </c>
      <c r="F220" s="269" t="s">
        <v>265</v>
      </c>
      <c r="G220" s="269" t="s">
        <v>1609</v>
      </c>
      <c r="H220" s="272"/>
      <c r="I220" s="279" t="s">
        <v>1649</v>
      </c>
      <c r="J220" s="272"/>
      <c r="K220" s="269"/>
      <c r="L220" s="267" t="s">
        <v>887</v>
      </c>
      <c r="M220" s="269"/>
      <c r="N220" s="277"/>
      <c r="O220" s="269"/>
      <c r="P220" s="253"/>
      <c r="Q220" s="253"/>
      <c r="R220" s="253"/>
      <c r="S220" s="253"/>
      <c r="T220" s="253"/>
      <c r="U220" s="253"/>
      <c r="V220" s="253"/>
      <c r="W220" s="253"/>
      <c r="X220" s="253"/>
      <c r="Y220" s="253"/>
      <c r="Z220" s="253"/>
      <c r="AA220" s="253"/>
    </row>
    <row r="221" customFormat="false" ht="13.8" hidden="false" customHeight="false" outlineLevel="0" collapsed="false">
      <c r="A221" s="253"/>
      <c r="B221" s="267" t="n">
        <v>217</v>
      </c>
      <c r="C221" s="267" t="s">
        <v>1650</v>
      </c>
      <c r="D221" s="283" t="s">
        <v>278</v>
      </c>
      <c r="E221" s="267" t="s">
        <v>892</v>
      </c>
      <c r="F221" s="269" t="s">
        <v>265</v>
      </c>
      <c r="G221" s="269" t="s">
        <v>1609</v>
      </c>
      <c r="H221" s="270" t="s">
        <v>1651</v>
      </c>
      <c r="I221" s="271" t="s">
        <v>1652</v>
      </c>
      <c r="J221" s="270" t="s">
        <v>1653</v>
      </c>
      <c r="K221" s="269"/>
      <c r="L221" s="267" t="s">
        <v>887</v>
      </c>
      <c r="M221" s="269"/>
      <c r="N221" s="277"/>
      <c r="O221" s="269"/>
      <c r="P221" s="253"/>
      <c r="Q221" s="253"/>
      <c r="R221" s="253"/>
      <c r="S221" s="253"/>
      <c r="T221" s="253"/>
      <c r="U221" s="253"/>
      <c r="V221" s="253"/>
      <c r="W221" s="253"/>
      <c r="X221" s="253"/>
      <c r="Y221" s="253"/>
      <c r="Z221" s="253"/>
      <c r="AA221" s="253"/>
    </row>
    <row r="222" customFormat="false" ht="13.8" hidden="false" customHeight="false" outlineLevel="0" collapsed="false">
      <c r="A222" s="253"/>
      <c r="B222" s="267" t="n">
        <v>218</v>
      </c>
      <c r="C222" s="267" t="s">
        <v>1654</v>
      </c>
      <c r="D222" s="283" t="s">
        <v>279</v>
      </c>
      <c r="E222" s="267" t="s">
        <v>892</v>
      </c>
      <c r="F222" s="269" t="s">
        <v>265</v>
      </c>
      <c r="G222" s="269" t="s">
        <v>1609</v>
      </c>
      <c r="H222" s="270" t="s">
        <v>1655</v>
      </c>
      <c r="I222" s="271" t="s">
        <v>1656</v>
      </c>
      <c r="J222" s="272"/>
      <c r="K222" s="269"/>
      <c r="L222" s="267" t="s">
        <v>887</v>
      </c>
      <c r="M222" s="269"/>
      <c r="N222" s="274" t="s">
        <v>1657</v>
      </c>
      <c r="O222" s="269"/>
      <c r="P222" s="253"/>
      <c r="Q222" s="253"/>
      <c r="R222" s="253"/>
      <c r="S222" s="253"/>
      <c r="T222" s="253"/>
      <c r="U222" s="253"/>
      <c r="V222" s="253"/>
      <c r="W222" s="253"/>
      <c r="X222" s="253"/>
      <c r="Y222" s="253"/>
      <c r="Z222" s="253"/>
      <c r="AA222" s="253"/>
    </row>
    <row r="223" customFormat="false" ht="13.8" hidden="false" customHeight="false" outlineLevel="0" collapsed="false">
      <c r="A223" s="253"/>
      <c r="B223" s="267" t="n">
        <v>219</v>
      </c>
      <c r="C223" s="267" t="s">
        <v>1658</v>
      </c>
      <c r="D223" s="283" t="s">
        <v>280</v>
      </c>
      <c r="E223" s="267" t="s">
        <v>915</v>
      </c>
      <c r="F223" s="269" t="s">
        <v>265</v>
      </c>
      <c r="G223" s="269" t="s">
        <v>1609</v>
      </c>
      <c r="H223" s="270" t="s">
        <v>1659</v>
      </c>
      <c r="I223" s="271" t="s">
        <v>1660</v>
      </c>
      <c r="J223" s="272"/>
      <c r="K223" s="269"/>
      <c r="L223" s="267" t="s">
        <v>887</v>
      </c>
      <c r="M223" s="269"/>
      <c r="N223" s="274" t="s">
        <v>1661</v>
      </c>
      <c r="O223" s="269"/>
      <c r="P223" s="253"/>
      <c r="Q223" s="253"/>
      <c r="R223" s="253"/>
      <c r="S223" s="253"/>
      <c r="T223" s="253"/>
      <c r="U223" s="253"/>
      <c r="V223" s="253"/>
      <c r="W223" s="253"/>
      <c r="X223" s="253"/>
      <c r="Y223" s="253"/>
      <c r="Z223" s="253"/>
      <c r="AA223" s="253"/>
    </row>
    <row r="224" customFormat="false" ht="13.8" hidden="false" customHeight="false" outlineLevel="0" collapsed="false">
      <c r="A224" s="253"/>
      <c r="B224" s="267" t="n">
        <v>220</v>
      </c>
      <c r="C224" s="267" t="s">
        <v>1662</v>
      </c>
      <c r="D224" s="283" t="s">
        <v>281</v>
      </c>
      <c r="E224" s="267" t="s">
        <v>892</v>
      </c>
      <c r="F224" s="269" t="s">
        <v>265</v>
      </c>
      <c r="G224" s="269" t="s">
        <v>1609</v>
      </c>
      <c r="H224" s="270" t="s">
        <v>1663</v>
      </c>
      <c r="I224" s="271" t="s">
        <v>1664</v>
      </c>
      <c r="J224" s="270" t="s">
        <v>1665</v>
      </c>
      <c r="K224" s="269"/>
      <c r="L224" s="267" t="s">
        <v>887</v>
      </c>
      <c r="M224" s="269"/>
      <c r="N224" s="277"/>
      <c r="O224" s="269"/>
      <c r="P224" s="253"/>
      <c r="Q224" s="253"/>
      <c r="R224" s="253"/>
      <c r="S224" s="253"/>
      <c r="T224" s="253"/>
      <c r="U224" s="253"/>
      <c r="V224" s="253"/>
      <c r="W224" s="253"/>
      <c r="X224" s="253"/>
      <c r="Y224" s="253"/>
      <c r="Z224" s="253"/>
      <c r="AA224" s="253"/>
    </row>
    <row r="225" customFormat="false" ht="13.8" hidden="false" customHeight="false" outlineLevel="0" collapsed="false">
      <c r="A225" s="253"/>
      <c r="B225" s="267" t="n">
        <v>221</v>
      </c>
      <c r="C225" s="267" t="s">
        <v>1666</v>
      </c>
      <c r="D225" s="283" t="s">
        <v>283</v>
      </c>
      <c r="E225" s="267" t="s">
        <v>915</v>
      </c>
      <c r="F225" s="269" t="s">
        <v>265</v>
      </c>
      <c r="G225" s="269" t="s">
        <v>1609</v>
      </c>
      <c r="H225" s="270" t="s">
        <v>1667</v>
      </c>
      <c r="I225" s="271" t="s">
        <v>1668</v>
      </c>
      <c r="J225" s="270" t="s">
        <v>1669</v>
      </c>
      <c r="K225" s="269"/>
      <c r="L225" s="267" t="s">
        <v>887</v>
      </c>
      <c r="M225" s="269"/>
      <c r="N225" s="277"/>
      <c r="O225" s="269"/>
      <c r="P225" s="253"/>
      <c r="Q225" s="253"/>
      <c r="R225" s="253"/>
      <c r="S225" s="253"/>
      <c r="T225" s="253"/>
      <c r="U225" s="253"/>
      <c r="V225" s="253"/>
      <c r="W225" s="253"/>
      <c r="X225" s="253"/>
      <c r="Y225" s="253"/>
      <c r="Z225" s="253"/>
      <c r="AA225" s="253"/>
    </row>
    <row r="226" customFormat="false" ht="13.8" hidden="false" customHeight="false" outlineLevel="0" collapsed="false">
      <c r="A226" s="253"/>
      <c r="B226" s="267" t="n">
        <v>222</v>
      </c>
      <c r="C226" s="267" t="s">
        <v>1670</v>
      </c>
      <c r="D226" s="283" t="s">
        <v>284</v>
      </c>
      <c r="E226" s="267" t="s">
        <v>892</v>
      </c>
      <c r="F226" s="269" t="s">
        <v>265</v>
      </c>
      <c r="G226" s="269" t="s">
        <v>1609</v>
      </c>
      <c r="H226" s="270" t="s">
        <v>1671</v>
      </c>
      <c r="I226" s="271" t="s">
        <v>1672</v>
      </c>
      <c r="J226" s="270" t="s">
        <v>1673</v>
      </c>
      <c r="K226" s="269"/>
      <c r="L226" s="267" t="s">
        <v>887</v>
      </c>
      <c r="M226" s="269"/>
      <c r="N226" s="277"/>
      <c r="O226" s="269"/>
      <c r="P226" s="253"/>
      <c r="Q226" s="253"/>
      <c r="R226" s="253"/>
      <c r="S226" s="253"/>
      <c r="T226" s="253"/>
      <c r="U226" s="253"/>
      <c r="V226" s="253"/>
      <c r="W226" s="253"/>
      <c r="X226" s="253"/>
      <c r="Y226" s="253"/>
      <c r="Z226" s="253"/>
      <c r="AA226" s="253"/>
    </row>
    <row r="227" customFormat="false" ht="13.8" hidden="false" customHeight="false" outlineLevel="0" collapsed="false">
      <c r="A227" s="253"/>
      <c r="B227" s="267" t="n">
        <v>223</v>
      </c>
      <c r="C227" s="267" t="s">
        <v>1674</v>
      </c>
      <c r="D227" s="283" t="s">
        <v>285</v>
      </c>
      <c r="E227" s="267" t="s">
        <v>892</v>
      </c>
      <c r="F227" s="269" t="s">
        <v>265</v>
      </c>
      <c r="G227" s="269" t="s">
        <v>1609</v>
      </c>
      <c r="H227" s="270" t="s">
        <v>1675</v>
      </c>
      <c r="I227" s="271" t="s">
        <v>1676</v>
      </c>
      <c r="J227" s="270" t="s">
        <v>1677</v>
      </c>
      <c r="K227" s="269"/>
      <c r="L227" s="267" t="s">
        <v>887</v>
      </c>
      <c r="M227" s="269"/>
      <c r="N227" s="277"/>
      <c r="O227" s="269"/>
      <c r="P227" s="253"/>
      <c r="Q227" s="253"/>
      <c r="R227" s="253"/>
      <c r="S227" s="253"/>
      <c r="T227" s="253"/>
      <c r="U227" s="253"/>
      <c r="V227" s="253"/>
      <c r="W227" s="253"/>
      <c r="X227" s="253"/>
      <c r="Y227" s="253"/>
      <c r="Z227" s="253"/>
      <c r="AA227" s="253"/>
    </row>
    <row r="228" customFormat="false" ht="13.8" hidden="false" customHeight="false" outlineLevel="0" collapsed="false">
      <c r="A228" s="253"/>
      <c r="B228" s="267" t="n">
        <v>224</v>
      </c>
      <c r="C228" s="267" t="s">
        <v>1678</v>
      </c>
      <c r="D228" s="283" t="s">
        <v>286</v>
      </c>
      <c r="E228" s="267" t="s">
        <v>892</v>
      </c>
      <c r="F228" s="269" t="s">
        <v>265</v>
      </c>
      <c r="G228" s="269" t="s">
        <v>1609</v>
      </c>
      <c r="H228" s="270" t="s">
        <v>1679</v>
      </c>
      <c r="I228" s="276" t="s">
        <v>1680</v>
      </c>
      <c r="J228" s="272"/>
      <c r="K228" s="269"/>
      <c r="L228" s="267" t="s">
        <v>887</v>
      </c>
      <c r="M228" s="269"/>
      <c r="N228" s="274" t="s">
        <v>1681</v>
      </c>
      <c r="O228" s="269"/>
      <c r="P228" s="253"/>
      <c r="Q228" s="253"/>
      <c r="R228" s="253"/>
      <c r="S228" s="253"/>
      <c r="T228" s="253"/>
      <c r="U228" s="253"/>
      <c r="V228" s="253"/>
      <c r="W228" s="253"/>
      <c r="X228" s="253"/>
      <c r="Y228" s="253"/>
      <c r="Z228" s="253"/>
      <c r="AA228" s="253"/>
    </row>
    <row r="229" customFormat="false" ht="13.8" hidden="false" customHeight="false" outlineLevel="0" collapsed="false">
      <c r="A229" s="253"/>
      <c r="B229" s="267" t="n">
        <v>225</v>
      </c>
      <c r="C229" s="267" t="s">
        <v>1682</v>
      </c>
      <c r="D229" s="283" t="s">
        <v>287</v>
      </c>
      <c r="E229" s="267" t="s">
        <v>892</v>
      </c>
      <c r="F229" s="269" t="s">
        <v>265</v>
      </c>
      <c r="G229" s="269" t="s">
        <v>1609</v>
      </c>
      <c r="H229" s="270" t="s">
        <v>1683</v>
      </c>
      <c r="I229" s="271" t="s">
        <v>1684</v>
      </c>
      <c r="J229" s="270" t="s">
        <v>1685</v>
      </c>
      <c r="K229" s="269"/>
      <c r="L229" s="267" t="s">
        <v>887</v>
      </c>
      <c r="M229" s="269"/>
      <c r="N229" s="277"/>
      <c r="O229" s="269"/>
      <c r="P229" s="253"/>
      <c r="Q229" s="253"/>
      <c r="R229" s="253"/>
      <c r="S229" s="253"/>
      <c r="T229" s="253"/>
      <c r="U229" s="253"/>
      <c r="V229" s="253"/>
      <c r="W229" s="253"/>
      <c r="X229" s="253"/>
      <c r="Y229" s="253"/>
      <c r="Z229" s="253"/>
      <c r="AA229" s="253"/>
    </row>
    <row r="230" customFormat="false" ht="13.8" hidden="false" customHeight="false" outlineLevel="0" collapsed="false">
      <c r="A230" s="253"/>
      <c r="B230" s="267" t="n">
        <v>226</v>
      </c>
      <c r="C230" s="267" t="s">
        <v>1686</v>
      </c>
      <c r="D230" s="283" t="s">
        <v>288</v>
      </c>
      <c r="E230" s="267" t="s">
        <v>892</v>
      </c>
      <c r="F230" s="269" t="s">
        <v>265</v>
      </c>
      <c r="G230" s="269" t="s">
        <v>1609</v>
      </c>
      <c r="H230" s="270" t="s">
        <v>1687</v>
      </c>
      <c r="I230" s="271" t="s">
        <v>1688</v>
      </c>
      <c r="J230" s="270" t="s">
        <v>1689</v>
      </c>
      <c r="K230" s="269"/>
      <c r="L230" s="267" t="s">
        <v>887</v>
      </c>
      <c r="M230" s="269"/>
      <c r="N230" s="277"/>
      <c r="O230" s="269"/>
      <c r="P230" s="253"/>
      <c r="Q230" s="253"/>
      <c r="R230" s="253"/>
      <c r="S230" s="253"/>
      <c r="T230" s="253"/>
      <c r="U230" s="253"/>
      <c r="V230" s="253"/>
      <c r="W230" s="253"/>
      <c r="X230" s="253"/>
      <c r="Y230" s="253"/>
      <c r="Z230" s="253"/>
      <c r="AA230" s="253"/>
    </row>
    <row r="231" customFormat="false" ht="13.8" hidden="false" customHeight="false" outlineLevel="0" collapsed="false">
      <c r="A231" s="253"/>
      <c r="B231" s="267" t="n">
        <v>227</v>
      </c>
      <c r="C231" s="267" t="s">
        <v>1690</v>
      </c>
      <c r="D231" s="283" t="s">
        <v>289</v>
      </c>
      <c r="E231" s="267" t="s">
        <v>915</v>
      </c>
      <c r="F231" s="269" t="s">
        <v>265</v>
      </c>
      <c r="G231" s="269" t="s">
        <v>1609</v>
      </c>
      <c r="H231" s="270" t="s">
        <v>1691</v>
      </c>
      <c r="I231" s="276" t="s">
        <v>1692</v>
      </c>
      <c r="J231" s="270" t="s">
        <v>1693</v>
      </c>
      <c r="K231" s="269"/>
      <c r="L231" s="267" t="s">
        <v>887</v>
      </c>
      <c r="M231" s="269"/>
      <c r="N231" s="277"/>
      <c r="O231" s="269"/>
      <c r="P231" s="253"/>
      <c r="Q231" s="253"/>
      <c r="R231" s="253"/>
      <c r="S231" s="253"/>
      <c r="T231" s="253"/>
      <c r="U231" s="253"/>
      <c r="V231" s="253"/>
      <c r="W231" s="253"/>
      <c r="X231" s="253"/>
      <c r="Y231" s="253"/>
      <c r="Z231" s="253"/>
      <c r="AA231" s="253"/>
    </row>
    <row r="232" customFormat="false" ht="13.8" hidden="false" customHeight="false" outlineLevel="0" collapsed="false">
      <c r="A232" s="253"/>
      <c r="B232" s="267" t="n">
        <v>228</v>
      </c>
      <c r="C232" s="267" t="s">
        <v>1694</v>
      </c>
      <c r="D232" s="334" t="s">
        <v>290</v>
      </c>
      <c r="E232" s="267" t="s">
        <v>892</v>
      </c>
      <c r="F232" s="269" t="s">
        <v>291</v>
      </c>
      <c r="G232" s="335" t="s">
        <v>1695</v>
      </c>
      <c r="H232" s="270" t="s">
        <v>1696</v>
      </c>
      <c r="I232" s="271" t="s">
        <v>1697</v>
      </c>
      <c r="J232" s="270" t="s">
        <v>1698</v>
      </c>
      <c r="K232" s="269"/>
      <c r="L232" s="267" t="s">
        <v>887</v>
      </c>
      <c r="M232" s="269"/>
      <c r="N232" s="331" t="n">
        <v>1002220067658</v>
      </c>
      <c r="O232" s="269"/>
      <c r="P232" s="253"/>
      <c r="Q232" s="253"/>
      <c r="R232" s="253"/>
      <c r="S232" s="253"/>
      <c r="T232" s="253"/>
      <c r="U232" s="253"/>
      <c r="V232" s="253"/>
      <c r="W232" s="253"/>
      <c r="X232" s="253"/>
      <c r="Y232" s="253"/>
      <c r="Z232" s="253"/>
      <c r="AA232" s="253"/>
    </row>
    <row r="233" customFormat="false" ht="13.8" hidden="false" customHeight="false" outlineLevel="0" collapsed="false">
      <c r="A233" s="253"/>
      <c r="B233" s="267" t="n">
        <v>229</v>
      </c>
      <c r="C233" s="267" t="s">
        <v>1699</v>
      </c>
      <c r="D233" s="334" t="s">
        <v>51</v>
      </c>
      <c r="E233" s="267" t="s">
        <v>892</v>
      </c>
      <c r="F233" s="269" t="s">
        <v>291</v>
      </c>
      <c r="G233" s="335" t="s">
        <v>1695</v>
      </c>
      <c r="H233" s="270" t="s">
        <v>1700</v>
      </c>
      <c r="I233" s="276" t="s">
        <v>1701</v>
      </c>
      <c r="J233" s="270" t="s">
        <v>1702</v>
      </c>
      <c r="K233" s="269"/>
      <c r="L233" s="267" t="s">
        <v>887</v>
      </c>
      <c r="M233" s="269"/>
      <c r="N233" s="331" t="n">
        <v>1002220066668</v>
      </c>
      <c r="O233" s="269"/>
      <c r="P233" s="253"/>
      <c r="Q233" s="253"/>
      <c r="R233" s="253"/>
      <c r="S233" s="253"/>
      <c r="T233" s="253"/>
      <c r="U233" s="253"/>
      <c r="V233" s="253"/>
      <c r="W233" s="253"/>
      <c r="X233" s="253"/>
      <c r="Y233" s="253"/>
      <c r="Z233" s="253"/>
      <c r="AA233" s="253"/>
    </row>
    <row r="234" customFormat="false" ht="13.8" hidden="false" customHeight="false" outlineLevel="0" collapsed="false">
      <c r="A234" s="253"/>
      <c r="B234" s="267" t="n">
        <v>230</v>
      </c>
      <c r="C234" s="267" t="s">
        <v>1703</v>
      </c>
      <c r="D234" s="334" t="s">
        <v>292</v>
      </c>
      <c r="E234" s="267" t="s">
        <v>892</v>
      </c>
      <c r="F234" s="269" t="s">
        <v>291</v>
      </c>
      <c r="G234" s="335" t="s">
        <v>1695</v>
      </c>
      <c r="H234" s="270" t="s">
        <v>1704</v>
      </c>
      <c r="I234" s="271" t="s">
        <v>1705</v>
      </c>
      <c r="J234" s="270" t="s">
        <v>1706</v>
      </c>
      <c r="K234" s="269"/>
      <c r="L234" s="267" t="s">
        <v>887</v>
      </c>
      <c r="M234" s="269"/>
      <c r="N234" s="331" t="n">
        <v>1002220062212</v>
      </c>
      <c r="O234" s="269"/>
      <c r="P234" s="253"/>
      <c r="Q234" s="253"/>
      <c r="R234" s="253"/>
      <c r="S234" s="253"/>
      <c r="T234" s="253"/>
      <c r="U234" s="253"/>
      <c r="V234" s="253"/>
      <c r="W234" s="253"/>
      <c r="X234" s="253"/>
      <c r="Y234" s="253"/>
      <c r="Z234" s="253"/>
      <c r="AA234" s="253"/>
    </row>
    <row r="235" customFormat="false" ht="13.8" hidden="false" customHeight="false" outlineLevel="0" collapsed="false">
      <c r="A235" s="253"/>
      <c r="B235" s="267" t="n">
        <v>231</v>
      </c>
      <c r="C235" s="267" t="s">
        <v>1707</v>
      </c>
      <c r="D235" s="334" t="s">
        <v>293</v>
      </c>
      <c r="E235" s="267" t="s">
        <v>892</v>
      </c>
      <c r="F235" s="269" t="s">
        <v>291</v>
      </c>
      <c r="G235" s="335" t="s">
        <v>1695</v>
      </c>
      <c r="H235" s="270" t="s">
        <v>1708</v>
      </c>
      <c r="I235" s="271" t="s">
        <v>1709</v>
      </c>
      <c r="J235" s="270" t="s">
        <v>1710</v>
      </c>
      <c r="K235" s="269"/>
      <c r="L235" s="267" t="s">
        <v>887</v>
      </c>
      <c r="M235" s="269"/>
      <c r="N235" s="331" t="n">
        <v>1002220059874</v>
      </c>
      <c r="O235" s="269"/>
      <c r="P235" s="253"/>
      <c r="Q235" s="253"/>
      <c r="R235" s="253"/>
      <c r="S235" s="253"/>
      <c r="T235" s="253"/>
      <c r="U235" s="253"/>
      <c r="V235" s="253"/>
      <c r="W235" s="253"/>
      <c r="X235" s="253"/>
      <c r="Y235" s="253"/>
      <c r="Z235" s="253"/>
      <c r="AA235" s="253"/>
    </row>
    <row r="236" customFormat="false" ht="13.8" hidden="false" customHeight="false" outlineLevel="0" collapsed="false">
      <c r="A236" s="253"/>
      <c r="B236" s="267" t="n">
        <v>232</v>
      </c>
      <c r="C236" s="267" t="s">
        <v>1711</v>
      </c>
      <c r="D236" s="334" t="s">
        <v>294</v>
      </c>
      <c r="E236" s="267" t="s">
        <v>892</v>
      </c>
      <c r="F236" s="269" t="s">
        <v>291</v>
      </c>
      <c r="G236" s="335" t="s">
        <v>1695</v>
      </c>
      <c r="H236" s="270" t="s">
        <v>1712</v>
      </c>
      <c r="I236" s="271" t="s">
        <v>1713</v>
      </c>
      <c r="J236" s="270" t="s">
        <v>1714</v>
      </c>
      <c r="K236" s="269"/>
      <c r="L236" s="267" t="s">
        <v>887</v>
      </c>
      <c r="M236" s="269"/>
      <c r="N236" s="331" t="n">
        <v>1002220063257</v>
      </c>
      <c r="O236" s="269"/>
      <c r="P236" s="253"/>
      <c r="Q236" s="253"/>
      <c r="R236" s="253"/>
      <c r="S236" s="253"/>
      <c r="T236" s="253"/>
      <c r="U236" s="253"/>
      <c r="V236" s="253"/>
      <c r="W236" s="253"/>
      <c r="X236" s="253"/>
      <c r="Y236" s="253"/>
      <c r="Z236" s="253"/>
      <c r="AA236" s="253"/>
    </row>
    <row r="237" customFormat="false" ht="13.8" hidden="false" customHeight="false" outlineLevel="0" collapsed="false">
      <c r="A237" s="253"/>
      <c r="B237" s="267" t="n">
        <v>233</v>
      </c>
      <c r="C237" s="267" t="s">
        <v>1715</v>
      </c>
      <c r="D237" s="334" t="s">
        <v>295</v>
      </c>
      <c r="E237" s="267" t="s">
        <v>892</v>
      </c>
      <c r="F237" s="269" t="s">
        <v>291</v>
      </c>
      <c r="G237" s="335" t="s">
        <v>1695</v>
      </c>
      <c r="H237" s="270" t="s">
        <v>1716</v>
      </c>
      <c r="I237" s="271" t="s">
        <v>1717</v>
      </c>
      <c r="J237" s="270" t="s">
        <v>1718</v>
      </c>
      <c r="K237" s="269"/>
      <c r="L237" s="267" t="s">
        <v>887</v>
      </c>
      <c r="M237" s="269"/>
      <c r="N237" s="332"/>
      <c r="O237" s="269"/>
      <c r="P237" s="253"/>
      <c r="Q237" s="253"/>
      <c r="R237" s="253"/>
      <c r="S237" s="253"/>
      <c r="T237" s="253"/>
      <c r="U237" s="253"/>
      <c r="V237" s="253"/>
      <c r="W237" s="253"/>
      <c r="X237" s="253"/>
      <c r="Y237" s="253"/>
      <c r="Z237" s="253"/>
      <c r="AA237" s="253"/>
    </row>
    <row r="238" customFormat="false" ht="13.8" hidden="false" customHeight="false" outlineLevel="0" collapsed="false">
      <c r="A238" s="253"/>
      <c r="B238" s="267" t="n">
        <v>234</v>
      </c>
      <c r="C238" s="267" t="s">
        <v>1719</v>
      </c>
      <c r="D238" s="334" t="s">
        <v>296</v>
      </c>
      <c r="E238" s="267" t="s">
        <v>892</v>
      </c>
      <c r="F238" s="269" t="s">
        <v>291</v>
      </c>
      <c r="G238" s="335" t="s">
        <v>1695</v>
      </c>
      <c r="H238" s="270" t="s">
        <v>1720</v>
      </c>
      <c r="I238" s="271" t="s">
        <v>1721</v>
      </c>
      <c r="J238" s="270" t="s">
        <v>1722</v>
      </c>
      <c r="K238" s="269"/>
      <c r="L238" s="267" t="s">
        <v>887</v>
      </c>
      <c r="M238" s="269"/>
      <c r="N238" s="331" t="n">
        <v>1002220060513</v>
      </c>
      <c r="O238" s="269"/>
      <c r="P238" s="253"/>
      <c r="Q238" s="253"/>
      <c r="R238" s="253"/>
      <c r="S238" s="253"/>
      <c r="T238" s="253"/>
      <c r="U238" s="253"/>
      <c r="V238" s="253"/>
      <c r="W238" s="253"/>
      <c r="X238" s="253"/>
      <c r="Y238" s="253"/>
      <c r="Z238" s="253"/>
      <c r="AA238" s="253"/>
    </row>
    <row r="239" customFormat="false" ht="13.8" hidden="false" customHeight="false" outlineLevel="0" collapsed="false">
      <c r="A239" s="253"/>
      <c r="B239" s="267" t="n">
        <v>235</v>
      </c>
      <c r="C239" s="267" t="s">
        <v>1723</v>
      </c>
      <c r="D239" s="334" t="s">
        <v>297</v>
      </c>
      <c r="E239" s="267" t="s">
        <v>892</v>
      </c>
      <c r="F239" s="269" t="s">
        <v>291</v>
      </c>
      <c r="G239" s="335" t="s">
        <v>1695</v>
      </c>
      <c r="H239" s="270" t="s">
        <v>1724</v>
      </c>
      <c r="I239" s="271" t="s">
        <v>1725</v>
      </c>
      <c r="J239" s="272"/>
      <c r="K239" s="269"/>
      <c r="L239" s="267" t="s">
        <v>887</v>
      </c>
      <c r="M239" s="269"/>
      <c r="N239" s="336"/>
      <c r="O239" s="269"/>
      <c r="P239" s="253"/>
      <c r="Q239" s="253"/>
      <c r="R239" s="253"/>
      <c r="S239" s="253"/>
      <c r="T239" s="253"/>
      <c r="U239" s="253"/>
      <c r="V239" s="253"/>
      <c r="W239" s="253"/>
      <c r="X239" s="253"/>
      <c r="Y239" s="253"/>
      <c r="Z239" s="253"/>
      <c r="AA239" s="253"/>
    </row>
    <row r="240" customFormat="false" ht="13.8" hidden="false" customHeight="false" outlineLevel="0" collapsed="false">
      <c r="A240" s="253"/>
      <c r="B240" s="267" t="n">
        <v>236</v>
      </c>
      <c r="C240" s="267" t="s">
        <v>1726</v>
      </c>
      <c r="D240" s="334" t="s">
        <v>298</v>
      </c>
      <c r="E240" s="267" t="s">
        <v>915</v>
      </c>
      <c r="F240" s="269" t="s">
        <v>291</v>
      </c>
      <c r="G240" s="337" t="s">
        <v>1695</v>
      </c>
      <c r="H240" s="287" t="s">
        <v>1727</v>
      </c>
      <c r="I240" s="288" t="s">
        <v>1728</v>
      </c>
      <c r="J240" s="270" t="s">
        <v>1729</v>
      </c>
      <c r="K240" s="269"/>
      <c r="L240" s="267" t="s">
        <v>887</v>
      </c>
      <c r="M240" s="269"/>
      <c r="N240" s="331" t="n">
        <v>1002220058625</v>
      </c>
      <c r="O240" s="269"/>
      <c r="P240" s="253"/>
      <c r="Q240" s="253"/>
      <c r="R240" s="253"/>
      <c r="S240" s="253"/>
      <c r="T240" s="253"/>
      <c r="U240" s="253"/>
      <c r="V240" s="253"/>
      <c r="W240" s="253"/>
      <c r="X240" s="253"/>
      <c r="Y240" s="253"/>
      <c r="Z240" s="253"/>
      <c r="AA240" s="253"/>
    </row>
    <row r="241" customFormat="false" ht="13.8" hidden="false" customHeight="false" outlineLevel="0" collapsed="false">
      <c r="A241" s="253"/>
      <c r="B241" s="267" t="n">
        <v>237</v>
      </c>
      <c r="C241" s="267" t="s">
        <v>1730</v>
      </c>
      <c r="D241" s="334" t="s">
        <v>299</v>
      </c>
      <c r="E241" s="267" t="s">
        <v>892</v>
      </c>
      <c r="F241" s="269" t="s">
        <v>291</v>
      </c>
      <c r="G241" s="335" t="s">
        <v>1695</v>
      </c>
      <c r="H241" s="270" t="s">
        <v>1731</v>
      </c>
      <c r="I241" s="271" t="s">
        <v>1732</v>
      </c>
      <c r="J241" s="270" t="s">
        <v>1733</v>
      </c>
      <c r="K241" s="269"/>
      <c r="L241" s="267" t="s">
        <v>887</v>
      </c>
      <c r="M241" s="269"/>
      <c r="N241" s="332"/>
      <c r="O241" s="269"/>
      <c r="P241" s="253"/>
      <c r="Q241" s="253"/>
      <c r="R241" s="253"/>
      <c r="S241" s="253"/>
      <c r="T241" s="253"/>
      <c r="U241" s="253"/>
      <c r="V241" s="253"/>
      <c r="W241" s="253"/>
      <c r="X241" s="253"/>
      <c r="Y241" s="253"/>
      <c r="Z241" s="253"/>
      <c r="AA241" s="253"/>
    </row>
    <row r="242" customFormat="false" ht="13.8" hidden="false" customHeight="false" outlineLevel="0" collapsed="false">
      <c r="A242" s="253"/>
      <c r="B242" s="267" t="n">
        <v>238</v>
      </c>
      <c r="C242" s="267" t="s">
        <v>1734</v>
      </c>
      <c r="D242" s="334" t="s">
        <v>300</v>
      </c>
      <c r="E242" s="267" t="s">
        <v>892</v>
      </c>
      <c r="F242" s="269" t="s">
        <v>291</v>
      </c>
      <c r="G242" s="335" t="s">
        <v>1695</v>
      </c>
      <c r="H242" s="270" t="s">
        <v>1735</v>
      </c>
      <c r="I242" s="271" t="s">
        <v>1736</v>
      </c>
      <c r="J242" s="270" t="s">
        <v>1729</v>
      </c>
      <c r="K242" s="269"/>
      <c r="L242" s="267" t="s">
        <v>887</v>
      </c>
      <c r="M242" s="269"/>
      <c r="N242" s="331" t="n">
        <v>1002220024796</v>
      </c>
      <c r="O242" s="269"/>
      <c r="P242" s="253"/>
      <c r="Q242" s="253"/>
      <c r="R242" s="253"/>
      <c r="S242" s="253"/>
      <c r="T242" s="253"/>
      <c r="U242" s="253"/>
      <c r="V242" s="253"/>
      <c r="W242" s="253"/>
      <c r="X242" s="253"/>
      <c r="Y242" s="253"/>
      <c r="Z242" s="253"/>
      <c r="AA242" s="253"/>
    </row>
    <row r="243" customFormat="false" ht="13.8" hidden="false" customHeight="false" outlineLevel="0" collapsed="false">
      <c r="A243" s="253"/>
      <c r="B243" s="267" t="n">
        <v>239</v>
      </c>
      <c r="C243" s="267" t="s">
        <v>1737</v>
      </c>
      <c r="D243" s="334" t="s">
        <v>301</v>
      </c>
      <c r="E243" s="267" t="s">
        <v>892</v>
      </c>
      <c r="F243" s="269" t="s">
        <v>291</v>
      </c>
      <c r="G243" s="335" t="s">
        <v>1695</v>
      </c>
      <c r="H243" s="270" t="s">
        <v>1738</v>
      </c>
      <c r="I243" s="271" t="s">
        <v>1739</v>
      </c>
      <c r="J243" s="270" t="s">
        <v>1740</v>
      </c>
      <c r="K243" s="269"/>
      <c r="L243" s="267" t="s">
        <v>887</v>
      </c>
      <c r="M243" s="269"/>
      <c r="N243" s="269"/>
      <c r="O243" s="269"/>
      <c r="P243" s="253"/>
      <c r="Q243" s="253"/>
      <c r="R243" s="253"/>
      <c r="S243" s="253"/>
      <c r="T243" s="253"/>
      <c r="U243" s="253"/>
      <c r="V243" s="253"/>
      <c r="W243" s="253"/>
      <c r="X243" s="253"/>
      <c r="Y243" s="253"/>
      <c r="Z243" s="253"/>
      <c r="AA243" s="253"/>
    </row>
    <row r="244" customFormat="false" ht="13.8" hidden="false" customHeight="false" outlineLevel="0" collapsed="false">
      <c r="A244" s="253"/>
      <c r="B244" s="267" t="n">
        <v>240</v>
      </c>
      <c r="C244" s="267" t="s">
        <v>1741</v>
      </c>
      <c r="D244" s="283" t="s">
        <v>302</v>
      </c>
      <c r="E244" s="267" t="s">
        <v>892</v>
      </c>
      <c r="F244" s="269" t="s">
        <v>611</v>
      </c>
      <c r="G244" s="269" t="s">
        <v>1742</v>
      </c>
      <c r="H244" s="270" t="s">
        <v>1743</v>
      </c>
      <c r="I244" s="271" t="s">
        <v>1744</v>
      </c>
      <c r="J244" s="270" t="s">
        <v>1745</v>
      </c>
      <c r="K244" s="269"/>
      <c r="L244" s="267" t="s">
        <v>887</v>
      </c>
      <c r="M244" s="269"/>
      <c r="N244" s="275" t="s">
        <v>1128</v>
      </c>
      <c r="O244" s="269"/>
      <c r="P244" s="253"/>
      <c r="Q244" s="253"/>
      <c r="R244" s="253"/>
      <c r="S244" s="253"/>
      <c r="T244" s="253"/>
      <c r="U244" s="253"/>
      <c r="V244" s="253"/>
      <c r="W244" s="253"/>
      <c r="X244" s="253"/>
      <c r="Y244" s="253"/>
      <c r="Z244" s="253"/>
      <c r="AA244" s="253"/>
    </row>
    <row r="245" customFormat="false" ht="13.8" hidden="false" customHeight="false" outlineLevel="0" collapsed="false">
      <c r="A245" s="253"/>
      <c r="B245" s="267" t="n">
        <v>241</v>
      </c>
      <c r="C245" s="267" t="s">
        <v>1746</v>
      </c>
      <c r="D245" s="283" t="s">
        <v>305</v>
      </c>
      <c r="E245" s="267" t="s">
        <v>892</v>
      </c>
      <c r="F245" s="269" t="s">
        <v>611</v>
      </c>
      <c r="G245" s="269" t="s">
        <v>1742</v>
      </c>
      <c r="H245" s="270" t="s">
        <v>1747</v>
      </c>
      <c r="I245" s="271" t="s">
        <v>1748</v>
      </c>
      <c r="J245" s="270" t="s">
        <v>1749</v>
      </c>
      <c r="K245" s="269"/>
      <c r="L245" s="267" t="s">
        <v>887</v>
      </c>
      <c r="M245" s="269"/>
      <c r="N245" s="269"/>
      <c r="O245" s="269"/>
      <c r="P245" s="253"/>
      <c r="Q245" s="253"/>
      <c r="R245" s="253"/>
      <c r="S245" s="253"/>
      <c r="T245" s="253"/>
      <c r="U245" s="253"/>
      <c r="V245" s="253"/>
      <c r="W245" s="253"/>
      <c r="X245" s="253"/>
      <c r="Y245" s="253"/>
      <c r="Z245" s="253"/>
      <c r="AA245" s="253"/>
    </row>
    <row r="246" customFormat="false" ht="13.8" hidden="false" customHeight="false" outlineLevel="0" collapsed="false">
      <c r="A246" s="253"/>
      <c r="B246" s="267" t="n">
        <v>242</v>
      </c>
      <c r="C246" s="267" t="s">
        <v>1750</v>
      </c>
      <c r="D246" s="283" t="s">
        <v>306</v>
      </c>
      <c r="E246" s="267" t="s">
        <v>892</v>
      </c>
      <c r="F246" s="269" t="s">
        <v>611</v>
      </c>
      <c r="G246" s="269" t="s">
        <v>1105</v>
      </c>
      <c r="H246" s="270" t="s">
        <v>1751</v>
      </c>
      <c r="I246" s="271" t="s">
        <v>1752</v>
      </c>
      <c r="J246" s="270" t="s">
        <v>1753</v>
      </c>
      <c r="K246" s="269"/>
      <c r="L246" s="267" t="s">
        <v>887</v>
      </c>
      <c r="M246" s="269"/>
      <c r="N246" s="269"/>
      <c r="O246" s="269"/>
      <c r="P246" s="253"/>
      <c r="Q246" s="253"/>
      <c r="R246" s="253"/>
      <c r="S246" s="253"/>
      <c r="T246" s="253"/>
      <c r="U246" s="253"/>
      <c r="V246" s="253"/>
      <c r="W246" s="253"/>
      <c r="X246" s="253"/>
      <c r="Y246" s="253"/>
      <c r="Z246" s="253"/>
      <c r="AA246" s="253"/>
    </row>
    <row r="247" customFormat="false" ht="13.8" hidden="false" customHeight="false" outlineLevel="0" collapsed="false">
      <c r="A247" s="253"/>
      <c r="B247" s="267" t="n">
        <v>243</v>
      </c>
      <c r="C247" s="267" t="s">
        <v>1754</v>
      </c>
      <c r="D247" s="283" t="s">
        <v>307</v>
      </c>
      <c r="E247" s="267" t="s">
        <v>915</v>
      </c>
      <c r="F247" s="269" t="s">
        <v>611</v>
      </c>
      <c r="G247" s="269" t="s">
        <v>1105</v>
      </c>
      <c r="H247" s="270" t="s">
        <v>1755</v>
      </c>
      <c r="I247" s="271" t="s">
        <v>1756</v>
      </c>
      <c r="J247" s="270" t="s">
        <v>1757</v>
      </c>
      <c r="K247" s="269"/>
      <c r="L247" s="267" t="s">
        <v>887</v>
      </c>
      <c r="M247" s="269"/>
      <c r="N247" s="269"/>
      <c r="O247" s="269"/>
      <c r="P247" s="253"/>
      <c r="Q247" s="253"/>
      <c r="R247" s="253"/>
      <c r="S247" s="253"/>
      <c r="T247" s="253"/>
      <c r="U247" s="253"/>
      <c r="V247" s="253"/>
      <c r="W247" s="253"/>
      <c r="X247" s="253"/>
      <c r="Y247" s="253"/>
      <c r="Z247" s="253"/>
      <c r="AA247" s="253"/>
    </row>
    <row r="248" customFormat="false" ht="13.8" hidden="false" customHeight="false" outlineLevel="0" collapsed="false">
      <c r="A248" s="253"/>
      <c r="B248" s="267" t="n">
        <v>244</v>
      </c>
      <c r="C248" s="267" t="s">
        <v>1758</v>
      </c>
      <c r="D248" s="283" t="s">
        <v>308</v>
      </c>
      <c r="E248" s="267" t="s">
        <v>915</v>
      </c>
      <c r="F248" s="269" t="s">
        <v>611</v>
      </c>
      <c r="G248" s="269" t="s">
        <v>1097</v>
      </c>
      <c r="H248" s="270" t="s">
        <v>1759</v>
      </c>
      <c r="I248" s="276" t="s">
        <v>1760</v>
      </c>
      <c r="J248" s="270" t="s">
        <v>1761</v>
      </c>
      <c r="K248" s="269"/>
      <c r="L248" s="267" t="s">
        <v>887</v>
      </c>
      <c r="M248" s="269"/>
      <c r="N248" s="269"/>
      <c r="O248" s="269"/>
      <c r="P248" s="253"/>
      <c r="Q248" s="253"/>
      <c r="R248" s="253"/>
      <c r="S248" s="253"/>
      <c r="T248" s="253"/>
      <c r="U248" s="253"/>
      <c r="V248" s="253"/>
      <c r="W248" s="253"/>
      <c r="X248" s="253"/>
      <c r="Y248" s="253"/>
      <c r="Z248" s="253"/>
      <c r="AA248" s="253"/>
    </row>
    <row r="249" customFormat="false" ht="13.8" hidden="false" customHeight="false" outlineLevel="0" collapsed="false">
      <c r="A249" s="253"/>
      <c r="B249" s="267" t="n">
        <v>245</v>
      </c>
      <c r="C249" s="267" t="s">
        <v>1762</v>
      </c>
      <c r="D249" s="283" t="s">
        <v>309</v>
      </c>
      <c r="E249" s="267" t="s">
        <v>915</v>
      </c>
      <c r="F249" s="269" t="s">
        <v>611</v>
      </c>
      <c r="G249" s="269" t="s">
        <v>1742</v>
      </c>
      <c r="H249" s="270" t="s">
        <v>1763</v>
      </c>
      <c r="I249" s="271" t="s">
        <v>1094</v>
      </c>
      <c r="J249" s="270" t="s">
        <v>1749</v>
      </c>
      <c r="K249" s="269"/>
      <c r="L249" s="267" t="s">
        <v>887</v>
      </c>
      <c r="M249" s="269"/>
      <c r="N249" s="269"/>
      <c r="O249" s="269"/>
      <c r="P249" s="253"/>
      <c r="Q249" s="253"/>
      <c r="R249" s="253"/>
      <c r="S249" s="253"/>
      <c r="T249" s="253"/>
      <c r="U249" s="253"/>
      <c r="V249" s="253"/>
      <c r="W249" s="253"/>
      <c r="X249" s="253"/>
      <c r="Y249" s="253"/>
      <c r="Z249" s="253"/>
      <c r="AA249" s="253"/>
    </row>
    <row r="250" customFormat="false" ht="13.8" hidden="false" customHeight="false" outlineLevel="0" collapsed="false">
      <c r="A250" s="253"/>
      <c r="B250" s="267" t="n">
        <v>246</v>
      </c>
      <c r="C250" s="267" t="s">
        <v>1764</v>
      </c>
      <c r="D250" s="283" t="s">
        <v>310</v>
      </c>
      <c r="E250" s="267" t="s">
        <v>915</v>
      </c>
      <c r="F250" s="269" t="s">
        <v>611</v>
      </c>
      <c r="G250" s="269" t="s">
        <v>1081</v>
      </c>
      <c r="H250" s="270" t="s">
        <v>1765</v>
      </c>
      <c r="I250" s="276" t="s">
        <v>1766</v>
      </c>
      <c r="J250" s="270" t="s">
        <v>1767</v>
      </c>
      <c r="K250" s="269"/>
      <c r="L250" s="267" t="s">
        <v>887</v>
      </c>
      <c r="M250" s="269"/>
      <c r="N250" s="269"/>
      <c r="O250" s="269"/>
      <c r="P250" s="253"/>
      <c r="Q250" s="253"/>
      <c r="R250" s="253"/>
      <c r="S250" s="253"/>
      <c r="T250" s="253"/>
      <c r="U250" s="253"/>
      <c r="V250" s="253"/>
      <c r="W250" s="253"/>
      <c r="X250" s="253"/>
      <c r="Y250" s="253"/>
      <c r="Z250" s="253"/>
      <c r="AA250" s="253"/>
    </row>
    <row r="251" customFormat="false" ht="13.8" hidden="false" customHeight="false" outlineLevel="0" collapsed="false">
      <c r="A251" s="253"/>
      <c r="B251" s="267" t="n">
        <v>247</v>
      </c>
      <c r="C251" s="267" t="s">
        <v>1768</v>
      </c>
      <c r="D251" s="283" t="s">
        <v>311</v>
      </c>
      <c r="E251" s="267" t="s">
        <v>892</v>
      </c>
      <c r="F251" s="269" t="s">
        <v>611</v>
      </c>
      <c r="G251" s="269" t="s">
        <v>1081</v>
      </c>
      <c r="H251" s="270" t="s">
        <v>1769</v>
      </c>
      <c r="I251" s="271" t="s">
        <v>1770</v>
      </c>
      <c r="J251" s="270" t="s">
        <v>1767</v>
      </c>
      <c r="K251" s="269"/>
      <c r="L251" s="267" t="s">
        <v>887</v>
      </c>
      <c r="M251" s="269"/>
      <c r="N251" s="269"/>
      <c r="O251" s="269"/>
      <c r="P251" s="253"/>
      <c r="Q251" s="253"/>
      <c r="R251" s="253"/>
      <c r="S251" s="253"/>
      <c r="T251" s="253"/>
      <c r="U251" s="253"/>
      <c r="V251" s="253"/>
      <c r="W251" s="253"/>
      <c r="X251" s="253"/>
      <c r="Y251" s="253"/>
      <c r="Z251" s="253"/>
      <c r="AA251" s="253"/>
    </row>
    <row r="252" customFormat="false" ht="13.8" hidden="false" customHeight="false" outlineLevel="0" collapsed="false">
      <c r="A252" s="253"/>
      <c r="B252" s="267" t="n">
        <v>248</v>
      </c>
      <c r="C252" s="267" t="s">
        <v>1771</v>
      </c>
      <c r="D252" s="283" t="s">
        <v>312</v>
      </c>
      <c r="E252" s="267" t="s">
        <v>915</v>
      </c>
      <c r="F252" s="269" t="s">
        <v>611</v>
      </c>
      <c r="G252" s="269" t="s">
        <v>1105</v>
      </c>
      <c r="H252" s="270" t="s">
        <v>1772</v>
      </c>
      <c r="I252" s="276" t="s">
        <v>1773</v>
      </c>
      <c r="J252" s="270" t="s">
        <v>1774</v>
      </c>
      <c r="K252" s="269"/>
      <c r="L252" s="267" t="s">
        <v>887</v>
      </c>
      <c r="M252" s="269"/>
      <c r="N252" s="269"/>
      <c r="O252" s="269"/>
      <c r="P252" s="253"/>
      <c r="Q252" s="253"/>
      <c r="R252" s="253"/>
      <c r="S252" s="253"/>
      <c r="T252" s="253"/>
      <c r="U252" s="253"/>
      <c r="V252" s="253"/>
      <c r="W252" s="253"/>
      <c r="X252" s="253"/>
      <c r="Y252" s="253"/>
      <c r="Z252" s="253"/>
      <c r="AA252" s="253"/>
    </row>
    <row r="253" customFormat="false" ht="13.8" hidden="false" customHeight="false" outlineLevel="0" collapsed="false">
      <c r="A253" s="253"/>
      <c r="B253" s="267" t="n">
        <v>249</v>
      </c>
      <c r="C253" s="267" t="s">
        <v>1775</v>
      </c>
      <c r="D253" s="283" t="s">
        <v>313</v>
      </c>
      <c r="E253" s="267" t="s">
        <v>915</v>
      </c>
      <c r="F253" s="269" t="s">
        <v>611</v>
      </c>
      <c r="G253" s="269" t="s">
        <v>1105</v>
      </c>
      <c r="H253" s="270" t="s">
        <v>1776</v>
      </c>
      <c r="I253" s="271" t="s">
        <v>1777</v>
      </c>
      <c r="J253" s="270" t="s">
        <v>1745</v>
      </c>
      <c r="K253" s="269"/>
      <c r="L253" s="267" t="s">
        <v>887</v>
      </c>
      <c r="M253" s="269"/>
      <c r="N253" s="275" t="s">
        <v>1778</v>
      </c>
      <c r="O253" s="269"/>
      <c r="P253" s="253"/>
      <c r="Q253" s="253"/>
      <c r="R253" s="253"/>
      <c r="S253" s="253"/>
      <c r="T253" s="253"/>
      <c r="U253" s="253"/>
      <c r="V253" s="253"/>
      <c r="W253" s="253"/>
      <c r="X253" s="253"/>
      <c r="Y253" s="253"/>
      <c r="Z253" s="253"/>
      <c r="AA253" s="253"/>
    </row>
    <row r="254" customFormat="false" ht="13.8" hidden="false" customHeight="false" outlineLevel="0" collapsed="false">
      <c r="A254" s="253"/>
      <c r="B254" s="267" t="n">
        <v>250</v>
      </c>
      <c r="C254" s="267" t="s">
        <v>1779</v>
      </c>
      <c r="D254" s="283" t="s">
        <v>314</v>
      </c>
      <c r="E254" s="267" t="s">
        <v>892</v>
      </c>
      <c r="F254" s="269" t="s">
        <v>611</v>
      </c>
      <c r="G254" s="269" t="s">
        <v>1105</v>
      </c>
      <c r="H254" s="270" t="s">
        <v>1780</v>
      </c>
      <c r="I254" s="271" t="s">
        <v>1781</v>
      </c>
      <c r="J254" s="270" t="s">
        <v>1774</v>
      </c>
      <c r="K254" s="269"/>
      <c r="L254" s="267" t="s">
        <v>887</v>
      </c>
      <c r="M254" s="269"/>
      <c r="N254" s="269"/>
      <c r="O254" s="269"/>
      <c r="P254" s="253"/>
      <c r="Q254" s="253"/>
      <c r="R254" s="253"/>
      <c r="S254" s="253"/>
      <c r="T254" s="253"/>
      <c r="U254" s="253"/>
      <c r="V254" s="253"/>
      <c r="W254" s="253"/>
      <c r="X254" s="253"/>
      <c r="Y254" s="253"/>
      <c r="Z254" s="253"/>
      <c r="AA254" s="253"/>
    </row>
    <row r="255" customFormat="false" ht="13.8" hidden="false" customHeight="false" outlineLevel="0" collapsed="false">
      <c r="A255" s="253"/>
      <c r="B255" s="267" t="n">
        <v>251</v>
      </c>
      <c r="C255" s="267" t="s">
        <v>1782</v>
      </c>
      <c r="D255" s="283" t="s">
        <v>610</v>
      </c>
      <c r="E255" s="267" t="s">
        <v>892</v>
      </c>
      <c r="F255" s="269" t="s">
        <v>611</v>
      </c>
      <c r="G255" s="269" t="s">
        <v>1105</v>
      </c>
      <c r="H255" s="270" t="s">
        <v>1783</v>
      </c>
      <c r="I255" s="279" t="s">
        <v>1784</v>
      </c>
      <c r="J255" s="270" t="s">
        <v>1785</v>
      </c>
      <c r="K255" s="269"/>
      <c r="L255" s="267"/>
      <c r="M255" s="269"/>
      <c r="N255" s="269"/>
      <c r="O255" s="269"/>
      <c r="P255" s="253"/>
      <c r="Q255" s="253"/>
      <c r="R255" s="253"/>
      <c r="S255" s="253"/>
      <c r="T255" s="253"/>
      <c r="U255" s="253"/>
      <c r="V255" s="253"/>
      <c r="W255" s="253"/>
      <c r="X255" s="253"/>
      <c r="Y255" s="253"/>
      <c r="Z255" s="253"/>
      <c r="AA255" s="253"/>
    </row>
    <row r="256" customFormat="false" ht="13.8" hidden="false" customHeight="false" outlineLevel="0" collapsed="false">
      <c r="A256" s="253"/>
      <c r="B256" s="267" t="n">
        <v>252</v>
      </c>
      <c r="C256" s="267" t="s">
        <v>1786</v>
      </c>
      <c r="D256" s="283" t="s">
        <v>315</v>
      </c>
      <c r="E256" s="267" t="s">
        <v>892</v>
      </c>
      <c r="F256" s="269" t="s">
        <v>612</v>
      </c>
      <c r="G256" s="269" t="s">
        <v>1787</v>
      </c>
      <c r="H256" s="270" t="s">
        <v>1788</v>
      </c>
      <c r="I256" s="271" t="s">
        <v>1789</v>
      </c>
      <c r="J256" s="272"/>
      <c r="K256" s="269"/>
      <c r="L256" s="267" t="s">
        <v>887</v>
      </c>
      <c r="M256" s="269"/>
      <c r="N256" s="269"/>
      <c r="O256" s="269"/>
      <c r="P256" s="253"/>
      <c r="Q256" s="253"/>
      <c r="R256" s="253"/>
      <c r="S256" s="253"/>
      <c r="T256" s="253"/>
      <c r="U256" s="253"/>
      <c r="V256" s="253"/>
      <c r="W256" s="253"/>
      <c r="X256" s="253"/>
      <c r="Y256" s="253"/>
      <c r="Z256" s="253"/>
      <c r="AA256" s="253"/>
    </row>
    <row r="257" customFormat="false" ht="13.8" hidden="false" customHeight="false" outlineLevel="0" collapsed="false">
      <c r="A257" s="253"/>
      <c r="B257" s="267" t="n">
        <v>253</v>
      </c>
      <c r="C257" s="267" t="s">
        <v>1790</v>
      </c>
      <c r="D257" s="283" t="s">
        <v>317</v>
      </c>
      <c r="E257" s="267" t="s">
        <v>892</v>
      </c>
      <c r="F257" s="269" t="s">
        <v>612</v>
      </c>
      <c r="G257" s="269" t="s">
        <v>1787</v>
      </c>
      <c r="H257" s="270" t="s">
        <v>1791</v>
      </c>
      <c r="I257" s="271" t="s">
        <v>1792</v>
      </c>
      <c r="J257" s="272"/>
      <c r="K257" s="269"/>
      <c r="L257" s="267" t="s">
        <v>887</v>
      </c>
      <c r="M257" s="269"/>
      <c r="N257" s="269"/>
      <c r="O257" s="269"/>
      <c r="P257" s="253"/>
      <c r="Q257" s="253"/>
      <c r="R257" s="253"/>
      <c r="S257" s="253"/>
      <c r="T257" s="253"/>
      <c r="U257" s="253"/>
      <c r="V257" s="253"/>
      <c r="W257" s="253"/>
      <c r="X257" s="253"/>
      <c r="Y257" s="253"/>
      <c r="Z257" s="253"/>
      <c r="AA257" s="253"/>
    </row>
    <row r="258" customFormat="false" ht="13.8" hidden="false" customHeight="false" outlineLevel="0" collapsed="false">
      <c r="A258" s="253"/>
      <c r="B258" s="267" t="n">
        <v>254</v>
      </c>
      <c r="C258" s="267" t="s">
        <v>1793</v>
      </c>
      <c r="D258" s="283" t="s">
        <v>318</v>
      </c>
      <c r="E258" s="267" t="s">
        <v>892</v>
      </c>
      <c r="F258" s="269" t="s">
        <v>612</v>
      </c>
      <c r="G258" s="269" t="s">
        <v>1787</v>
      </c>
      <c r="H258" s="270" t="s">
        <v>1794</v>
      </c>
      <c r="I258" s="271" t="s">
        <v>1795</v>
      </c>
      <c r="J258" s="272"/>
      <c r="K258" s="269"/>
      <c r="L258" s="267" t="s">
        <v>887</v>
      </c>
      <c r="M258" s="269"/>
      <c r="N258" s="269"/>
      <c r="O258" s="269"/>
      <c r="P258" s="253"/>
      <c r="Q258" s="253"/>
      <c r="R258" s="253"/>
      <c r="S258" s="253"/>
      <c r="T258" s="253"/>
      <c r="U258" s="253"/>
      <c r="V258" s="253"/>
      <c r="W258" s="253"/>
      <c r="X258" s="253"/>
      <c r="Y258" s="253"/>
      <c r="Z258" s="253"/>
      <c r="AA258" s="253"/>
    </row>
    <row r="259" customFormat="false" ht="13.8" hidden="false" customHeight="false" outlineLevel="0" collapsed="false">
      <c r="A259" s="253"/>
      <c r="B259" s="267" t="n">
        <v>255</v>
      </c>
      <c r="C259" s="267" t="s">
        <v>1796</v>
      </c>
      <c r="D259" s="283" t="s">
        <v>319</v>
      </c>
      <c r="E259" s="267" t="s">
        <v>892</v>
      </c>
      <c r="F259" s="269" t="s">
        <v>612</v>
      </c>
      <c r="G259" s="269" t="s">
        <v>1787</v>
      </c>
      <c r="H259" s="270" t="s">
        <v>1797</v>
      </c>
      <c r="I259" s="271" t="s">
        <v>1798</v>
      </c>
      <c r="J259" s="272"/>
      <c r="K259" s="269"/>
      <c r="L259" s="267" t="s">
        <v>887</v>
      </c>
      <c r="M259" s="269"/>
      <c r="N259" s="269"/>
      <c r="O259" s="269"/>
      <c r="P259" s="253"/>
      <c r="Q259" s="253"/>
      <c r="R259" s="253"/>
      <c r="S259" s="253"/>
      <c r="T259" s="253"/>
      <c r="U259" s="253"/>
      <c r="V259" s="253"/>
      <c r="W259" s="253"/>
      <c r="X259" s="253"/>
      <c r="Y259" s="253"/>
      <c r="Z259" s="253"/>
      <c r="AA259" s="253"/>
    </row>
    <row r="260" customFormat="false" ht="13.8" hidden="false" customHeight="false" outlineLevel="0" collapsed="false">
      <c r="A260" s="253"/>
      <c r="B260" s="267" t="n">
        <v>256</v>
      </c>
      <c r="C260" s="267" t="s">
        <v>1799</v>
      </c>
      <c r="D260" s="283" t="s">
        <v>321</v>
      </c>
      <c r="E260" s="267" t="s">
        <v>892</v>
      </c>
      <c r="F260" s="269" t="s">
        <v>612</v>
      </c>
      <c r="G260" s="269" t="s">
        <v>1787</v>
      </c>
      <c r="H260" s="270" t="s">
        <v>1800</v>
      </c>
      <c r="I260" s="271" t="s">
        <v>1801</v>
      </c>
      <c r="J260" s="272"/>
      <c r="K260" s="269"/>
      <c r="L260" s="267" t="s">
        <v>887</v>
      </c>
      <c r="M260" s="269"/>
      <c r="N260" s="269"/>
      <c r="O260" s="269"/>
      <c r="P260" s="253"/>
      <c r="Q260" s="253"/>
      <c r="R260" s="253"/>
      <c r="S260" s="253"/>
      <c r="T260" s="253"/>
      <c r="U260" s="253"/>
      <c r="V260" s="253"/>
      <c r="W260" s="253"/>
      <c r="X260" s="253"/>
      <c r="Y260" s="253"/>
      <c r="Z260" s="253"/>
      <c r="AA260" s="253"/>
    </row>
    <row r="261" customFormat="false" ht="13.8" hidden="false" customHeight="false" outlineLevel="0" collapsed="false">
      <c r="A261" s="253"/>
      <c r="B261" s="267" t="n">
        <v>257</v>
      </c>
      <c r="C261" s="267" t="s">
        <v>1802</v>
      </c>
      <c r="D261" s="283" t="s">
        <v>322</v>
      </c>
      <c r="E261" s="267" t="s">
        <v>892</v>
      </c>
      <c r="F261" s="269" t="s">
        <v>612</v>
      </c>
      <c r="G261" s="269" t="s">
        <v>1787</v>
      </c>
      <c r="H261" s="270" t="s">
        <v>1803</v>
      </c>
      <c r="I261" s="271" t="s">
        <v>1804</v>
      </c>
      <c r="J261" s="272"/>
      <c r="K261" s="269"/>
      <c r="L261" s="267" t="s">
        <v>887</v>
      </c>
      <c r="M261" s="269"/>
      <c r="N261" s="269"/>
      <c r="O261" s="269"/>
      <c r="P261" s="253"/>
      <c r="Q261" s="253"/>
      <c r="R261" s="253"/>
      <c r="S261" s="253"/>
      <c r="T261" s="253"/>
      <c r="U261" s="253"/>
      <c r="V261" s="253"/>
      <c r="W261" s="253"/>
      <c r="X261" s="253"/>
      <c r="Y261" s="253"/>
      <c r="Z261" s="253"/>
      <c r="AA261" s="253"/>
    </row>
    <row r="262" customFormat="false" ht="13.8" hidden="false" customHeight="false" outlineLevel="0" collapsed="false">
      <c r="A262" s="253"/>
      <c r="B262" s="267" t="n">
        <v>258</v>
      </c>
      <c r="C262" s="292" t="s">
        <v>1805</v>
      </c>
      <c r="D262" s="283" t="s">
        <v>324</v>
      </c>
      <c r="E262" s="292" t="s">
        <v>915</v>
      </c>
      <c r="F262" s="283" t="s">
        <v>612</v>
      </c>
      <c r="G262" s="283" t="s">
        <v>1806</v>
      </c>
      <c r="H262" s="290" t="s">
        <v>1807</v>
      </c>
      <c r="I262" s="291" t="s">
        <v>1808</v>
      </c>
      <c r="J262" s="301"/>
      <c r="K262" s="283"/>
      <c r="L262" s="292" t="s">
        <v>887</v>
      </c>
      <c r="M262" s="283"/>
      <c r="N262" s="283"/>
      <c r="O262" s="283"/>
      <c r="P262" s="253"/>
      <c r="Q262" s="253"/>
      <c r="R262" s="253"/>
      <c r="S262" s="253"/>
      <c r="T262" s="253"/>
      <c r="U262" s="253"/>
      <c r="V262" s="253"/>
      <c r="W262" s="253"/>
      <c r="X262" s="253"/>
      <c r="Y262" s="253"/>
      <c r="Z262" s="253"/>
      <c r="AA262" s="253"/>
    </row>
    <row r="263" customFormat="false" ht="13.8" hidden="false" customHeight="false" outlineLevel="0" collapsed="false">
      <c r="A263" s="253"/>
      <c r="B263" s="267" t="n">
        <v>259</v>
      </c>
      <c r="C263" s="267" t="s">
        <v>1809</v>
      </c>
      <c r="D263" s="283" t="s">
        <v>325</v>
      </c>
      <c r="E263" s="267" t="s">
        <v>892</v>
      </c>
      <c r="F263" s="269" t="s">
        <v>612</v>
      </c>
      <c r="G263" s="269" t="s">
        <v>1787</v>
      </c>
      <c r="H263" s="270" t="s">
        <v>1810</v>
      </c>
      <c r="I263" s="271" t="s">
        <v>1811</v>
      </c>
      <c r="J263" s="272"/>
      <c r="K263" s="269"/>
      <c r="L263" s="267" t="s">
        <v>887</v>
      </c>
      <c r="M263" s="269"/>
      <c r="N263" s="269"/>
      <c r="O263" s="269"/>
      <c r="P263" s="253"/>
      <c r="Q263" s="253"/>
      <c r="R263" s="253"/>
      <c r="S263" s="253"/>
      <c r="T263" s="253"/>
      <c r="U263" s="253"/>
      <c r="V263" s="253"/>
      <c r="W263" s="253"/>
      <c r="X263" s="253"/>
      <c r="Y263" s="253"/>
      <c r="Z263" s="253"/>
      <c r="AA263" s="253"/>
    </row>
    <row r="264" customFormat="false" ht="13.8" hidden="false" customHeight="false" outlineLevel="0" collapsed="false">
      <c r="A264" s="253"/>
      <c r="B264" s="267" t="n">
        <v>260</v>
      </c>
      <c r="C264" s="267" t="s">
        <v>1812</v>
      </c>
      <c r="D264" s="283" t="s">
        <v>327</v>
      </c>
      <c r="E264" s="267" t="s">
        <v>892</v>
      </c>
      <c r="F264" s="269" t="s">
        <v>612</v>
      </c>
      <c r="G264" s="269" t="s">
        <v>1787</v>
      </c>
      <c r="H264" s="270" t="s">
        <v>1813</v>
      </c>
      <c r="I264" s="271" t="s">
        <v>1814</v>
      </c>
      <c r="J264" s="272"/>
      <c r="K264" s="269"/>
      <c r="L264" s="267" t="s">
        <v>887</v>
      </c>
      <c r="M264" s="269"/>
      <c r="N264" s="269"/>
      <c r="O264" s="269"/>
      <c r="P264" s="253"/>
      <c r="Q264" s="253"/>
      <c r="R264" s="253"/>
      <c r="S264" s="253"/>
      <c r="T264" s="253"/>
      <c r="U264" s="253"/>
      <c r="V264" s="253"/>
      <c r="W264" s="253"/>
      <c r="X264" s="253"/>
      <c r="Y264" s="253"/>
      <c r="Z264" s="253"/>
      <c r="AA264" s="253"/>
    </row>
    <row r="265" customFormat="false" ht="13.8" hidden="false" customHeight="false" outlineLevel="0" collapsed="false">
      <c r="A265" s="253"/>
      <c r="B265" s="267" t="n">
        <v>261</v>
      </c>
      <c r="C265" s="292" t="s">
        <v>1815</v>
      </c>
      <c r="D265" s="283" t="s">
        <v>328</v>
      </c>
      <c r="E265" s="292" t="s">
        <v>892</v>
      </c>
      <c r="F265" s="283" t="s">
        <v>612</v>
      </c>
      <c r="G265" s="283" t="s">
        <v>1787</v>
      </c>
      <c r="H265" s="290" t="s">
        <v>1816</v>
      </c>
      <c r="I265" s="291" t="s">
        <v>1817</v>
      </c>
      <c r="J265" s="301"/>
      <c r="K265" s="283"/>
      <c r="L265" s="292" t="s">
        <v>887</v>
      </c>
      <c r="M265" s="283"/>
      <c r="N265" s="283"/>
      <c r="O265" s="283"/>
      <c r="P265" s="253"/>
      <c r="Q265" s="253"/>
      <c r="R265" s="253"/>
      <c r="S265" s="253"/>
      <c r="T265" s="253"/>
      <c r="U265" s="253"/>
      <c r="V265" s="253"/>
      <c r="W265" s="253"/>
      <c r="X265" s="253"/>
      <c r="Y265" s="253"/>
      <c r="Z265" s="253"/>
      <c r="AA265" s="253"/>
    </row>
    <row r="266" customFormat="false" ht="13.8" hidden="false" customHeight="false" outlineLevel="0" collapsed="false">
      <c r="A266" s="253"/>
      <c r="B266" s="267" t="n">
        <v>262</v>
      </c>
      <c r="C266" s="338" t="s">
        <v>1818</v>
      </c>
      <c r="D266" s="326" t="s">
        <v>329</v>
      </c>
      <c r="E266" s="338" t="s">
        <v>892</v>
      </c>
      <c r="F266" s="326" t="s">
        <v>612</v>
      </c>
      <c r="G266" s="326" t="s">
        <v>1787</v>
      </c>
      <c r="H266" s="339" t="s">
        <v>1819</v>
      </c>
      <c r="I266" s="340" t="s">
        <v>1820</v>
      </c>
      <c r="J266" s="341"/>
      <c r="K266" s="326"/>
      <c r="L266" s="338" t="s">
        <v>887</v>
      </c>
      <c r="M266" s="326"/>
      <c r="N266" s="326"/>
      <c r="O266" s="326"/>
      <c r="P266" s="253"/>
      <c r="Q266" s="253"/>
      <c r="R266" s="253"/>
      <c r="S266" s="253"/>
      <c r="T266" s="253"/>
      <c r="U266" s="253"/>
      <c r="V266" s="253"/>
      <c r="W266" s="253"/>
      <c r="X266" s="253"/>
      <c r="Y266" s="253"/>
      <c r="Z266" s="253"/>
      <c r="AA266" s="253"/>
    </row>
    <row r="267" customFormat="false" ht="13.8" hidden="false" customHeight="false" outlineLevel="0" collapsed="false">
      <c r="A267" s="253"/>
      <c r="B267" s="267" t="n">
        <v>263</v>
      </c>
      <c r="C267" s="267" t="s">
        <v>1821</v>
      </c>
      <c r="D267" s="283" t="s">
        <v>330</v>
      </c>
      <c r="E267" s="267" t="s">
        <v>892</v>
      </c>
      <c r="F267" s="269" t="s">
        <v>612</v>
      </c>
      <c r="G267" s="269" t="s">
        <v>1787</v>
      </c>
      <c r="H267" s="270" t="s">
        <v>1822</v>
      </c>
      <c r="I267" s="271" t="s">
        <v>1823</v>
      </c>
      <c r="J267" s="272"/>
      <c r="K267" s="269"/>
      <c r="L267" s="267" t="s">
        <v>887</v>
      </c>
      <c r="M267" s="269"/>
      <c r="N267" s="269"/>
      <c r="O267" s="269"/>
      <c r="P267" s="253"/>
      <c r="Q267" s="253"/>
      <c r="R267" s="253"/>
      <c r="S267" s="253"/>
      <c r="T267" s="253"/>
      <c r="U267" s="253"/>
      <c r="V267" s="253"/>
      <c r="W267" s="253"/>
      <c r="X267" s="253"/>
      <c r="Y267" s="253"/>
      <c r="Z267" s="253"/>
      <c r="AA267" s="253"/>
    </row>
    <row r="268" customFormat="false" ht="13.8" hidden="false" customHeight="false" outlineLevel="0" collapsed="false">
      <c r="A268" s="253"/>
      <c r="B268" s="267" t="n">
        <v>264</v>
      </c>
      <c r="C268" s="267" t="s">
        <v>1824</v>
      </c>
      <c r="D268" s="283" t="s">
        <v>331</v>
      </c>
      <c r="E268" s="267" t="s">
        <v>892</v>
      </c>
      <c r="F268" s="269" t="s">
        <v>612</v>
      </c>
      <c r="G268" s="269" t="s">
        <v>1787</v>
      </c>
      <c r="H268" s="270" t="s">
        <v>1825</v>
      </c>
      <c r="I268" s="271" t="s">
        <v>1826</v>
      </c>
      <c r="J268" s="272"/>
      <c r="K268" s="269"/>
      <c r="L268" s="267" t="s">
        <v>887</v>
      </c>
      <c r="M268" s="269"/>
      <c r="N268" s="269"/>
      <c r="O268" s="269"/>
      <c r="P268" s="253"/>
      <c r="Q268" s="253"/>
      <c r="R268" s="253"/>
      <c r="S268" s="253"/>
      <c r="T268" s="253"/>
      <c r="U268" s="253"/>
      <c r="V268" s="253"/>
      <c r="W268" s="253"/>
      <c r="X268" s="253"/>
      <c r="Y268" s="253"/>
      <c r="Z268" s="253"/>
      <c r="AA268" s="253"/>
    </row>
    <row r="269" customFormat="false" ht="13.8" hidden="false" customHeight="false" outlineLevel="0" collapsed="false">
      <c r="A269" s="253"/>
      <c r="B269" s="267" t="n">
        <v>265</v>
      </c>
      <c r="C269" s="292" t="s">
        <v>1827</v>
      </c>
      <c r="D269" s="283" t="s">
        <v>332</v>
      </c>
      <c r="E269" s="292" t="s">
        <v>892</v>
      </c>
      <c r="F269" s="283" t="s">
        <v>612</v>
      </c>
      <c r="G269" s="283" t="s">
        <v>1081</v>
      </c>
      <c r="H269" s="290" t="s">
        <v>1828</v>
      </c>
      <c r="I269" s="291" t="s">
        <v>1829</v>
      </c>
      <c r="J269" s="301"/>
      <c r="K269" s="283"/>
      <c r="L269" s="292" t="s">
        <v>887</v>
      </c>
      <c r="M269" s="283"/>
      <c r="N269" s="283"/>
      <c r="O269" s="283"/>
      <c r="P269" s="253"/>
      <c r="Q269" s="253"/>
      <c r="R269" s="253"/>
      <c r="S269" s="253"/>
      <c r="T269" s="253"/>
      <c r="U269" s="253"/>
      <c r="V269" s="253"/>
      <c r="W269" s="253"/>
      <c r="X269" s="253"/>
      <c r="Y269" s="253"/>
      <c r="Z269" s="253"/>
      <c r="AA269" s="253"/>
    </row>
    <row r="270" customFormat="false" ht="13.8" hidden="false" customHeight="false" outlineLevel="0" collapsed="false">
      <c r="A270" s="253"/>
      <c r="B270" s="267" t="n">
        <v>266</v>
      </c>
      <c r="C270" s="267" t="s">
        <v>1830</v>
      </c>
      <c r="D270" s="283" t="s">
        <v>333</v>
      </c>
      <c r="E270" s="267" t="s">
        <v>892</v>
      </c>
      <c r="F270" s="269" t="s">
        <v>612</v>
      </c>
      <c r="G270" s="269" t="s">
        <v>1787</v>
      </c>
      <c r="H270" s="270" t="s">
        <v>1831</v>
      </c>
      <c r="I270" s="271" t="s">
        <v>1832</v>
      </c>
      <c r="J270" s="272"/>
      <c r="K270" s="269"/>
      <c r="L270" s="267" t="s">
        <v>887</v>
      </c>
      <c r="M270" s="269"/>
      <c r="N270" s="269"/>
      <c r="O270" s="269"/>
      <c r="P270" s="253"/>
      <c r="Q270" s="253"/>
      <c r="R270" s="253"/>
      <c r="S270" s="253"/>
      <c r="T270" s="253"/>
      <c r="U270" s="253"/>
      <c r="V270" s="253"/>
      <c r="W270" s="253"/>
      <c r="X270" s="253"/>
      <c r="Y270" s="253"/>
      <c r="Z270" s="253"/>
      <c r="AA270" s="253"/>
    </row>
    <row r="271" customFormat="false" ht="13.8" hidden="false" customHeight="false" outlineLevel="0" collapsed="false">
      <c r="A271" s="253"/>
      <c r="B271" s="267" t="n">
        <v>267</v>
      </c>
      <c r="C271" s="267" t="s">
        <v>1833</v>
      </c>
      <c r="D271" s="283" t="s">
        <v>334</v>
      </c>
      <c r="E271" s="267" t="s">
        <v>892</v>
      </c>
      <c r="F271" s="269" t="s">
        <v>612</v>
      </c>
      <c r="G271" s="269" t="s">
        <v>1787</v>
      </c>
      <c r="H271" s="270" t="s">
        <v>1834</v>
      </c>
      <c r="I271" s="271" t="s">
        <v>1835</v>
      </c>
      <c r="J271" s="272"/>
      <c r="K271" s="269"/>
      <c r="L271" s="267" t="s">
        <v>887</v>
      </c>
      <c r="M271" s="269"/>
      <c r="N271" s="269"/>
      <c r="O271" s="269"/>
      <c r="P271" s="253"/>
      <c r="Q271" s="253"/>
      <c r="R271" s="253"/>
      <c r="S271" s="253"/>
      <c r="T271" s="253"/>
      <c r="U271" s="253"/>
      <c r="V271" s="253"/>
      <c r="W271" s="253"/>
      <c r="X271" s="253"/>
      <c r="Y271" s="253"/>
      <c r="Z271" s="253"/>
      <c r="AA271" s="253"/>
    </row>
    <row r="272" customFormat="false" ht="13.8" hidden="false" customHeight="false" outlineLevel="0" collapsed="false">
      <c r="A272" s="253"/>
      <c r="B272" s="267" t="n">
        <v>268</v>
      </c>
      <c r="C272" s="267" t="s">
        <v>1836</v>
      </c>
      <c r="D272" s="283" t="s">
        <v>335</v>
      </c>
      <c r="E272" s="267" t="s">
        <v>915</v>
      </c>
      <c r="F272" s="269" t="s">
        <v>612</v>
      </c>
      <c r="G272" s="269" t="s">
        <v>1787</v>
      </c>
      <c r="H272" s="270" t="s">
        <v>1837</v>
      </c>
      <c r="I272" s="276" t="s">
        <v>1838</v>
      </c>
      <c r="J272" s="272"/>
      <c r="K272" s="269"/>
      <c r="L272" s="267" t="s">
        <v>887</v>
      </c>
      <c r="M272" s="269"/>
      <c r="N272" s="269"/>
      <c r="O272" s="269"/>
      <c r="P272" s="253"/>
      <c r="Q272" s="253"/>
      <c r="R272" s="253"/>
      <c r="S272" s="253"/>
      <c r="T272" s="253"/>
      <c r="U272" s="253"/>
      <c r="V272" s="253"/>
      <c r="W272" s="253"/>
      <c r="X272" s="253"/>
      <c r="Y272" s="253"/>
      <c r="Z272" s="253"/>
      <c r="AA272" s="253"/>
    </row>
    <row r="273" customFormat="false" ht="13.8" hidden="false" customHeight="false" outlineLevel="0" collapsed="false">
      <c r="A273" s="253"/>
      <c r="B273" s="267" t="n">
        <v>269</v>
      </c>
      <c r="C273" s="292" t="s">
        <v>1839</v>
      </c>
      <c r="D273" s="283" t="s">
        <v>336</v>
      </c>
      <c r="E273" s="292" t="s">
        <v>892</v>
      </c>
      <c r="F273" s="283" t="s">
        <v>612</v>
      </c>
      <c r="G273" s="283" t="s">
        <v>1787</v>
      </c>
      <c r="H273" s="290" t="s">
        <v>1840</v>
      </c>
      <c r="I273" s="291" t="s">
        <v>1841</v>
      </c>
      <c r="J273" s="301"/>
      <c r="K273" s="283"/>
      <c r="L273" s="292" t="s">
        <v>887</v>
      </c>
      <c r="M273" s="283"/>
      <c r="N273" s="283"/>
      <c r="O273" s="283"/>
      <c r="P273" s="253"/>
      <c r="Q273" s="253"/>
      <c r="R273" s="253"/>
      <c r="S273" s="253"/>
      <c r="T273" s="253"/>
      <c r="U273" s="253"/>
      <c r="V273" s="253"/>
      <c r="W273" s="253"/>
      <c r="X273" s="253"/>
      <c r="Y273" s="253"/>
      <c r="Z273" s="253"/>
      <c r="AA273" s="253"/>
    </row>
    <row r="274" customFormat="false" ht="13.8" hidden="false" customHeight="false" outlineLevel="0" collapsed="false">
      <c r="A274" s="253"/>
      <c r="B274" s="267" t="n">
        <v>270</v>
      </c>
      <c r="C274" s="338" t="s">
        <v>1842</v>
      </c>
      <c r="D274" s="326" t="s">
        <v>486</v>
      </c>
      <c r="E274" s="338" t="s">
        <v>892</v>
      </c>
      <c r="F274" s="326" t="s">
        <v>612</v>
      </c>
      <c r="G274" s="326" t="s">
        <v>1787</v>
      </c>
      <c r="H274" s="339" t="s">
        <v>1843</v>
      </c>
      <c r="I274" s="340" t="s">
        <v>1844</v>
      </c>
      <c r="J274" s="341"/>
      <c r="K274" s="326"/>
      <c r="L274" s="338" t="s">
        <v>887</v>
      </c>
      <c r="M274" s="326"/>
      <c r="N274" s="326"/>
      <c r="O274" s="326"/>
      <c r="P274" s="253"/>
      <c r="Q274" s="253"/>
      <c r="R274" s="253"/>
      <c r="S274" s="253"/>
      <c r="T274" s="253"/>
      <c r="U274" s="253"/>
      <c r="V274" s="253"/>
      <c r="W274" s="253"/>
      <c r="X274" s="253"/>
      <c r="Y274" s="253"/>
      <c r="Z274" s="253"/>
      <c r="AA274" s="253"/>
    </row>
    <row r="275" customFormat="false" ht="13.8" hidden="false" customHeight="false" outlineLevel="0" collapsed="false">
      <c r="A275" s="253"/>
      <c r="B275" s="267" t="n">
        <v>271</v>
      </c>
      <c r="C275" s="267" t="s">
        <v>1845</v>
      </c>
      <c r="D275" s="283" t="s">
        <v>338</v>
      </c>
      <c r="E275" s="267" t="s">
        <v>892</v>
      </c>
      <c r="F275" s="269" t="s">
        <v>612</v>
      </c>
      <c r="G275" s="269" t="s">
        <v>1787</v>
      </c>
      <c r="H275" s="270" t="s">
        <v>1846</v>
      </c>
      <c r="I275" s="271" t="s">
        <v>1847</v>
      </c>
      <c r="J275" s="272"/>
      <c r="K275" s="269"/>
      <c r="L275" s="267" t="s">
        <v>887</v>
      </c>
      <c r="M275" s="269"/>
      <c r="N275" s="269"/>
      <c r="O275" s="269"/>
      <c r="P275" s="253"/>
      <c r="Q275" s="253"/>
      <c r="R275" s="253"/>
      <c r="S275" s="253"/>
      <c r="T275" s="253"/>
      <c r="U275" s="253"/>
      <c r="V275" s="253"/>
      <c r="W275" s="253"/>
      <c r="X275" s="253"/>
      <c r="Y275" s="253"/>
      <c r="Z275" s="253"/>
      <c r="AA275" s="253"/>
    </row>
    <row r="276" customFormat="false" ht="13.8" hidden="false" customHeight="false" outlineLevel="0" collapsed="false">
      <c r="A276" s="253"/>
      <c r="B276" s="267" t="n">
        <v>272</v>
      </c>
      <c r="C276" s="267" t="s">
        <v>1848</v>
      </c>
      <c r="D276" s="283" t="s">
        <v>339</v>
      </c>
      <c r="E276" s="267" t="s">
        <v>892</v>
      </c>
      <c r="F276" s="269" t="s">
        <v>612</v>
      </c>
      <c r="G276" s="269" t="s">
        <v>1787</v>
      </c>
      <c r="H276" s="270" t="s">
        <v>1849</v>
      </c>
      <c r="I276" s="271" t="s">
        <v>1850</v>
      </c>
      <c r="J276" s="272"/>
      <c r="K276" s="269"/>
      <c r="L276" s="267" t="s">
        <v>887</v>
      </c>
      <c r="M276" s="269"/>
      <c r="N276" s="269"/>
      <c r="O276" s="269"/>
      <c r="P276" s="253"/>
      <c r="Q276" s="253"/>
      <c r="R276" s="253"/>
      <c r="S276" s="253"/>
      <c r="T276" s="253"/>
      <c r="U276" s="253"/>
      <c r="V276" s="253"/>
      <c r="W276" s="253"/>
      <c r="X276" s="253"/>
      <c r="Y276" s="253"/>
      <c r="Z276" s="253"/>
      <c r="AA276" s="253"/>
    </row>
    <row r="277" customFormat="false" ht="13.8" hidden="false" customHeight="false" outlineLevel="0" collapsed="false">
      <c r="A277" s="253"/>
      <c r="B277" s="267" t="n">
        <v>273</v>
      </c>
      <c r="C277" s="267" t="s">
        <v>1851</v>
      </c>
      <c r="D277" s="283" t="s">
        <v>340</v>
      </c>
      <c r="E277" s="292" t="s">
        <v>892</v>
      </c>
      <c r="F277" s="283" t="s">
        <v>612</v>
      </c>
      <c r="G277" s="283" t="s">
        <v>1344</v>
      </c>
      <c r="H277" s="290" t="s">
        <v>1852</v>
      </c>
      <c r="I277" s="291" t="s">
        <v>1853</v>
      </c>
      <c r="J277" s="301"/>
      <c r="K277" s="283"/>
      <c r="L277" s="292" t="s">
        <v>887</v>
      </c>
      <c r="M277" s="283"/>
      <c r="N277" s="283"/>
      <c r="O277" s="283"/>
      <c r="P277" s="253"/>
      <c r="Q277" s="253"/>
      <c r="R277" s="253"/>
      <c r="S277" s="253"/>
      <c r="T277" s="253"/>
      <c r="U277" s="253"/>
      <c r="V277" s="253"/>
      <c r="W277" s="253"/>
      <c r="X277" s="253"/>
      <c r="Y277" s="253"/>
      <c r="Z277" s="253"/>
      <c r="AA277" s="253"/>
    </row>
    <row r="278" customFormat="false" ht="13.8" hidden="false" customHeight="false" outlineLevel="0" collapsed="false">
      <c r="A278" s="253"/>
      <c r="B278" s="267" t="n">
        <v>274</v>
      </c>
      <c r="C278" s="267" t="s">
        <v>1854</v>
      </c>
      <c r="D278" s="283" t="s">
        <v>341</v>
      </c>
      <c r="E278" s="267" t="s">
        <v>892</v>
      </c>
      <c r="F278" s="269" t="s">
        <v>612</v>
      </c>
      <c r="G278" s="269" t="s">
        <v>1787</v>
      </c>
      <c r="H278" s="270" t="s">
        <v>1855</v>
      </c>
      <c r="I278" s="276" t="s">
        <v>1856</v>
      </c>
      <c r="J278" s="272"/>
      <c r="K278" s="269"/>
      <c r="L278" s="267" t="s">
        <v>887</v>
      </c>
      <c r="M278" s="269"/>
      <c r="N278" s="269"/>
      <c r="O278" s="269"/>
      <c r="P278" s="253"/>
      <c r="Q278" s="253"/>
      <c r="R278" s="253"/>
      <c r="S278" s="253"/>
      <c r="T278" s="253"/>
      <c r="U278" s="253"/>
      <c r="V278" s="253"/>
      <c r="W278" s="253"/>
      <c r="X278" s="253"/>
      <c r="Y278" s="253"/>
      <c r="Z278" s="253"/>
      <c r="AA278" s="253"/>
    </row>
    <row r="279" customFormat="false" ht="13.8" hidden="false" customHeight="false" outlineLevel="0" collapsed="false">
      <c r="A279" s="253"/>
      <c r="B279" s="267" t="n">
        <v>275</v>
      </c>
      <c r="C279" s="292" t="s">
        <v>1857</v>
      </c>
      <c r="D279" s="283" t="s">
        <v>342</v>
      </c>
      <c r="E279" s="292" t="s">
        <v>892</v>
      </c>
      <c r="F279" s="283" t="s">
        <v>612</v>
      </c>
      <c r="G279" s="283" t="s">
        <v>1787</v>
      </c>
      <c r="H279" s="290" t="s">
        <v>1858</v>
      </c>
      <c r="I279" s="291" t="s">
        <v>1859</v>
      </c>
      <c r="J279" s="301"/>
      <c r="K279" s="283"/>
      <c r="L279" s="292" t="s">
        <v>887</v>
      </c>
      <c r="M279" s="283"/>
      <c r="N279" s="283"/>
      <c r="O279" s="283"/>
      <c r="P279" s="253"/>
      <c r="Q279" s="253"/>
      <c r="R279" s="253"/>
      <c r="S279" s="253"/>
      <c r="T279" s="253"/>
      <c r="U279" s="253"/>
      <c r="V279" s="253"/>
      <c r="W279" s="253"/>
      <c r="X279" s="253"/>
      <c r="Y279" s="253"/>
      <c r="Z279" s="253"/>
      <c r="AA279" s="253"/>
    </row>
    <row r="280" customFormat="false" ht="13.8" hidden="false" customHeight="false" outlineLevel="0" collapsed="false">
      <c r="A280" s="253"/>
      <c r="B280" s="267" t="n">
        <v>276</v>
      </c>
      <c r="C280" s="338" t="s">
        <v>1860</v>
      </c>
      <c r="D280" s="326" t="s">
        <v>343</v>
      </c>
      <c r="E280" s="338" t="s">
        <v>915</v>
      </c>
      <c r="F280" s="326" t="s">
        <v>612</v>
      </c>
      <c r="G280" s="326" t="s">
        <v>1787</v>
      </c>
      <c r="H280" s="339" t="s">
        <v>1861</v>
      </c>
      <c r="I280" s="340" t="s">
        <v>1862</v>
      </c>
      <c r="J280" s="341"/>
      <c r="K280" s="326"/>
      <c r="L280" s="338" t="s">
        <v>887</v>
      </c>
      <c r="M280" s="326"/>
      <c r="N280" s="326"/>
      <c r="O280" s="326"/>
      <c r="P280" s="253"/>
      <c r="Q280" s="253"/>
      <c r="R280" s="253"/>
      <c r="S280" s="253"/>
      <c r="T280" s="253"/>
      <c r="U280" s="253"/>
      <c r="V280" s="253"/>
      <c r="W280" s="253"/>
      <c r="X280" s="253"/>
      <c r="Y280" s="253"/>
      <c r="Z280" s="253"/>
      <c r="AA280" s="253"/>
    </row>
    <row r="281" customFormat="false" ht="13.8" hidden="false" customHeight="false" outlineLevel="0" collapsed="false">
      <c r="A281" s="253"/>
      <c r="B281" s="267" t="n">
        <v>277</v>
      </c>
      <c r="C281" s="338" t="s">
        <v>1863</v>
      </c>
      <c r="D281" s="326" t="s">
        <v>344</v>
      </c>
      <c r="E281" s="338" t="s">
        <v>892</v>
      </c>
      <c r="F281" s="326" t="s">
        <v>612</v>
      </c>
      <c r="G281" s="326" t="s">
        <v>1787</v>
      </c>
      <c r="H281" s="339" t="s">
        <v>1864</v>
      </c>
      <c r="I281" s="340" t="s">
        <v>1865</v>
      </c>
      <c r="J281" s="341"/>
      <c r="K281" s="326"/>
      <c r="L281" s="338" t="s">
        <v>887</v>
      </c>
      <c r="M281" s="326"/>
      <c r="N281" s="326"/>
      <c r="O281" s="326"/>
      <c r="P281" s="253"/>
      <c r="Q281" s="253"/>
      <c r="R281" s="253"/>
      <c r="S281" s="253"/>
      <c r="T281" s="253"/>
      <c r="U281" s="253"/>
      <c r="V281" s="253"/>
      <c r="W281" s="253"/>
      <c r="X281" s="253"/>
      <c r="Y281" s="253"/>
      <c r="Z281" s="253"/>
      <c r="AA281" s="253"/>
    </row>
    <row r="282" customFormat="false" ht="13.8" hidden="false" customHeight="false" outlineLevel="0" collapsed="false">
      <c r="A282" s="253"/>
      <c r="B282" s="267" t="n">
        <v>278</v>
      </c>
      <c r="C282" s="338" t="s">
        <v>1866</v>
      </c>
      <c r="D282" s="326" t="s">
        <v>345</v>
      </c>
      <c r="E282" s="338" t="s">
        <v>892</v>
      </c>
      <c r="F282" s="326" t="s">
        <v>612</v>
      </c>
      <c r="G282" s="326" t="s">
        <v>1867</v>
      </c>
      <c r="H282" s="339" t="s">
        <v>1868</v>
      </c>
      <c r="I282" s="340" t="s">
        <v>1869</v>
      </c>
      <c r="J282" s="341"/>
      <c r="K282" s="326"/>
      <c r="L282" s="338" t="s">
        <v>887</v>
      </c>
      <c r="M282" s="326"/>
      <c r="N282" s="326"/>
      <c r="O282" s="326"/>
      <c r="P282" s="253"/>
      <c r="Q282" s="253"/>
      <c r="R282" s="253"/>
      <c r="S282" s="253"/>
      <c r="T282" s="253"/>
      <c r="U282" s="253"/>
      <c r="V282" s="253"/>
      <c r="W282" s="253"/>
      <c r="X282" s="253"/>
      <c r="Y282" s="253"/>
      <c r="Z282" s="253"/>
      <c r="AA282" s="253"/>
    </row>
    <row r="283" customFormat="false" ht="13.8" hidden="false" customHeight="false" outlineLevel="0" collapsed="false">
      <c r="A283" s="253"/>
      <c r="B283" s="267" t="n">
        <v>279</v>
      </c>
      <c r="C283" s="267" t="s">
        <v>1870</v>
      </c>
      <c r="D283" s="283" t="s">
        <v>346</v>
      </c>
      <c r="E283" s="267" t="s">
        <v>892</v>
      </c>
      <c r="F283" s="269" t="s">
        <v>612</v>
      </c>
      <c r="G283" s="269" t="s">
        <v>1787</v>
      </c>
      <c r="H283" s="270" t="s">
        <v>1871</v>
      </c>
      <c r="I283" s="271" t="s">
        <v>1872</v>
      </c>
      <c r="J283" s="272"/>
      <c r="K283" s="269"/>
      <c r="L283" s="267" t="s">
        <v>887</v>
      </c>
      <c r="M283" s="269"/>
      <c r="N283" s="269"/>
      <c r="O283" s="269"/>
      <c r="P283" s="253"/>
      <c r="Q283" s="253"/>
      <c r="R283" s="253"/>
      <c r="S283" s="253"/>
      <c r="T283" s="253"/>
      <c r="U283" s="253"/>
      <c r="V283" s="253"/>
      <c r="W283" s="253"/>
      <c r="X283" s="253"/>
      <c r="Y283" s="253"/>
      <c r="Z283" s="253"/>
      <c r="AA283" s="253"/>
    </row>
    <row r="284" customFormat="false" ht="13.8" hidden="false" customHeight="false" outlineLevel="0" collapsed="false">
      <c r="A284" s="253"/>
      <c r="B284" s="267" t="n">
        <v>280</v>
      </c>
      <c r="C284" s="267" t="s">
        <v>1873</v>
      </c>
      <c r="D284" s="283" t="s">
        <v>350</v>
      </c>
      <c r="E284" s="267" t="s">
        <v>892</v>
      </c>
      <c r="F284" s="269" t="s">
        <v>612</v>
      </c>
      <c r="G284" s="269" t="s">
        <v>1787</v>
      </c>
      <c r="H284" s="270" t="s">
        <v>1874</v>
      </c>
      <c r="I284" s="271" t="s">
        <v>1875</v>
      </c>
      <c r="J284" s="272"/>
      <c r="K284" s="269"/>
      <c r="L284" s="267" t="s">
        <v>887</v>
      </c>
      <c r="M284" s="269"/>
      <c r="N284" s="269"/>
      <c r="O284" s="269"/>
      <c r="P284" s="253"/>
      <c r="Q284" s="253"/>
      <c r="R284" s="253"/>
      <c r="S284" s="253"/>
      <c r="T284" s="253"/>
      <c r="U284" s="253"/>
      <c r="V284" s="253"/>
      <c r="W284" s="253"/>
      <c r="X284" s="253"/>
      <c r="Y284" s="253"/>
      <c r="Z284" s="253"/>
      <c r="AA284" s="253"/>
    </row>
    <row r="285" customFormat="false" ht="13.8" hidden="false" customHeight="false" outlineLevel="0" collapsed="false">
      <c r="A285" s="253"/>
      <c r="B285" s="267" t="n">
        <v>281</v>
      </c>
      <c r="C285" s="267" t="s">
        <v>1876</v>
      </c>
      <c r="D285" s="283" t="s">
        <v>348</v>
      </c>
      <c r="E285" s="267" t="s">
        <v>892</v>
      </c>
      <c r="F285" s="269" t="s">
        <v>612</v>
      </c>
      <c r="G285" s="269" t="s">
        <v>1787</v>
      </c>
      <c r="H285" s="270" t="s">
        <v>1877</v>
      </c>
      <c r="I285" s="271" t="s">
        <v>1878</v>
      </c>
      <c r="J285" s="272"/>
      <c r="K285" s="269"/>
      <c r="L285" s="267" t="s">
        <v>887</v>
      </c>
      <c r="M285" s="269"/>
      <c r="N285" s="269"/>
      <c r="O285" s="269"/>
      <c r="P285" s="253"/>
      <c r="Q285" s="253"/>
      <c r="R285" s="253"/>
      <c r="S285" s="253"/>
      <c r="T285" s="253"/>
      <c r="U285" s="253"/>
      <c r="V285" s="253"/>
      <c r="W285" s="253"/>
      <c r="X285" s="253"/>
      <c r="Y285" s="253"/>
      <c r="Z285" s="253"/>
      <c r="AA285" s="253"/>
    </row>
    <row r="286" customFormat="false" ht="13.8" hidden="false" customHeight="false" outlineLevel="0" collapsed="false">
      <c r="A286" s="253"/>
      <c r="B286" s="267" t="n">
        <v>282</v>
      </c>
      <c r="C286" s="292" t="s">
        <v>1879</v>
      </c>
      <c r="D286" s="283" t="s">
        <v>352</v>
      </c>
      <c r="E286" s="292" t="s">
        <v>892</v>
      </c>
      <c r="F286" s="283" t="s">
        <v>612</v>
      </c>
      <c r="G286" s="283" t="s">
        <v>1081</v>
      </c>
      <c r="H286" s="290" t="s">
        <v>1880</v>
      </c>
      <c r="I286" s="291" t="s">
        <v>1881</v>
      </c>
      <c r="J286" s="301"/>
      <c r="K286" s="283"/>
      <c r="L286" s="292" t="s">
        <v>887</v>
      </c>
      <c r="M286" s="283"/>
      <c r="N286" s="283"/>
      <c r="O286" s="283"/>
      <c r="P286" s="253"/>
      <c r="Q286" s="253"/>
      <c r="R286" s="253"/>
      <c r="S286" s="253"/>
      <c r="T286" s="253"/>
      <c r="U286" s="253"/>
      <c r="V286" s="253"/>
      <c r="W286" s="253"/>
      <c r="X286" s="253"/>
      <c r="Y286" s="253"/>
      <c r="Z286" s="253"/>
      <c r="AA286" s="253"/>
    </row>
    <row r="287" customFormat="false" ht="13.8" hidden="false" customHeight="false" outlineLevel="0" collapsed="false">
      <c r="A287" s="253"/>
      <c r="B287" s="267" t="n">
        <v>283</v>
      </c>
      <c r="C287" s="338" t="s">
        <v>1882</v>
      </c>
      <c r="D287" s="326" t="s">
        <v>354</v>
      </c>
      <c r="E287" s="338" t="s">
        <v>892</v>
      </c>
      <c r="F287" s="326" t="s">
        <v>612</v>
      </c>
      <c r="G287" s="326" t="s">
        <v>1787</v>
      </c>
      <c r="H287" s="339" t="s">
        <v>1883</v>
      </c>
      <c r="I287" s="340" t="s">
        <v>1884</v>
      </c>
      <c r="J287" s="341"/>
      <c r="K287" s="326"/>
      <c r="L287" s="338" t="s">
        <v>887</v>
      </c>
      <c r="M287" s="326"/>
      <c r="N287" s="326"/>
      <c r="O287" s="326"/>
      <c r="P287" s="253"/>
      <c r="Q287" s="253"/>
      <c r="R287" s="253"/>
      <c r="S287" s="253"/>
      <c r="T287" s="253"/>
      <c r="U287" s="253"/>
      <c r="V287" s="253"/>
      <c r="W287" s="253"/>
      <c r="X287" s="253"/>
      <c r="Y287" s="253"/>
      <c r="Z287" s="253"/>
      <c r="AA287" s="253"/>
    </row>
    <row r="288" customFormat="false" ht="13.8" hidden="false" customHeight="false" outlineLevel="0" collapsed="false">
      <c r="A288" s="253"/>
      <c r="B288" s="267" t="n">
        <v>284</v>
      </c>
      <c r="C288" s="267" t="s">
        <v>1885</v>
      </c>
      <c r="D288" s="283" t="s">
        <v>357</v>
      </c>
      <c r="E288" s="267" t="s">
        <v>915</v>
      </c>
      <c r="F288" s="269" t="s">
        <v>612</v>
      </c>
      <c r="G288" s="269" t="s">
        <v>1787</v>
      </c>
      <c r="H288" s="270" t="s">
        <v>1886</v>
      </c>
      <c r="I288" s="271" t="s">
        <v>1887</v>
      </c>
      <c r="J288" s="272"/>
      <c r="K288" s="269"/>
      <c r="L288" s="267" t="s">
        <v>887</v>
      </c>
      <c r="M288" s="269"/>
      <c r="N288" s="269"/>
      <c r="O288" s="269"/>
      <c r="P288" s="253"/>
      <c r="Q288" s="253"/>
      <c r="R288" s="253"/>
      <c r="S288" s="253"/>
      <c r="T288" s="253"/>
      <c r="U288" s="253"/>
      <c r="V288" s="253"/>
      <c r="W288" s="253"/>
      <c r="X288" s="253"/>
      <c r="Y288" s="253"/>
      <c r="Z288" s="253"/>
      <c r="AA288" s="253"/>
    </row>
    <row r="289" customFormat="false" ht="13.8" hidden="false" customHeight="false" outlineLevel="0" collapsed="false">
      <c r="A289" s="253"/>
      <c r="B289" s="267" t="n">
        <v>285</v>
      </c>
      <c r="C289" s="267" t="s">
        <v>1888</v>
      </c>
      <c r="D289" s="283" t="s">
        <v>359</v>
      </c>
      <c r="E289" s="267" t="s">
        <v>892</v>
      </c>
      <c r="F289" s="269" t="s">
        <v>612</v>
      </c>
      <c r="G289" s="269" t="s">
        <v>1787</v>
      </c>
      <c r="H289" s="342" t="s">
        <v>1889</v>
      </c>
      <c r="I289" s="271" t="s">
        <v>1890</v>
      </c>
      <c r="J289" s="272"/>
      <c r="K289" s="269"/>
      <c r="L289" s="267" t="s">
        <v>887</v>
      </c>
      <c r="M289" s="269"/>
      <c r="N289" s="269"/>
      <c r="O289" s="269"/>
      <c r="P289" s="253"/>
      <c r="Q289" s="253"/>
      <c r="R289" s="253"/>
      <c r="S289" s="253"/>
      <c r="T289" s="253"/>
      <c r="U289" s="253"/>
      <c r="V289" s="253"/>
      <c r="W289" s="253"/>
      <c r="X289" s="253"/>
      <c r="Y289" s="253"/>
      <c r="Z289" s="253"/>
      <c r="AA289" s="253"/>
    </row>
    <row r="290" customFormat="false" ht="13.8" hidden="false" customHeight="false" outlineLevel="0" collapsed="false">
      <c r="A290" s="253"/>
      <c r="B290" s="267" t="n">
        <v>286</v>
      </c>
      <c r="C290" s="267" t="s">
        <v>1891</v>
      </c>
      <c r="D290" s="283" t="s">
        <v>360</v>
      </c>
      <c r="E290" s="267" t="s">
        <v>892</v>
      </c>
      <c r="F290" s="269" t="s">
        <v>612</v>
      </c>
      <c r="G290" s="269" t="s">
        <v>1097</v>
      </c>
      <c r="H290" s="270" t="s">
        <v>1892</v>
      </c>
      <c r="I290" s="276" t="s">
        <v>1893</v>
      </c>
      <c r="J290" s="272"/>
      <c r="K290" s="269"/>
      <c r="L290" s="267" t="s">
        <v>887</v>
      </c>
      <c r="M290" s="269"/>
      <c r="N290" s="269"/>
      <c r="O290" s="269"/>
      <c r="P290" s="253"/>
      <c r="Q290" s="253"/>
      <c r="R290" s="253"/>
      <c r="S290" s="253"/>
      <c r="T290" s="253"/>
      <c r="U290" s="253"/>
      <c r="V290" s="253"/>
      <c r="W290" s="253"/>
      <c r="X290" s="253"/>
      <c r="Y290" s="253"/>
      <c r="Z290" s="253"/>
      <c r="AA290" s="253"/>
    </row>
    <row r="291" customFormat="false" ht="13.8" hidden="false" customHeight="false" outlineLevel="0" collapsed="false">
      <c r="A291" s="253"/>
      <c r="B291" s="267" t="n">
        <v>287</v>
      </c>
      <c r="C291" s="267" t="s">
        <v>1894</v>
      </c>
      <c r="D291" s="269" t="s">
        <v>613</v>
      </c>
      <c r="E291" s="292" t="s">
        <v>892</v>
      </c>
      <c r="F291" s="283" t="s">
        <v>612</v>
      </c>
      <c r="G291" s="283" t="s">
        <v>1097</v>
      </c>
      <c r="H291" s="290" t="s">
        <v>1895</v>
      </c>
      <c r="I291" s="343" t="s">
        <v>1896</v>
      </c>
      <c r="J291" s="290" t="s">
        <v>1897</v>
      </c>
      <c r="K291" s="283"/>
      <c r="L291" s="283"/>
      <c r="M291" s="283"/>
      <c r="N291" s="283"/>
      <c r="O291" s="283"/>
      <c r="P291" s="253"/>
      <c r="Q291" s="253"/>
      <c r="R291" s="253"/>
      <c r="S291" s="253"/>
      <c r="T291" s="253"/>
      <c r="U291" s="253"/>
      <c r="V291" s="253"/>
      <c r="W291" s="253"/>
      <c r="X291" s="253"/>
      <c r="Y291" s="253"/>
      <c r="Z291" s="253"/>
      <c r="AA291" s="253"/>
    </row>
    <row r="292" customFormat="false" ht="13.8" hidden="false" customHeight="false" outlineLevel="0" collapsed="false">
      <c r="A292" s="253"/>
      <c r="B292" s="267" t="n">
        <v>288</v>
      </c>
      <c r="C292" s="267" t="s">
        <v>1898</v>
      </c>
      <c r="D292" s="328" t="s">
        <v>614</v>
      </c>
      <c r="E292" s="338" t="s">
        <v>892</v>
      </c>
      <c r="F292" s="326" t="s">
        <v>612</v>
      </c>
      <c r="G292" s="326" t="s">
        <v>1097</v>
      </c>
      <c r="H292" s="339" t="s">
        <v>1899</v>
      </c>
      <c r="I292" s="344" t="s">
        <v>1900</v>
      </c>
      <c r="J292" s="339" t="s">
        <v>1901</v>
      </c>
      <c r="K292" s="326"/>
      <c r="L292" s="326"/>
      <c r="M292" s="326"/>
      <c r="N292" s="326"/>
      <c r="O292" s="326"/>
      <c r="P292" s="253"/>
      <c r="Q292" s="253"/>
      <c r="R292" s="253"/>
      <c r="S292" s="253"/>
      <c r="T292" s="253"/>
      <c r="U292" s="253"/>
      <c r="V292" s="253"/>
      <c r="W292" s="253"/>
      <c r="X292" s="253"/>
      <c r="Y292" s="253"/>
      <c r="Z292" s="253"/>
      <c r="AA292" s="253"/>
    </row>
    <row r="293" customFormat="false" ht="13.8" hidden="false" customHeight="false" outlineLevel="0" collapsed="false">
      <c r="A293" s="253"/>
      <c r="B293" s="267" t="n">
        <v>289</v>
      </c>
      <c r="C293" s="267" t="s">
        <v>1902</v>
      </c>
      <c r="D293" s="328" t="s">
        <v>615</v>
      </c>
      <c r="E293" s="338" t="s">
        <v>915</v>
      </c>
      <c r="F293" s="326" t="s">
        <v>612</v>
      </c>
      <c r="G293" s="326" t="s">
        <v>1097</v>
      </c>
      <c r="H293" s="339" t="s">
        <v>1903</v>
      </c>
      <c r="I293" s="344" t="s">
        <v>1904</v>
      </c>
      <c r="J293" s="339" t="s">
        <v>1905</v>
      </c>
      <c r="K293" s="326"/>
      <c r="L293" s="326"/>
      <c r="M293" s="326"/>
      <c r="N293" s="326"/>
      <c r="O293" s="326"/>
      <c r="P293" s="253"/>
      <c r="Q293" s="253"/>
      <c r="R293" s="253"/>
      <c r="S293" s="253"/>
      <c r="T293" s="253"/>
      <c r="U293" s="253"/>
      <c r="V293" s="253"/>
      <c r="W293" s="253"/>
      <c r="X293" s="253"/>
      <c r="Y293" s="253"/>
      <c r="Z293" s="253"/>
      <c r="AA293" s="253"/>
    </row>
    <row r="294" customFormat="false" ht="13.8" hidden="false" customHeight="false" outlineLevel="0" collapsed="false">
      <c r="A294" s="253"/>
      <c r="B294" s="267" t="n">
        <v>290</v>
      </c>
      <c r="C294" s="267" t="s">
        <v>1906</v>
      </c>
      <c r="D294" s="328" t="s">
        <v>616</v>
      </c>
      <c r="E294" s="338" t="s">
        <v>892</v>
      </c>
      <c r="F294" s="326" t="s">
        <v>612</v>
      </c>
      <c r="G294" s="326" t="s">
        <v>1097</v>
      </c>
      <c r="H294" s="339" t="s">
        <v>1907</v>
      </c>
      <c r="I294" s="344" t="s">
        <v>1908</v>
      </c>
      <c r="J294" s="339" t="s">
        <v>1909</v>
      </c>
      <c r="K294" s="326"/>
      <c r="L294" s="326"/>
      <c r="M294" s="326"/>
      <c r="N294" s="326"/>
      <c r="O294" s="326"/>
      <c r="P294" s="253"/>
      <c r="Q294" s="253"/>
      <c r="R294" s="253"/>
      <c r="S294" s="253"/>
      <c r="T294" s="253"/>
      <c r="U294" s="253"/>
      <c r="V294" s="253"/>
      <c r="W294" s="253"/>
      <c r="X294" s="253"/>
      <c r="Y294" s="253"/>
      <c r="Z294" s="253"/>
      <c r="AA294" s="253"/>
    </row>
    <row r="295" customFormat="false" ht="13.8" hidden="false" customHeight="false" outlineLevel="0" collapsed="false">
      <c r="A295" s="253"/>
      <c r="B295" s="267" t="n">
        <v>291</v>
      </c>
      <c r="C295" s="267" t="s">
        <v>1910</v>
      </c>
      <c r="D295" s="328" t="s">
        <v>617</v>
      </c>
      <c r="E295" s="338" t="s">
        <v>915</v>
      </c>
      <c r="F295" s="326" t="s">
        <v>612</v>
      </c>
      <c r="G295" s="326" t="s">
        <v>1097</v>
      </c>
      <c r="H295" s="339" t="s">
        <v>1911</v>
      </c>
      <c r="I295" s="344" t="s">
        <v>1912</v>
      </c>
      <c r="J295" s="339" t="s">
        <v>1913</v>
      </c>
      <c r="K295" s="326"/>
      <c r="L295" s="326"/>
      <c r="M295" s="326"/>
      <c r="N295" s="326"/>
      <c r="O295" s="326"/>
      <c r="P295" s="253"/>
      <c r="Q295" s="253"/>
      <c r="R295" s="253"/>
      <c r="S295" s="253"/>
      <c r="T295" s="253"/>
      <c r="U295" s="253"/>
      <c r="V295" s="253"/>
      <c r="W295" s="253"/>
      <c r="X295" s="253"/>
      <c r="Y295" s="253"/>
      <c r="Z295" s="253"/>
      <c r="AA295" s="253"/>
    </row>
    <row r="296" customFormat="false" ht="13.8" hidden="false" customHeight="false" outlineLevel="0" collapsed="false">
      <c r="A296" s="253"/>
      <c r="B296" s="267" t="n">
        <v>292</v>
      </c>
      <c r="C296" s="267" t="s">
        <v>1914</v>
      </c>
      <c r="D296" s="328" t="s">
        <v>618</v>
      </c>
      <c r="E296" s="338" t="s">
        <v>892</v>
      </c>
      <c r="F296" s="326" t="s">
        <v>612</v>
      </c>
      <c r="G296" s="326" t="s">
        <v>1097</v>
      </c>
      <c r="H296" s="345" t="s">
        <v>1915</v>
      </c>
      <c r="I296" s="344" t="s">
        <v>1916</v>
      </c>
      <c r="J296" s="339" t="s">
        <v>1917</v>
      </c>
      <c r="K296" s="326"/>
      <c r="L296" s="326"/>
      <c r="M296" s="326"/>
      <c r="N296" s="326"/>
      <c r="O296" s="326"/>
      <c r="P296" s="253"/>
      <c r="Q296" s="253"/>
      <c r="R296" s="253"/>
      <c r="S296" s="253"/>
      <c r="T296" s="253"/>
      <c r="U296" s="253"/>
      <c r="V296" s="253"/>
      <c r="W296" s="253"/>
      <c r="X296" s="253"/>
      <c r="Y296" s="253"/>
      <c r="Z296" s="253"/>
      <c r="AA296" s="253"/>
    </row>
    <row r="297" customFormat="false" ht="13.8" hidden="false" customHeight="false" outlineLevel="0" collapsed="false">
      <c r="A297" s="253"/>
      <c r="B297" s="267" t="n">
        <v>293</v>
      </c>
      <c r="C297" s="267" t="s">
        <v>1918</v>
      </c>
      <c r="D297" s="328" t="s">
        <v>619</v>
      </c>
      <c r="E297" s="338" t="s">
        <v>892</v>
      </c>
      <c r="F297" s="326" t="s">
        <v>612</v>
      </c>
      <c r="G297" s="326" t="s">
        <v>1097</v>
      </c>
      <c r="H297" s="339" t="s">
        <v>1919</v>
      </c>
      <c r="I297" s="344" t="s">
        <v>1920</v>
      </c>
      <c r="J297" s="339" t="s">
        <v>1921</v>
      </c>
      <c r="K297" s="326"/>
      <c r="L297" s="326"/>
      <c r="M297" s="326"/>
      <c r="N297" s="326"/>
      <c r="O297" s="326"/>
      <c r="P297" s="253"/>
      <c r="Q297" s="253"/>
      <c r="R297" s="253"/>
      <c r="S297" s="253"/>
      <c r="T297" s="253"/>
      <c r="U297" s="253"/>
      <c r="V297" s="253"/>
      <c r="W297" s="253"/>
      <c r="X297" s="253"/>
      <c r="Y297" s="253"/>
      <c r="Z297" s="253"/>
      <c r="AA297" s="253"/>
    </row>
    <row r="298" customFormat="false" ht="13.8" hidden="false" customHeight="false" outlineLevel="0" collapsed="false">
      <c r="A298" s="253"/>
      <c r="B298" s="267" t="n">
        <v>294</v>
      </c>
      <c r="C298" s="267" t="s">
        <v>1922</v>
      </c>
      <c r="D298" s="328" t="s">
        <v>1923</v>
      </c>
      <c r="E298" s="338" t="s">
        <v>915</v>
      </c>
      <c r="F298" s="326" t="s">
        <v>612</v>
      </c>
      <c r="G298" s="326" t="s">
        <v>1097</v>
      </c>
      <c r="H298" s="339" t="s">
        <v>1924</v>
      </c>
      <c r="I298" s="344" t="s">
        <v>1925</v>
      </c>
      <c r="J298" s="339" t="s">
        <v>1926</v>
      </c>
      <c r="K298" s="326"/>
      <c r="L298" s="326"/>
      <c r="M298" s="326"/>
      <c r="N298" s="326"/>
      <c r="O298" s="326"/>
      <c r="P298" s="253"/>
      <c r="Q298" s="253"/>
      <c r="R298" s="253"/>
      <c r="S298" s="253"/>
      <c r="T298" s="253"/>
      <c r="U298" s="253"/>
      <c r="V298" s="253"/>
      <c r="W298" s="253"/>
      <c r="X298" s="253"/>
      <c r="Y298" s="253"/>
      <c r="Z298" s="253"/>
      <c r="AA298" s="253"/>
    </row>
    <row r="299" customFormat="false" ht="13.8" hidden="false" customHeight="false" outlineLevel="0" collapsed="false">
      <c r="A299" s="253"/>
      <c r="B299" s="267" t="n">
        <v>295</v>
      </c>
      <c r="C299" s="267" t="s">
        <v>1927</v>
      </c>
      <c r="D299" s="328" t="s">
        <v>621</v>
      </c>
      <c r="E299" s="338" t="s">
        <v>892</v>
      </c>
      <c r="F299" s="326" t="s">
        <v>612</v>
      </c>
      <c r="G299" s="326" t="s">
        <v>1787</v>
      </c>
      <c r="H299" s="345" t="s">
        <v>1928</v>
      </c>
      <c r="I299" s="344" t="s">
        <v>1929</v>
      </c>
      <c r="J299" s="339" t="s">
        <v>1930</v>
      </c>
      <c r="K299" s="326"/>
      <c r="L299" s="326"/>
      <c r="M299" s="326"/>
      <c r="N299" s="326"/>
      <c r="O299" s="326"/>
      <c r="P299" s="253"/>
      <c r="Q299" s="253"/>
      <c r="R299" s="253"/>
      <c r="S299" s="253"/>
      <c r="T299" s="253"/>
      <c r="U299" s="253"/>
      <c r="V299" s="253"/>
      <c r="W299" s="253"/>
      <c r="X299" s="253"/>
      <c r="Y299" s="253"/>
      <c r="Z299" s="253"/>
      <c r="AA299" s="253"/>
    </row>
    <row r="300" customFormat="false" ht="13.8" hidden="false" customHeight="false" outlineLevel="0" collapsed="false">
      <c r="A300" s="253"/>
      <c r="B300" s="267" t="n">
        <v>296</v>
      </c>
      <c r="C300" s="292" t="s">
        <v>1931</v>
      </c>
      <c r="D300" s="283" t="s">
        <v>361</v>
      </c>
      <c r="E300" s="292" t="s">
        <v>892</v>
      </c>
      <c r="F300" s="283" t="s">
        <v>362</v>
      </c>
      <c r="G300" s="283" t="s">
        <v>1932</v>
      </c>
      <c r="H300" s="290" t="s">
        <v>1933</v>
      </c>
      <c r="I300" s="291" t="s">
        <v>1934</v>
      </c>
      <c r="J300" s="290" t="s">
        <v>1935</v>
      </c>
      <c r="K300" s="283"/>
      <c r="L300" s="292" t="s">
        <v>887</v>
      </c>
      <c r="M300" s="283"/>
      <c r="N300" s="283"/>
      <c r="O300" s="283"/>
      <c r="P300" s="253"/>
      <c r="Q300" s="253"/>
      <c r="R300" s="253"/>
      <c r="S300" s="253"/>
      <c r="T300" s="253"/>
      <c r="U300" s="253"/>
      <c r="V300" s="253"/>
      <c r="W300" s="253"/>
      <c r="X300" s="253"/>
      <c r="Y300" s="253"/>
      <c r="Z300" s="253"/>
      <c r="AA300" s="253"/>
    </row>
    <row r="301" customFormat="false" ht="13.8" hidden="false" customHeight="false" outlineLevel="0" collapsed="false">
      <c r="A301" s="253"/>
      <c r="B301" s="267" t="n">
        <v>297</v>
      </c>
      <c r="C301" s="338" t="s">
        <v>1936</v>
      </c>
      <c r="D301" s="326" t="s">
        <v>156</v>
      </c>
      <c r="E301" s="338" t="s">
        <v>892</v>
      </c>
      <c r="F301" s="326" t="s">
        <v>362</v>
      </c>
      <c r="G301" s="326" t="s">
        <v>1932</v>
      </c>
      <c r="H301" s="339" t="s">
        <v>1937</v>
      </c>
      <c r="I301" s="340" t="s">
        <v>1938</v>
      </c>
      <c r="J301" s="339" t="s">
        <v>1939</v>
      </c>
      <c r="K301" s="326"/>
      <c r="L301" s="338" t="s">
        <v>887</v>
      </c>
      <c r="M301" s="326"/>
      <c r="N301" s="326"/>
      <c r="O301" s="326"/>
      <c r="P301" s="253"/>
      <c r="Q301" s="253"/>
      <c r="R301" s="253"/>
      <c r="S301" s="253"/>
      <c r="T301" s="253"/>
      <c r="U301" s="253"/>
      <c r="V301" s="253"/>
      <c r="W301" s="253"/>
      <c r="X301" s="253"/>
      <c r="Y301" s="253"/>
      <c r="Z301" s="253"/>
      <c r="AA301" s="253"/>
    </row>
    <row r="302" customFormat="false" ht="13.8" hidden="false" customHeight="false" outlineLevel="0" collapsed="false">
      <c r="A302" s="253"/>
      <c r="B302" s="267" t="n">
        <v>298</v>
      </c>
      <c r="C302" s="267" t="s">
        <v>1940</v>
      </c>
      <c r="D302" s="283" t="s">
        <v>317</v>
      </c>
      <c r="E302" s="267" t="s">
        <v>892</v>
      </c>
      <c r="F302" s="269" t="s">
        <v>362</v>
      </c>
      <c r="G302" s="269" t="s">
        <v>1932</v>
      </c>
      <c r="H302" s="270" t="s">
        <v>1941</v>
      </c>
      <c r="I302" s="271" t="s">
        <v>1942</v>
      </c>
      <c r="J302" s="270" t="s">
        <v>1943</v>
      </c>
      <c r="K302" s="269"/>
      <c r="L302" s="267" t="s">
        <v>887</v>
      </c>
      <c r="M302" s="269"/>
      <c r="N302" s="269"/>
      <c r="O302" s="269"/>
      <c r="P302" s="253"/>
      <c r="Q302" s="253"/>
      <c r="R302" s="253"/>
      <c r="S302" s="253"/>
      <c r="T302" s="253"/>
      <c r="U302" s="253"/>
      <c r="V302" s="253"/>
      <c r="W302" s="253"/>
      <c r="X302" s="253"/>
      <c r="Y302" s="253"/>
      <c r="Z302" s="253"/>
      <c r="AA302" s="253"/>
    </row>
    <row r="303" customFormat="false" ht="13.8" hidden="false" customHeight="false" outlineLevel="0" collapsed="false">
      <c r="A303" s="253"/>
      <c r="B303" s="267" t="n">
        <v>299</v>
      </c>
      <c r="C303" s="267" t="s">
        <v>1944</v>
      </c>
      <c r="D303" s="283" t="s">
        <v>363</v>
      </c>
      <c r="E303" s="267" t="s">
        <v>892</v>
      </c>
      <c r="F303" s="269" t="s">
        <v>362</v>
      </c>
      <c r="G303" s="269" t="s">
        <v>1932</v>
      </c>
      <c r="H303" s="270" t="s">
        <v>1945</v>
      </c>
      <c r="I303" s="271" t="s">
        <v>1946</v>
      </c>
      <c r="J303" s="270" t="s">
        <v>1947</v>
      </c>
      <c r="K303" s="269"/>
      <c r="L303" s="267" t="s">
        <v>887</v>
      </c>
      <c r="M303" s="269"/>
      <c r="N303" s="269"/>
      <c r="O303" s="269"/>
      <c r="P303" s="253"/>
      <c r="Q303" s="253"/>
      <c r="R303" s="253"/>
      <c r="S303" s="253"/>
      <c r="T303" s="253"/>
      <c r="U303" s="253"/>
      <c r="V303" s="253"/>
      <c r="W303" s="253"/>
      <c r="X303" s="253"/>
      <c r="Y303" s="253"/>
      <c r="Z303" s="253"/>
      <c r="AA303" s="253"/>
    </row>
    <row r="304" customFormat="false" ht="13.8" hidden="false" customHeight="false" outlineLevel="0" collapsed="false">
      <c r="A304" s="253"/>
      <c r="B304" s="267" t="n">
        <v>300</v>
      </c>
      <c r="C304" s="292" t="s">
        <v>1948</v>
      </c>
      <c r="D304" s="283" t="s">
        <v>364</v>
      </c>
      <c r="E304" s="292" t="s">
        <v>892</v>
      </c>
      <c r="F304" s="283" t="s">
        <v>362</v>
      </c>
      <c r="G304" s="283" t="s">
        <v>1932</v>
      </c>
      <c r="H304" s="290" t="s">
        <v>1949</v>
      </c>
      <c r="I304" s="291" t="s">
        <v>1950</v>
      </c>
      <c r="J304" s="290" t="s">
        <v>1951</v>
      </c>
      <c r="K304" s="283"/>
      <c r="L304" s="292" t="s">
        <v>887</v>
      </c>
      <c r="M304" s="283"/>
      <c r="N304" s="283"/>
      <c r="O304" s="283"/>
      <c r="P304" s="253"/>
      <c r="Q304" s="253"/>
      <c r="R304" s="253"/>
      <c r="S304" s="253"/>
      <c r="T304" s="253"/>
      <c r="U304" s="253"/>
      <c r="V304" s="253"/>
      <c r="W304" s="253"/>
      <c r="X304" s="253"/>
      <c r="Y304" s="253"/>
      <c r="Z304" s="253"/>
      <c r="AA304" s="253"/>
    </row>
    <row r="305" customFormat="false" ht="13.8" hidden="false" customHeight="false" outlineLevel="0" collapsed="false">
      <c r="A305" s="253"/>
      <c r="B305" s="267" t="n">
        <v>301</v>
      </c>
      <c r="C305" s="338" t="s">
        <v>1952</v>
      </c>
      <c r="D305" s="326" t="s">
        <v>365</v>
      </c>
      <c r="E305" s="338" t="s">
        <v>892</v>
      </c>
      <c r="F305" s="326" t="s">
        <v>362</v>
      </c>
      <c r="G305" s="326" t="s">
        <v>1932</v>
      </c>
      <c r="H305" s="339" t="s">
        <v>1953</v>
      </c>
      <c r="I305" s="340" t="s">
        <v>1954</v>
      </c>
      <c r="J305" s="339" t="s">
        <v>1955</v>
      </c>
      <c r="K305" s="326"/>
      <c r="L305" s="338" t="s">
        <v>887</v>
      </c>
      <c r="M305" s="326"/>
      <c r="N305" s="326"/>
      <c r="O305" s="326"/>
      <c r="P305" s="253"/>
      <c r="Q305" s="253"/>
      <c r="R305" s="253"/>
      <c r="S305" s="253"/>
      <c r="T305" s="253"/>
      <c r="U305" s="253"/>
      <c r="V305" s="253"/>
      <c r="W305" s="253"/>
      <c r="X305" s="253"/>
      <c r="Y305" s="253"/>
      <c r="Z305" s="253"/>
      <c r="AA305" s="253"/>
    </row>
    <row r="306" customFormat="false" ht="13.8" hidden="false" customHeight="false" outlineLevel="0" collapsed="false">
      <c r="A306" s="253"/>
      <c r="B306" s="267" t="n">
        <v>302</v>
      </c>
      <c r="C306" s="267" t="s">
        <v>1956</v>
      </c>
      <c r="D306" s="283" t="s">
        <v>366</v>
      </c>
      <c r="E306" s="267" t="s">
        <v>892</v>
      </c>
      <c r="F306" s="269" t="s">
        <v>362</v>
      </c>
      <c r="G306" s="269" t="s">
        <v>1932</v>
      </c>
      <c r="H306" s="270" t="s">
        <v>1957</v>
      </c>
      <c r="I306" s="271" t="s">
        <v>1958</v>
      </c>
      <c r="J306" s="270" t="s">
        <v>1959</v>
      </c>
      <c r="K306" s="269"/>
      <c r="L306" s="267" t="s">
        <v>887</v>
      </c>
      <c r="M306" s="269"/>
      <c r="N306" s="269"/>
      <c r="O306" s="269"/>
      <c r="P306" s="253"/>
      <c r="Q306" s="253"/>
      <c r="R306" s="253"/>
      <c r="S306" s="253"/>
      <c r="T306" s="253"/>
      <c r="U306" s="253"/>
      <c r="V306" s="253"/>
      <c r="W306" s="253"/>
      <c r="X306" s="253"/>
      <c r="Y306" s="253"/>
      <c r="Z306" s="253"/>
      <c r="AA306" s="253"/>
    </row>
    <row r="307" customFormat="false" ht="13.8" hidden="false" customHeight="false" outlineLevel="0" collapsed="false">
      <c r="A307" s="253"/>
      <c r="B307" s="267" t="n">
        <v>303</v>
      </c>
      <c r="C307" s="292" t="s">
        <v>1960</v>
      </c>
      <c r="D307" s="283" t="s">
        <v>367</v>
      </c>
      <c r="E307" s="292" t="s">
        <v>892</v>
      </c>
      <c r="F307" s="283" t="s">
        <v>362</v>
      </c>
      <c r="G307" s="283" t="s">
        <v>1932</v>
      </c>
      <c r="H307" s="290" t="s">
        <v>1961</v>
      </c>
      <c r="I307" s="291" t="s">
        <v>1962</v>
      </c>
      <c r="J307" s="290" t="s">
        <v>1963</v>
      </c>
      <c r="K307" s="283"/>
      <c r="L307" s="292" t="s">
        <v>887</v>
      </c>
      <c r="M307" s="283"/>
      <c r="N307" s="283"/>
      <c r="O307" s="283"/>
      <c r="P307" s="253"/>
      <c r="Q307" s="253"/>
      <c r="R307" s="253"/>
      <c r="S307" s="253"/>
      <c r="T307" s="253"/>
      <c r="U307" s="253"/>
      <c r="V307" s="253"/>
      <c r="W307" s="253"/>
      <c r="X307" s="253"/>
      <c r="Y307" s="253"/>
      <c r="Z307" s="253"/>
      <c r="AA307" s="253"/>
    </row>
    <row r="308" customFormat="false" ht="13.8" hidden="false" customHeight="false" outlineLevel="0" collapsed="false">
      <c r="A308" s="253"/>
      <c r="B308" s="267" t="n">
        <v>304</v>
      </c>
      <c r="C308" s="267" t="s">
        <v>1964</v>
      </c>
      <c r="D308" s="283" t="s">
        <v>368</v>
      </c>
      <c r="E308" s="267" t="s">
        <v>892</v>
      </c>
      <c r="F308" s="269" t="s">
        <v>362</v>
      </c>
      <c r="G308" s="269" t="s">
        <v>1932</v>
      </c>
      <c r="H308" s="270" t="s">
        <v>1965</v>
      </c>
      <c r="I308" s="271" t="s">
        <v>1966</v>
      </c>
      <c r="J308" s="270" t="s">
        <v>1967</v>
      </c>
      <c r="K308" s="269"/>
      <c r="L308" s="267" t="s">
        <v>887</v>
      </c>
      <c r="M308" s="269"/>
      <c r="N308" s="269"/>
      <c r="O308" s="269"/>
      <c r="P308" s="253"/>
      <c r="Q308" s="253"/>
      <c r="R308" s="253"/>
      <c r="S308" s="253"/>
      <c r="T308" s="253"/>
      <c r="U308" s="253"/>
      <c r="V308" s="253"/>
      <c r="W308" s="253"/>
      <c r="X308" s="253"/>
      <c r="Y308" s="253"/>
      <c r="Z308" s="253"/>
      <c r="AA308" s="253"/>
    </row>
    <row r="309" customFormat="false" ht="13.8" hidden="false" customHeight="false" outlineLevel="0" collapsed="false">
      <c r="A309" s="253"/>
      <c r="B309" s="267" t="n">
        <v>305</v>
      </c>
      <c r="C309" s="267" t="s">
        <v>1968</v>
      </c>
      <c r="D309" s="283" t="s">
        <v>369</v>
      </c>
      <c r="E309" s="267" t="s">
        <v>892</v>
      </c>
      <c r="F309" s="269" t="s">
        <v>362</v>
      </c>
      <c r="G309" s="269" t="s">
        <v>1932</v>
      </c>
      <c r="H309" s="270" t="s">
        <v>1969</v>
      </c>
      <c r="I309" s="271" t="s">
        <v>1970</v>
      </c>
      <c r="J309" s="270" t="s">
        <v>1971</v>
      </c>
      <c r="K309" s="269"/>
      <c r="L309" s="267" t="s">
        <v>887</v>
      </c>
      <c r="M309" s="269"/>
      <c r="N309" s="269"/>
      <c r="O309" s="269"/>
      <c r="P309" s="253"/>
      <c r="Q309" s="253"/>
      <c r="R309" s="253"/>
      <c r="S309" s="253"/>
      <c r="T309" s="253"/>
      <c r="U309" s="253"/>
      <c r="V309" s="253"/>
      <c r="W309" s="253"/>
      <c r="X309" s="253"/>
      <c r="Y309" s="253"/>
      <c r="Z309" s="253"/>
      <c r="AA309" s="253"/>
    </row>
    <row r="310" customFormat="false" ht="13.8" hidden="false" customHeight="false" outlineLevel="0" collapsed="false">
      <c r="A310" s="253"/>
      <c r="B310" s="267" t="n">
        <v>306</v>
      </c>
      <c r="C310" s="292" t="s">
        <v>1972</v>
      </c>
      <c r="D310" s="283" t="s">
        <v>370</v>
      </c>
      <c r="E310" s="292" t="s">
        <v>892</v>
      </c>
      <c r="F310" s="283" t="s">
        <v>362</v>
      </c>
      <c r="G310" s="283" t="s">
        <v>1932</v>
      </c>
      <c r="H310" s="290" t="s">
        <v>1973</v>
      </c>
      <c r="I310" s="291" t="s">
        <v>1974</v>
      </c>
      <c r="J310" s="290" t="s">
        <v>1975</v>
      </c>
      <c r="K310" s="283"/>
      <c r="L310" s="292" t="s">
        <v>887</v>
      </c>
      <c r="M310" s="283"/>
      <c r="N310" s="283"/>
      <c r="O310" s="283"/>
      <c r="P310" s="253"/>
      <c r="Q310" s="253"/>
      <c r="R310" s="253"/>
      <c r="S310" s="253"/>
      <c r="T310" s="253"/>
      <c r="U310" s="253"/>
      <c r="V310" s="253"/>
      <c r="W310" s="253"/>
      <c r="X310" s="253"/>
      <c r="Y310" s="253"/>
      <c r="Z310" s="253"/>
      <c r="AA310" s="253"/>
    </row>
    <row r="311" customFormat="false" ht="13.8" hidden="false" customHeight="false" outlineLevel="0" collapsed="false">
      <c r="A311" s="253"/>
      <c r="B311" s="267" t="n">
        <v>307</v>
      </c>
      <c r="C311" s="267" t="s">
        <v>1976</v>
      </c>
      <c r="D311" s="283" t="s">
        <v>371</v>
      </c>
      <c r="E311" s="267" t="s">
        <v>892</v>
      </c>
      <c r="F311" s="269" t="s">
        <v>362</v>
      </c>
      <c r="G311" s="269" t="s">
        <v>1977</v>
      </c>
      <c r="H311" s="270" t="s">
        <v>1978</v>
      </c>
      <c r="I311" s="271" t="s">
        <v>1979</v>
      </c>
      <c r="J311" s="270" t="s">
        <v>1980</v>
      </c>
      <c r="K311" s="269"/>
      <c r="L311" s="267" t="s">
        <v>887</v>
      </c>
      <c r="M311" s="269"/>
      <c r="N311" s="269"/>
      <c r="O311" s="269"/>
      <c r="P311" s="253"/>
      <c r="Q311" s="253"/>
      <c r="R311" s="253"/>
      <c r="S311" s="253"/>
      <c r="T311" s="253"/>
      <c r="U311" s="253"/>
      <c r="V311" s="253"/>
      <c r="W311" s="253"/>
      <c r="X311" s="253"/>
      <c r="Y311" s="253"/>
      <c r="Z311" s="253"/>
      <c r="AA311" s="253"/>
    </row>
    <row r="312" customFormat="false" ht="13.8" hidden="false" customHeight="false" outlineLevel="0" collapsed="false">
      <c r="A312" s="253"/>
      <c r="B312" s="267" t="n">
        <v>308</v>
      </c>
      <c r="C312" s="292" t="s">
        <v>1981</v>
      </c>
      <c r="D312" s="283" t="s">
        <v>372</v>
      </c>
      <c r="E312" s="292" t="s">
        <v>892</v>
      </c>
      <c r="F312" s="283" t="s">
        <v>362</v>
      </c>
      <c r="G312" s="283" t="s">
        <v>1932</v>
      </c>
      <c r="H312" s="290" t="s">
        <v>1982</v>
      </c>
      <c r="I312" s="291" t="s">
        <v>1983</v>
      </c>
      <c r="J312" s="290" t="s">
        <v>1984</v>
      </c>
      <c r="K312" s="283"/>
      <c r="L312" s="292" t="s">
        <v>887</v>
      </c>
      <c r="M312" s="283"/>
      <c r="N312" s="283"/>
      <c r="O312" s="283"/>
      <c r="P312" s="253"/>
      <c r="Q312" s="253"/>
      <c r="R312" s="253"/>
      <c r="S312" s="253"/>
      <c r="T312" s="253"/>
      <c r="U312" s="253"/>
      <c r="V312" s="253"/>
      <c r="W312" s="253"/>
      <c r="X312" s="253"/>
      <c r="Y312" s="253"/>
      <c r="Z312" s="253"/>
      <c r="AA312" s="253"/>
    </row>
    <row r="313" customFormat="false" ht="13.8" hidden="false" customHeight="false" outlineLevel="0" collapsed="false">
      <c r="A313" s="253"/>
      <c r="B313" s="267" t="n">
        <v>309</v>
      </c>
      <c r="C313" s="267" t="s">
        <v>1985</v>
      </c>
      <c r="D313" s="283" t="s">
        <v>373</v>
      </c>
      <c r="E313" s="267" t="s">
        <v>892</v>
      </c>
      <c r="F313" s="269" t="s">
        <v>362</v>
      </c>
      <c r="G313" s="269" t="s">
        <v>1932</v>
      </c>
      <c r="H313" s="270" t="s">
        <v>1986</v>
      </c>
      <c r="I313" s="271" t="s">
        <v>1987</v>
      </c>
      <c r="J313" s="270" t="s">
        <v>1988</v>
      </c>
      <c r="K313" s="269"/>
      <c r="L313" s="267" t="s">
        <v>887</v>
      </c>
      <c r="M313" s="269"/>
      <c r="N313" s="269"/>
      <c r="O313" s="269"/>
      <c r="P313" s="253"/>
      <c r="Q313" s="253"/>
      <c r="R313" s="253"/>
      <c r="S313" s="253"/>
      <c r="T313" s="253"/>
      <c r="U313" s="253"/>
      <c r="V313" s="253"/>
      <c r="W313" s="253"/>
      <c r="X313" s="253"/>
      <c r="Y313" s="253"/>
      <c r="Z313" s="253"/>
      <c r="AA313" s="253"/>
    </row>
    <row r="314" customFormat="false" ht="13.8" hidden="false" customHeight="false" outlineLevel="0" collapsed="false">
      <c r="A314" s="253"/>
      <c r="B314" s="267" t="n">
        <v>310</v>
      </c>
      <c r="C314" s="267" t="s">
        <v>1989</v>
      </c>
      <c r="D314" s="283" t="s">
        <v>374</v>
      </c>
      <c r="E314" s="267" t="s">
        <v>892</v>
      </c>
      <c r="F314" s="269" t="s">
        <v>362</v>
      </c>
      <c r="G314" s="269" t="s">
        <v>1932</v>
      </c>
      <c r="H314" s="270" t="s">
        <v>1990</v>
      </c>
      <c r="I314" s="271" t="s">
        <v>1991</v>
      </c>
      <c r="J314" s="270" t="s">
        <v>1992</v>
      </c>
      <c r="K314" s="269"/>
      <c r="L314" s="267" t="s">
        <v>887</v>
      </c>
      <c r="M314" s="269"/>
      <c r="N314" s="269"/>
      <c r="O314" s="269"/>
      <c r="P314" s="253"/>
      <c r="Q314" s="253"/>
      <c r="R314" s="253"/>
      <c r="S314" s="253"/>
      <c r="T314" s="253"/>
      <c r="U314" s="253"/>
      <c r="V314" s="253"/>
      <c r="W314" s="253"/>
      <c r="X314" s="253"/>
      <c r="Y314" s="253"/>
      <c r="Z314" s="253"/>
      <c r="AA314" s="253"/>
    </row>
    <row r="315" customFormat="false" ht="13.8" hidden="false" customHeight="false" outlineLevel="0" collapsed="false">
      <c r="A315" s="253"/>
      <c r="B315" s="267" t="n">
        <v>311</v>
      </c>
      <c r="C315" s="267" t="s">
        <v>1993</v>
      </c>
      <c r="D315" s="283" t="s">
        <v>375</v>
      </c>
      <c r="E315" s="267" t="s">
        <v>892</v>
      </c>
      <c r="F315" s="269" t="s">
        <v>362</v>
      </c>
      <c r="G315" s="269" t="s">
        <v>1932</v>
      </c>
      <c r="H315" s="270" t="s">
        <v>1994</v>
      </c>
      <c r="I315" s="271" t="s">
        <v>1995</v>
      </c>
      <c r="J315" s="270" t="s">
        <v>1996</v>
      </c>
      <c r="K315" s="269"/>
      <c r="L315" s="267" t="s">
        <v>887</v>
      </c>
      <c r="M315" s="269"/>
      <c r="N315" s="269"/>
      <c r="O315" s="269"/>
      <c r="P315" s="253"/>
      <c r="Q315" s="253"/>
      <c r="R315" s="253"/>
      <c r="S315" s="253"/>
      <c r="T315" s="253"/>
      <c r="U315" s="253"/>
      <c r="V315" s="253"/>
      <c r="W315" s="253"/>
      <c r="X315" s="253"/>
      <c r="Y315" s="253"/>
      <c r="Z315" s="253"/>
      <c r="AA315" s="253"/>
    </row>
    <row r="316" customFormat="false" ht="13.8" hidden="false" customHeight="false" outlineLevel="0" collapsed="false">
      <c r="A316" s="253"/>
      <c r="B316" s="267" t="n">
        <v>312</v>
      </c>
      <c r="C316" s="267" t="s">
        <v>1997</v>
      </c>
      <c r="D316" s="283" t="s">
        <v>376</v>
      </c>
      <c r="E316" s="267" t="s">
        <v>892</v>
      </c>
      <c r="F316" s="269" t="s">
        <v>362</v>
      </c>
      <c r="G316" s="269" t="s">
        <v>1932</v>
      </c>
      <c r="H316" s="270" t="s">
        <v>1998</v>
      </c>
      <c r="I316" s="271" t="s">
        <v>1999</v>
      </c>
      <c r="J316" s="270" t="s">
        <v>2000</v>
      </c>
      <c r="K316" s="269"/>
      <c r="L316" s="267" t="s">
        <v>887</v>
      </c>
      <c r="M316" s="269"/>
      <c r="N316" s="269"/>
      <c r="O316" s="269"/>
      <c r="P316" s="253"/>
      <c r="Q316" s="253"/>
      <c r="R316" s="253"/>
      <c r="S316" s="253"/>
      <c r="T316" s="253"/>
      <c r="U316" s="253"/>
      <c r="V316" s="253"/>
      <c r="W316" s="253"/>
      <c r="X316" s="253"/>
      <c r="Y316" s="253"/>
      <c r="Z316" s="253"/>
      <c r="AA316" s="253"/>
    </row>
    <row r="317" customFormat="false" ht="13.8" hidden="false" customHeight="false" outlineLevel="0" collapsed="false">
      <c r="A317" s="253"/>
      <c r="B317" s="267" t="n">
        <v>313</v>
      </c>
      <c r="C317" s="292" t="s">
        <v>2001</v>
      </c>
      <c r="D317" s="283" t="s">
        <v>377</v>
      </c>
      <c r="E317" s="292" t="s">
        <v>892</v>
      </c>
      <c r="F317" s="283" t="s">
        <v>362</v>
      </c>
      <c r="G317" s="283" t="s">
        <v>1932</v>
      </c>
      <c r="H317" s="290" t="s">
        <v>2002</v>
      </c>
      <c r="I317" s="291" t="s">
        <v>2003</v>
      </c>
      <c r="J317" s="290" t="s">
        <v>2004</v>
      </c>
      <c r="K317" s="283"/>
      <c r="L317" s="292" t="s">
        <v>887</v>
      </c>
      <c r="M317" s="283"/>
      <c r="N317" s="283"/>
      <c r="O317" s="283"/>
      <c r="P317" s="253"/>
      <c r="Q317" s="253"/>
      <c r="R317" s="253"/>
      <c r="S317" s="253"/>
      <c r="T317" s="253"/>
      <c r="U317" s="253"/>
      <c r="V317" s="253"/>
      <c r="W317" s="253"/>
      <c r="X317" s="253"/>
      <c r="Y317" s="253"/>
      <c r="Z317" s="253"/>
      <c r="AA317" s="253"/>
    </row>
    <row r="318" customFormat="false" ht="13.8" hidden="false" customHeight="false" outlineLevel="0" collapsed="false">
      <c r="A318" s="253"/>
      <c r="B318" s="267" t="n">
        <v>314</v>
      </c>
      <c r="C318" s="338" t="s">
        <v>2005</v>
      </c>
      <c r="D318" s="326" t="s">
        <v>378</v>
      </c>
      <c r="E318" s="338" t="s">
        <v>915</v>
      </c>
      <c r="F318" s="326" t="s">
        <v>362</v>
      </c>
      <c r="G318" s="326" t="s">
        <v>2006</v>
      </c>
      <c r="H318" s="339" t="s">
        <v>2007</v>
      </c>
      <c r="I318" s="340" t="s">
        <v>2008</v>
      </c>
      <c r="J318" s="339" t="s">
        <v>2009</v>
      </c>
      <c r="K318" s="326"/>
      <c r="L318" s="338" t="s">
        <v>887</v>
      </c>
      <c r="M318" s="326"/>
      <c r="N318" s="326"/>
      <c r="O318" s="326"/>
      <c r="P318" s="253"/>
      <c r="Q318" s="253"/>
      <c r="R318" s="253"/>
      <c r="S318" s="253"/>
      <c r="T318" s="253"/>
      <c r="U318" s="253"/>
      <c r="V318" s="253"/>
      <c r="W318" s="253"/>
      <c r="X318" s="253"/>
      <c r="Y318" s="253"/>
      <c r="Z318" s="253"/>
      <c r="AA318" s="253"/>
    </row>
    <row r="319" customFormat="false" ht="13.8" hidden="false" customHeight="false" outlineLevel="0" collapsed="false">
      <c r="A319" s="253"/>
      <c r="B319" s="267" t="n">
        <v>315</v>
      </c>
      <c r="C319" s="267" t="s">
        <v>2010</v>
      </c>
      <c r="D319" s="283" t="s">
        <v>379</v>
      </c>
      <c r="E319" s="267" t="s">
        <v>892</v>
      </c>
      <c r="F319" s="269" t="s">
        <v>362</v>
      </c>
      <c r="G319" s="269" t="s">
        <v>1932</v>
      </c>
      <c r="H319" s="270" t="s">
        <v>2011</v>
      </c>
      <c r="I319" s="271" t="s">
        <v>2012</v>
      </c>
      <c r="J319" s="270" t="s">
        <v>2013</v>
      </c>
      <c r="K319" s="269"/>
      <c r="L319" s="267" t="s">
        <v>887</v>
      </c>
      <c r="M319" s="269"/>
      <c r="N319" s="269"/>
      <c r="O319" s="269"/>
      <c r="P319" s="253"/>
      <c r="Q319" s="253"/>
      <c r="R319" s="253"/>
      <c r="S319" s="253"/>
      <c r="T319" s="253"/>
      <c r="U319" s="253"/>
      <c r="V319" s="253"/>
      <c r="W319" s="253"/>
      <c r="X319" s="253"/>
      <c r="Y319" s="253"/>
      <c r="Z319" s="253"/>
      <c r="AA319" s="253"/>
    </row>
    <row r="320" customFormat="false" ht="13.8" hidden="false" customHeight="false" outlineLevel="0" collapsed="false">
      <c r="A320" s="253"/>
      <c r="B320" s="267" t="n">
        <v>316</v>
      </c>
      <c r="C320" s="267" t="s">
        <v>2014</v>
      </c>
      <c r="D320" s="283" t="s">
        <v>380</v>
      </c>
      <c r="E320" s="267" t="s">
        <v>892</v>
      </c>
      <c r="F320" s="269" t="s">
        <v>362</v>
      </c>
      <c r="G320" s="269" t="s">
        <v>1932</v>
      </c>
      <c r="H320" s="270" t="s">
        <v>2015</v>
      </c>
      <c r="I320" s="271" t="s">
        <v>2016</v>
      </c>
      <c r="J320" s="270" t="s">
        <v>2017</v>
      </c>
      <c r="K320" s="269"/>
      <c r="L320" s="267" t="s">
        <v>887</v>
      </c>
      <c r="M320" s="269"/>
      <c r="N320" s="269"/>
      <c r="O320" s="269"/>
      <c r="P320" s="253"/>
      <c r="Q320" s="253"/>
      <c r="R320" s="253"/>
      <c r="S320" s="253"/>
      <c r="T320" s="253"/>
      <c r="U320" s="253"/>
      <c r="V320" s="253"/>
      <c r="W320" s="253"/>
      <c r="X320" s="253"/>
      <c r="Y320" s="253"/>
      <c r="Z320" s="253"/>
      <c r="AA320" s="253"/>
    </row>
    <row r="321" customFormat="false" ht="13.8" hidden="false" customHeight="false" outlineLevel="0" collapsed="false">
      <c r="A321" s="253"/>
      <c r="B321" s="267" t="n">
        <v>317</v>
      </c>
      <c r="C321" s="267" t="s">
        <v>2018</v>
      </c>
      <c r="D321" s="283" t="s">
        <v>381</v>
      </c>
      <c r="E321" s="267" t="s">
        <v>892</v>
      </c>
      <c r="F321" s="269" t="s">
        <v>362</v>
      </c>
      <c r="G321" s="269" t="s">
        <v>2019</v>
      </c>
      <c r="H321" s="270" t="s">
        <v>2020</v>
      </c>
      <c r="I321" s="271" t="s">
        <v>2021</v>
      </c>
      <c r="J321" s="270" t="s">
        <v>2022</v>
      </c>
      <c r="K321" s="269"/>
      <c r="L321" s="267" t="s">
        <v>887</v>
      </c>
      <c r="M321" s="269"/>
      <c r="N321" s="269"/>
      <c r="O321" s="269"/>
      <c r="P321" s="253"/>
      <c r="Q321" s="253"/>
      <c r="R321" s="253"/>
      <c r="S321" s="253"/>
      <c r="T321" s="253"/>
      <c r="U321" s="253"/>
      <c r="V321" s="253"/>
      <c r="W321" s="253"/>
      <c r="X321" s="253"/>
      <c r="Y321" s="253"/>
      <c r="Z321" s="253"/>
      <c r="AA321" s="253"/>
    </row>
    <row r="322" customFormat="false" ht="13.8" hidden="false" customHeight="false" outlineLevel="0" collapsed="false">
      <c r="A322" s="253"/>
      <c r="B322" s="267" t="n">
        <v>318</v>
      </c>
      <c r="C322" s="292" t="s">
        <v>2023</v>
      </c>
      <c r="D322" s="283" t="s">
        <v>382</v>
      </c>
      <c r="E322" s="292" t="s">
        <v>892</v>
      </c>
      <c r="F322" s="283" t="s">
        <v>362</v>
      </c>
      <c r="G322" s="283" t="s">
        <v>1932</v>
      </c>
      <c r="H322" s="290" t="s">
        <v>2024</v>
      </c>
      <c r="I322" s="291" t="s">
        <v>2025</v>
      </c>
      <c r="J322" s="290" t="s">
        <v>2026</v>
      </c>
      <c r="K322" s="283"/>
      <c r="L322" s="292" t="s">
        <v>887</v>
      </c>
      <c r="M322" s="283"/>
      <c r="N322" s="283"/>
      <c r="O322" s="283"/>
      <c r="P322" s="253"/>
      <c r="Q322" s="253"/>
      <c r="R322" s="253"/>
      <c r="S322" s="253"/>
      <c r="T322" s="253"/>
      <c r="U322" s="253"/>
      <c r="V322" s="253"/>
      <c r="W322" s="253"/>
      <c r="X322" s="253"/>
      <c r="Y322" s="253"/>
      <c r="Z322" s="253"/>
      <c r="AA322" s="253"/>
    </row>
    <row r="323" customFormat="false" ht="13.8" hidden="false" customHeight="false" outlineLevel="0" collapsed="false">
      <c r="A323" s="253"/>
      <c r="B323" s="267" t="n">
        <v>319</v>
      </c>
      <c r="C323" s="267" t="s">
        <v>2027</v>
      </c>
      <c r="D323" s="283" t="s">
        <v>383</v>
      </c>
      <c r="E323" s="267" t="s">
        <v>892</v>
      </c>
      <c r="F323" s="269" t="s">
        <v>362</v>
      </c>
      <c r="G323" s="269" t="s">
        <v>1932</v>
      </c>
      <c r="H323" s="270" t="s">
        <v>2028</v>
      </c>
      <c r="I323" s="271" t="s">
        <v>2029</v>
      </c>
      <c r="J323" s="270" t="s">
        <v>2030</v>
      </c>
      <c r="K323" s="269"/>
      <c r="L323" s="267" t="s">
        <v>887</v>
      </c>
      <c r="M323" s="269"/>
      <c r="N323" s="269"/>
      <c r="O323" s="269"/>
      <c r="P323" s="253"/>
      <c r="Q323" s="253"/>
      <c r="R323" s="253"/>
      <c r="S323" s="253"/>
      <c r="T323" s="253"/>
      <c r="U323" s="253"/>
      <c r="V323" s="253"/>
      <c r="W323" s="253"/>
      <c r="X323" s="253"/>
      <c r="Y323" s="253"/>
      <c r="Z323" s="253"/>
      <c r="AA323" s="253"/>
    </row>
    <row r="324" customFormat="false" ht="13.8" hidden="false" customHeight="false" outlineLevel="0" collapsed="false">
      <c r="A324" s="253"/>
      <c r="B324" s="267" t="n">
        <v>320</v>
      </c>
      <c r="C324" s="292" t="s">
        <v>2031</v>
      </c>
      <c r="D324" s="283" t="s">
        <v>384</v>
      </c>
      <c r="E324" s="292" t="s">
        <v>892</v>
      </c>
      <c r="F324" s="283" t="s">
        <v>362</v>
      </c>
      <c r="G324" s="283" t="s">
        <v>1932</v>
      </c>
      <c r="H324" s="290" t="s">
        <v>2032</v>
      </c>
      <c r="I324" s="291" t="s">
        <v>2033</v>
      </c>
      <c r="J324" s="290" t="s">
        <v>2034</v>
      </c>
      <c r="K324" s="283"/>
      <c r="L324" s="292" t="s">
        <v>887</v>
      </c>
      <c r="M324" s="283"/>
      <c r="N324" s="283"/>
      <c r="O324" s="283"/>
      <c r="P324" s="253"/>
      <c r="Q324" s="253"/>
      <c r="R324" s="253"/>
      <c r="S324" s="253"/>
      <c r="T324" s="253"/>
      <c r="U324" s="253"/>
      <c r="V324" s="253"/>
      <c r="W324" s="253"/>
      <c r="X324" s="253"/>
      <c r="Y324" s="253"/>
      <c r="Z324" s="253"/>
      <c r="AA324" s="253"/>
    </row>
    <row r="325" customFormat="false" ht="13.8" hidden="false" customHeight="false" outlineLevel="0" collapsed="false">
      <c r="A325" s="253"/>
      <c r="B325" s="267" t="n">
        <v>321</v>
      </c>
      <c r="C325" s="267" t="s">
        <v>2035</v>
      </c>
      <c r="D325" s="283" t="s">
        <v>385</v>
      </c>
      <c r="E325" s="267" t="s">
        <v>892</v>
      </c>
      <c r="F325" s="269" t="s">
        <v>362</v>
      </c>
      <c r="G325" s="269" t="s">
        <v>1932</v>
      </c>
      <c r="H325" s="270" t="s">
        <v>2036</v>
      </c>
      <c r="I325" s="271" t="s">
        <v>2037</v>
      </c>
      <c r="J325" s="270" t="s">
        <v>2038</v>
      </c>
      <c r="K325" s="269"/>
      <c r="L325" s="267" t="s">
        <v>887</v>
      </c>
      <c r="M325" s="269"/>
      <c r="N325" s="269"/>
      <c r="O325" s="269"/>
      <c r="P325" s="253"/>
      <c r="Q325" s="253"/>
      <c r="R325" s="253"/>
      <c r="S325" s="253"/>
      <c r="T325" s="253"/>
      <c r="U325" s="253"/>
      <c r="V325" s="253"/>
      <c r="W325" s="253"/>
      <c r="X325" s="253"/>
      <c r="Y325" s="253"/>
      <c r="Z325" s="253"/>
      <c r="AA325" s="253"/>
    </row>
    <row r="326" customFormat="false" ht="13.8" hidden="false" customHeight="false" outlineLevel="0" collapsed="false">
      <c r="A326" s="253"/>
      <c r="B326" s="267" t="n">
        <v>322</v>
      </c>
      <c r="C326" s="292" t="s">
        <v>2039</v>
      </c>
      <c r="D326" s="283" t="s">
        <v>386</v>
      </c>
      <c r="E326" s="292" t="s">
        <v>892</v>
      </c>
      <c r="F326" s="283" t="s">
        <v>362</v>
      </c>
      <c r="G326" s="283" t="s">
        <v>1932</v>
      </c>
      <c r="H326" s="290" t="s">
        <v>2040</v>
      </c>
      <c r="I326" s="291" t="s">
        <v>2041</v>
      </c>
      <c r="J326" s="290" t="s">
        <v>2042</v>
      </c>
      <c r="K326" s="283"/>
      <c r="L326" s="292" t="s">
        <v>887</v>
      </c>
      <c r="M326" s="283"/>
      <c r="N326" s="283"/>
      <c r="O326" s="283"/>
      <c r="P326" s="253"/>
      <c r="Q326" s="253"/>
      <c r="R326" s="253"/>
      <c r="S326" s="253"/>
      <c r="T326" s="253"/>
      <c r="U326" s="253"/>
      <c r="V326" s="253"/>
      <c r="W326" s="253"/>
      <c r="X326" s="253"/>
      <c r="Y326" s="253"/>
      <c r="Z326" s="253"/>
      <c r="AA326" s="253"/>
    </row>
    <row r="327" customFormat="false" ht="13.8" hidden="false" customHeight="false" outlineLevel="0" collapsed="false">
      <c r="A327" s="253"/>
      <c r="B327" s="267" t="n">
        <v>323</v>
      </c>
      <c r="C327" s="338" t="s">
        <v>2043</v>
      </c>
      <c r="D327" s="326" t="s">
        <v>387</v>
      </c>
      <c r="E327" s="338" t="s">
        <v>892</v>
      </c>
      <c r="F327" s="326" t="s">
        <v>362</v>
      </c>
      <c r="G327" s="326" t="s">
        <v>1932</v>
      </c>
      <c r="H327" s="339" t="s">
        <v>2044</v>
      </c>
      <c r="I327" s="340" t="s">
        <v>2045</v>
      </c>
      <c r="J327" s="339" t="s">
        <v>2046</v>
      </c>
      <c r="K327" s="326"/>
      <c r="L327" s="338" t="s">
        <v>887</v>
      </c>
      <c r="M327" s="326"/>
      <c r="N327" s="326"/>
      <c r="O327" s="326"/>
      <c r="P327" s="253"/>
      <c r="Q327" s="253"/>
      <c r="R327" s="253"/>
      <c r="S327" s="253"/>
      <c r="T327" s="253"/>
      <c r="U327" s="253"/>
      <c r="V327" s="253"/>
      <c r="W327" s="253"/>
      <c r="X327" s="253"/>
      <c r="Y327" s="253"/>
      <c r="Z327" s="253"/>
      <c r="AA327" s="253"/>
    </row>
    <row r="328" customFormat="false" ht="13.8" hidden="false" customHeight="false" outlineLevel="0" collapsed="false">
      <c r="A328" s="253"/>
      <c r="B328" s="267" t="n">
        <v>324</v>
      </c>
      <c r="C328" s="267" t="s">
        <v>2047</v>
      </c>
      <c r="D328" s="269" t="s">
        <v>622</v>
      </c>
      <c r="E328" s="267" t="s">
        <v>892</v>
      </c>
      <c r="F328" s="269" t="s">
        <v>362</v>
      </c>
      <c r="G328" s="269" t="s">
        <v>1932</v>
      </c>
      <c r="H328" s="346" t="s">
        <v>2048</v>
      </c>
      <c r="I328" s="296" t="s">
        <v>2049</v>
      </c>
      <c r="J328" s="297" t="s">
        <v>2050</v>
      </c>
      <c r="K328" s="269"/>
      <c r="L328" s="267"/>
      <c r="M328" s="269"/>
      <c r="N328" s="269"/>
      <c r="O328" s="269"/>
      <c r="P328" s="253"/>
      <c r="Q328" s="253"/>
      <c r="R328" s="253"/>
      <c r="S328" s="253"/>
      <c r="T328" s="253"/>
      <c r="U328" s="253"/>
      <c r="V328" s="253"/>
      <c r="W328" s="253"/>
      <c r="X328" s="253"/>
      <c r="Y328" s="253"/>
      <c r="Z328" s="253"/>
      <c r="AA328" s="253"/>
    </row>
    <row r="329" customFormat="false" ht="13.8" hidden="false" customHeight="false" outlineLevel="0" collapsed="false">
      <c r="A329" s="253"/>
      <c r="B329" s="267" t="n">
        <v>325</v>
      </c>
      <c r="C329" s="267" t="s">
        <v>2051</v>
      </c>
      <c r="D329" s="328" t="s">
        <v>623</v>
      </c>
      <c r="E329" s="327" t="s">
        <v>892</v>
      </c>
      <c r="F329" s="269" t="s">
        <v>362</v>
      </c>
      <c r="G329" s="269" t="s">
        <v>1932</v>
      </c>
      <c r="H329" s="298" t="s">
        <v>2052</v>
      </c>
      <c r="I329" s="299" t="s">
        <v>2053</v>
      </c>
      <c r="J329" s="300" t="s">
        <v>2054</v>
      </c>
      <c r="K329" s="269"/>
      <c r="L329" s="267"/>
      <c r="M329" s="269"/>
      <c r="N329" s="269"/>
      <c r="O329" s="269"/>
      <c r="P329" s="253"/>
      <c r="Q329" s="253"/>
      <c r="R329" s="253"/>
      <c r="S329" s="253"/>
      <c r="T329" s="253"/>
      <c r="U329" s="253"/>
      <c r="V329" s="253"/>
      <c r="W329" s="253"/>
      <c r="X329" s="253"/>
      <c r="Y329" s="253"/>
      <c r="Z329" s="253"/>
      <c r="AA329" s="253"/>
    </row>
    <row r="330" customFormat="false" ht="13.8" hidden="false" customHeight="false" outlineLevel="0" collapsed="false">
      <c r="A330" s="253"/>
      <c r="B330" s="267" t="n">
        <v>326</v>
      </c>
      <c r="C330" s="267" t="s">
        <v>2055</v>
      </c>
      <c r="D330" s="328" t="s">
        <v>624</v>
      </c>
      <c r="E330" s="327" t="s">
        <v>915</v>
      </c>
      <c r="F330" s="269" t="s">
        <v>362</v>
      </c>
      <c r="G330" s="269" t="s">
        <v>1932</v>
      </c>
      <c r="H330" s="298" t="s">
        <v>2056</v>
      </c>
      <c r="I330" s="299" t="s">
        <v>2057</v>
      </c>
      <c r="J330" s="300" t="s">
        <v>1996</v>
      </c>
      <c r="K330" s="269"/>
      <c r="L330" s="267"/>
      <c r="M330" s="269"/>
      <c r="N330" s="269"/>
      <c r="O330" s="269"/>
      <c r="P330" s="253"/>
      <c r="Q330" s="253"/>
      <c r="R330" s="253"/>
      <c r="S330" s="253"/>
      <c r="T330" s="253"/>
      <c r="U330" s="253"/>
      <c r="V330" s="253"/>
      <c r="W330" s="253"/>
      <c r="X330" s="253"/>
      <c r="Y330" s="253"/>
      <c r="Z330" s="253"/>
      <c r="AA330" s="253"/>
    </row>
    <row r="331" customFormat="false" ht="13.8" hidden="false" customHeight="false" outlineLevel="0" collapsed="false">
      <c r="A331" s="253"/>
      <c r="B331" s="267" t="n">
        <v>327</v>
      </c>
      <c r="C331" s="267" t="s">
        <v>2058</v>
      </c>
      <c r="D331" s="328" t="s">
        <v>625</v>
      </c>
      <c r="E331" s="327" t="s">
        <v>892</v>
      </c>
      <c r="F331" s="269" t="s">
        <v>362</v>
      </c>
      <c r="G331" s="269" t="s">
        <v>1932</v>
      </c>
      <c r="H331" s="298" t="s">
        <v>2059</v>
      </c>
      <c r="I331" s="299" t="s">
        <v>2060</v>
      </c>
      <c r="J331" s="300" t="s">
        <v>2061</v>
      </c>
      <c r="K331" s="269"/>
      <c r="L331" s="267"/>
      <c r="M331" s="269"/>
      <c r="N331" s="347"/>
      <c r="O331" s="269"/>
      <c r="P331" s="253"/>
      <c r="Q331" s="253"/>
      <c r="R331" s="253"/>
      <c r="S331" s="253"/>
      <c r="T331" s="253"/>
      <c r="U331" s="253"/>
      <c r="V331" s="253"/>
      <c r="W331" s="253"/>
      <c r="X331" s="253"/>
      <c r="Y331" s="253"/>
      <c r="Z331" s="253"/>
      <c r="AA331" s="253"/>
    </row>
    <row r="332" customFormat="false" ht="13.8" hidden="false" customHeight="false" outlineLevel="0" collapsed="false">
      <c r="A332" s="253"/>
      <c r="B332" s="267" t="n">
        <v>328</v>
      </c>
      <c r="C332" s="267" t="s">
        <v>2062</v>
      </c>
      <c r="D332" s="283" t="s">
        <v>388</v>
      </c>
      <c r="E332" s="267" t="s">
        <v>892</v>
      </c>
      <c r="F332" s="269" t="s">
        <v>389</v>
      </c>
      <c r="G332" s="269" t="s">
        <v>2063</v>
      </c>
      <c r="H332" s="270" t="s">
        <v>2064</v>
      </c>
      <c r="I332" s="271" t="s">
        <v>2065</v>
      </c>
      <c r="J332" s="270" t="s">
        <v>2066</v>
      </c>
      <c r="K332" s="269"/>
      <c r="L332" s="267" t="s">
        <v>887</v>
      </c>
      <c r="M332" s="269"/>
      <c r="N332" s="330" t="n">
        <v>1102220018258</v>
      </c>
      <c r="O332" s="269"/>
      <c r="P332" s="253"/>
      <c r="Q332" s="253"/>
      <c r="R332" s="253"/>
      <c r="S332" s="253"/>
      <c r="T332" s="253"/>
      <c r="U332" s="253"/>
      <c r="V332" s="253"/>
      <c r="W332" s="253"/>
      <c r="X332" s="253"/>
      <c r="Y332" s="253"/>
      <c r="Z332" s="253"/>
      <c r="AA332" s="253"/>
    </row>
    <row r="333" customFormat="false" ht="13.8" hidden="false" customHeight="false" outlineLevel="0" collapsed="false">
      <c r="A333" s="253"/>
      <c r="B333" s="267" t="n">
        <v>329</v>
      </c>
      <c r="C333" s="267" t="s">
        <v>2067</v>
      </c>
      <c r="D333" s="283" t="s">
        <v>390</v>
      </c>
      <c r="E333" s="267" t="s">
        <v>892</v>
      </c>
      <c r="F333" s="269" t="s">
        <v>389</v>
      </c>
      <c r="G333" s="269" t="s">
        <v>2063</v>
      </c>
      <c r="H333" s="270" t="s">
        <v>2068</v>
      </c>
      <c r="I333" s="276" t="s">
        <v>2069</v>
      </c>
      <c r="J333" s="270" t="s">
        <v>2070</v>
      </c>
      <c r="K333" s="269"/>
      <c r="L333" s="267" t="s">
        <v>887</v>
      </c>
      <c r="M333" s="269"/>
      <c r="N333" s="331" t="n">
        <v>1102220061828</v>
      </c>
      <c r="O333" s="269"/>
      <c r="P333" s="253"/>
      <c r="Q333" s="253"/>
      <c r="R333" s="253"/>
      <c r="S333" s="253"/>
      <c r="T333" s="253"/>
      <c r="U333" s="253"/>
      <c r="V333" s="253"/>
      <c r="W333" s="253"/>
      <c r="X333" s="253"/>
      <c r="Y333" s="253"/>
      <c r="Z333" s="253"/>
      <c r="AA333" s="253"/>
    </row>
    <row r="334" customFormat="false" ht="13.8" hidden="false" customHeight="false" outlineLevel="0" collapsed="false">
      <c r="A334" s="253"/>
      <c r="B334" s="267" t="n">
        <v>330</v>
      </c>
      <c r="C334" s="267" t="s">
        <v>2071</v>
      </c>
      <c r="D334" s="283" t="s">
        <v>391</v>
      </c>
      <c r="E334" s="267" t="s">
        <v>892</v>
      </c>
      <c r="F334" s="269" t="s">
        <v>389</v>
      </c>
      <c r="G334" s="269" t="s">
        <v>2072</v>
      </c>
      <c r="H334" s="270" t="s">
        <v>2073</v>
      </c>
      <c r="I334" s="271" t="s">
        <v>2074</v>
      </c>
      <c r="J334" s="272"/>
      <c r="K334" s="269"/>
      <c r="L334" s="267" t="s">
        <v>887</v>
      </c>
      <c r="M334" s="269"/>
      <c r="N334" s="332"/>
      <c r="O334" s="269"/>
      <c r="P334" s="253"/>
      <c r="Q334" s="253"/>
      <c r="R334" s="253"/>
      <c r="S334" s="253"/>
      <c r="T334" s="253"/>
      <c r="U334" s="253"/>
      <c r="V334" s="253"/>
      <c r="W334" s="253"/>
      <c r="X334" s="253"/>
      <c r="Y334" s="253"/>
      <c r="Z334" s="253"/>
      <c r="AA334" s="253"/>
    </row>
    <row r="335" customFormat="false" ht="13.8" hidden="false" customHeight="false" outlineLevel="0" collapsed="false">
      <c r="A335" s="253"/>
      <c r="B335" s="267" t="n">
        <v>331</v>
      </c>
      <c r="C335" s="267" t="s">
        <v>2075</v>
      </c>
      <c r="D335" s="283" t="s">
        <v>392</v>
      </c>
      <c r="E335" s="267" t="s">
        <v>892</v>
      </c>
      <c r="F335" s="269" t="s">
        <v>389</v>
      </c>
      <c r="G335" s="269" t="s">
        <v>2063</v>
      </c>
      <c r="H335" s="270" t="s">
        <v>2076</v>
      </c>
      <c r="I335" s="276" t="s">
        <v>2077</v>
      </c>
      <c r="J335" s="270" t="s">
        <v>2078</v>
      </c>
      <c r="K335" s="269"/>
      <c r="L335" s="267" t="s">
        <v>887</v>
      </c>
      <c r="M335" s="269"/>
      <c r="N335" s="331" t="s">
        <v>2079</v>
      </c>
      <c r="O335" s="269"/>
      <c r="P335" s="253"/>
      <c r="Q335" s="253"/>
      <c r="R335" s="253"/>
      <c r="S335" s="253"/>
      <c r="T335" s="253"/>
      <c r="U335" s="253"/>
      <c r="V335" s="253"/>
      <c r="W335" s="253"/>
      <c r="X335" s="253"/>
      <c r="Y335" s="253"/>
      <c r="Z335" s="253"/>
      <c r="AA335" s="253"/>
    </row>
    <row r="336" customFormat="false" ht="13.8" hidden="false" customHeight="false" outlineLevel="0" collapsed="false">
      <c r="A336" s="253"/>
      <c r="B336" s="267" t="n">
        <v>332</v>
      </c>
      <c r="C336" s="267" t="s">
        <v>2080</v>
      </c>
      <c r="D336" s="291" t="s">
        <v>393</v>
      </c>
      <c r="E336" s="267" t="s">
        <v>892</v>
      </c>
      <c r="F336" s="269" t="s">
        <v>389</v>
      </c>
      <c r="G336" s="269" t="s">
        <v>2081</v>
      </c>
      <c r="H336" s="270" t="s">
        <v>2082</v>
      </c>
      <c r="I336" s="271" t="s">
        <v>2083</v>
      </c>
      <c r="J336" s="272"/>
      <c r="K336" s="269"/>
      <c r="L336" s="267" t="s">
        <v>887</v>
      </c>
      <c r="M336" s="269"/>
      <c r="N336" s="331" t="n">
        <v>1002220066084</v>
      </c>
      <c r="O336" s="269"/>
      <c r="P336" s="253"/>
      <c r="Q336" s="253"/>
      <c r="R336" s="253"/>
      <c r="S336" s="253"/>
      <c r="T336" s="253"/>
      <c r="U336" s="253"/>
      <c r="V336" s="253"/>
      <c r="W336" s="253"/>
      <c r="X336" s="253"/>
      <c r="Y336" s="253"/>
      <c r="Z336" s="253"/>
      <c r="AA336" s="253"/>
    </row>
    <row r="337" customFormat="false" ht="13.8" hidden="false" customHeight="false" outlineLevel="0" collapsed="false">
      <c r="A337" s="253"/>
      <c r="B337" s="267" t="n">
        <v>333</v>
      </c>
      <c r="C337" s="267" t="s">
        <v>2084</v>
      </c>
      <c r="D337" s="291" t="s">
        <v>394</v>
      </c>
      <c r="E337" s="267" t="s">
        <v>892</v>
      </c>
      <c r="F337" s="269" t="s">
        <v>389</v>
      </c>
      <c r="G337" s="269" t="s">
        <v>2063</v>
      </c>
      <c r="H337" s="305" t="s">
        <v>2085</v>
      </c>
      <c r="I337" s="306" t="s">
        <v>2086</v>
      </c>
      <c r="J337" s="305" t="s">
        <v>2087</v>
      </c>
      <c r="K337" s="269"/>
      <c r="L337" s="267" t="s">
        <v>887</v>
      </c>
      <c r="M337" s="269"/>
      <c r="N337" s="331" t="n">
        <v>1102220017224</v>
      </c>
      <c r="O337" s="269"/>
      <c r="P337" s="253"/>
      <c r="Q337" s="253"/>
      <c r="R337" s="253"/>
      <c r="S337" s="253"/>
      <c r="T337" s="253"/>
      <c r="U337" s="253"/>
      <c r="V337" s="253"/>
      <c r="W337" s="253"/>
      <c r="X337" s="253"/>
      <c r="Y337" s="253"/>
      <c r="Z337" s="253"/>
      <c r="AA337" s="253"/>
    </row>
    <row r="338" customFormat="false" ht="13.8" hidden="false" customHeight="false" outlineLevel="0" collapsed="false">
      <c r="A338" s="253"/>
      <c r="B338" s="267" t="n">
        <v>334</v>
      </c>
      <c r="C338" s="267" t="s">
        <v>2088</v>
      </c>
      <c r="D338" s="283" t="s">
        <v>396</v>
      </c>
      <c r="E338" s="267" t="s">
        <v>892</v>
      </c>
      <c r="F338" s="269" t="s">
        <v>389</v>
      </c>
      <c r="G338" s="269" t="s">
        <v>2063</v>
      </c>
      <c r="H338" s="270" t="s">
        <v>2089</v>
      </c>
      <c r="I338" s="271" t="s">
        <v>2090</v>
      </c>
      <c r="J338" s="270" t="s">
        <v>2091</v>
      </c>
      <c r="K338" s="269"/>
      <c r="L338" s="267" t="s">
        <v>887</v>
      </c>
      <c r="M338" s="269"/>
      <c r="N338" s="331" t="s">
        <v>2092</v>
      </c>
      <c r="O338" s="269"/>
      <c r="P338" s="253"/>
      <c r="Q338" s="253"/>
      <c r="R338" s="253"/>
      <c r="S338" s="253"/>
      <c r="T338" s="253"/>
      <c r="U338" s="253"/>
      <c r="V338" s="253"/>
      <c r="W338" s="253"/>
      <c r="X338" s="253"/>
      <c r="Y338" s="253"/>
      <c r="Z338" s="253"/>
      <c r="AA338" s="253"/>
    </row>
    <row r="339" customFormat="false" ht="13.8" hidden="false" customHeight="false" outlineLevel="0" collapsed="false">
      <c r="A339" s="253"/>
      <c r="B339" s="267" t="n">
        <v>335</v>
      </c>
      <c r="C339" s="267" t="s">
        <v>2093</v>
      </c>
      <c r="D339" s="283" t="s">
        <v>397</v>
      </c>
      <c r="E339" s="267" t="s">
        <v>892</v>
      </c>
      <c r="F339" s="269" t="s">
        <v>389</v>
      </c>
      <c r="G339" s="269" t="s">
        <v>2063</v>
      </c>
      <c r="H339" s="270" t="s">
        <v>2094</v>
      </c>
      <c r="I339" s="271" t="s">
        <v>2095</v>
      </c>
      <c r="J339" s="270" t="s">
        <v>2096</v>
      </c>
      <c r="K339" s="269"/>
      <c r="L339" s="267" t="s">
        <v>887</v>
      </c>
      <c r="M339" s="269"/>
      <c r="N339" s="331" t="n">
        <v>1102220020936</v>
      </c>
      <c r="O339" s="269"/>
      <c r="P339" s="253"/>
      <c r="Q339" s="253"/>
      <c r="R339" s="253"/>
      <c r="S339" s="253"/>
      <c r="T339" s="253"/>
      <c r="U339" s="253"/>
      <c r="V339" s="253"/>
      <c r="W339" s="253"/>
      <c r="X339" s="253"/>
      <c r="Y339" s="253"/>
      <c r="Z339" s="253"/>
      <c r="AA339" s="253"/>
    </row>
    <row r="340" customFormat="false" ht="13.8" hidden="false" customHeight="false" outlineLevel="0" collapsed="false">
      <c r="A340" s="253"/>
      <c r="B340" s="267" t="n">
        <v>336</v>
      </c>
      <c r="C340" s="267" t="s">
        <v>2097</v>
      </c>
      <c r="D340" s="283" t="s">
        <v>2098</v>
      </c>
      <c r="E340" s="292" t="s">
        <v>892</v>
      </c>
      <c r="F340" s="283" t="s">
        <v>389</v>
      </c>
      <c r="G340" s="283" t="s">
        <v>2063</v>
      </c>
      <c r="H340" s="290" t="s">
        <v>2099</v>
      </c>
      <c r="I340" s="291" t="s">
        <v>2100</v>
      </c>
      <c r="J340" s="290" t="s">
        <v>2101</v>
      </c>
      <c r="K340" s="283"/>
      <c r="L340" s="292"/>
      <c r="M340" s="292" t="s">
        <v>887</v>
      </c>
      <c r="N340" s="348" t="n">
        <v>1002220061536</v>
      </c>
      <c r="O340" s="283"/>
      <c r="P340" s="253"/>
      <c r="Q340" s="253"/>
      <c r="R340" s="253"/>
      <c r="S340" s="253"/>
      <c r="T340" s="253"/>
      <c r="U340" s="253"/>
      <c r="V340" s="253"/>
      <c r="W340" s="253"/>
      <c r="X340" s="253"/>
      <c r="Y340" s="253"/>
      <c r="Z340" s="253"/>
      <c r="AA340" s="253"/>
    </row>
    <row r="341" customFormat="false" ht="13.8" hidden="false" customHeight="false" outlineLevel="0" collapsed="false">
      <c r="A341" s="253"/>
      <c r="B341" s="267" t="n">
        <v>337</v>
      </c>
      <c r="C341" s="267" t="s">
        <v>2102</v>
      </c>
      <c r="D341" s="349" t="s">
        <v>399</v>
      </c>
      <c r="E341" s="267" t="s">
        <v>915</v>
      </c>
      <c r="F341" s="269" t="s">
        <v>389</v>
      </c>
      <c r="G341" s="269" t="s">
        <v>2063</v>
      </c>
      <c r="H341" s="270" t="s">
        <v>2103</v>
      </c>
      <c r="I341" s="271" t="s">
        <v>2104</v>
      </c>
      <c r="J341" s="272"/>
      <c r="K341" s="269"/>
      <c r="L341" s="267" t="s">
        <v>887</v>
      </c>
      <c r="M341" s="269"/>
      <c r="N341" s="332"/>
      <c r="O341" s="269"/>
      <c r="P341" s="283"/>
      <c r="Q341" s="253"/>
      <c r="R341" s="253"/>
      <c r="S341" s="253"/>
      <c r="T341" s="253"/>
      <c r="U341" s="253"/>
      <c r="V341" s="253"/>
      <c r="W341" s="253"/>
      <c r="X341" s="253"/>
      <c r="Y341" s="253"/>
      <c r="Z341" s="253"/>
      <c r="AA341" s="253"/>
    </row>
    <row r="342" customFormat="false" ht="13.8" hidden="false" customHeight="false" outlineLevel="0" collapsed="false">
      <c r="A342" s="253"/>
      <c r="B342" s="267" t="n">
        <v>338</v>
      </c>
      <c r="C342" s="267" t="s">
        <v>2105</v>
      </c>
      <c r="D342" s="268" t="s">
        <v>400</v>
      </c>
      <c r="E342" s="267" t="s">
        <v>892</v>
      </c>
      <c r="F342" s="269" t="s">
        <v>389</v>
      </c>
      <c r="G342" s="269" t="s">
        <v>1576</v>
      </c>
      <c r="H342" s="270" t="s">
        <v>2106</v>
      </c>
      <c r="I342" s="271" t="s">
        <v>2107</v>
      </c>
      <c r="J342" s="272"/>
      <c r="K342" s="269"/>
      <c r="L342" s="267" t="s">
        <v>887</v>
      </c>
      <c r="M342" s="269"/>
      <c r="N342" s="331" t="n">
        <v>1702220003892</v>
      </c>
      <c r="O342" s="269"/>
      <c r="P342" s="253"/>
      <c r="Q342" s="253"/>
      <c r="R342" s="253"/>
      <c r="S342" s="253"/>
      <c r="T342" s="253"/>
      <c r="U342" s="253"/>
      <c r="V342" s="253"/>
      <c r="W342" s="253"/>
      <c r="X342" s="253"/>
      <c r="Y342" s="253"/>
      <c r="Z342" s="253"/>
      <c r="AA342" s="253"/>
    </row>
    <row r="343" customFormat="false" ht="13.8" hidden="false" customHeight="false" outlineLevel="0" collapsed="false">
      <c r="A343" s="253"/>
      <c r="B343" s="267" t="n">
        <v>339</v>
      </c>
      <c r="C343" s="267" t="s">
        <v>2108</v>
      </c>
      <c r="D343" s="291" t="s">
        <v>402</v>
      </c>
      <c r="E343" s="267" t="s">
        <v>892</v>
      </c>
      <c r="F343" s="269" t="s">
        <v>389</v>
      </c>
      <c r="G343" s="269" t="s">
        <v>2072</v>
      </c>
      <c r="H343" s="270" t="s">
        <v>2109</v>
      </c>
      <c r="I343" s="271" t="s">
        <v>2110</v>
      </c>
      <c r="J343" s="270" t="s">
        <v>2111</v>
      </c>
      <c r="K343" s="269"/>
      <c r="L343" s="267" t="s">
        <v>887</v>
      </c>
      <c r="M343" s="269"/>
      <c r="N343" s="331" t="n">
        <v>1102220015918</v>
      </c>
      <c r="O343" s="269"/>
      <c r="P343" s="253"/>
      <c r="Q343" s="253"/>
      <c r="R343" s="253"/>
      <c r="S343" s="253"/>
      <c r="T343" s="253"/>
      <c r="U343" s="253"/>
      <c r="V343" s="253"/>
      <c r="W343" s="253"/>
      <c r="X343" s="253"/>
      <c r="Y343" s="253"/>
      <c r="Z343" s="253"/>
      <c r="AA343" s="253"/>
    </row>
    <row r="344" customFormat="false" ht="13.8" hidden="false" customHeight="false" outlineLevel="0" collapsed="false">
      <c r="A344" s="253"/>
      <c r="B344" s="267" t="n">
        <v>340</v>
      </c>
      <c r="C344" s="267" t="s">
        <v>2112</v>
      </c>
      <c r="D344" s="283" t="s">
        <v>404</v>
      </c>
      <c r="E344" s="267" t="s">
        <v>892</v>
      </c>
      <c r="F344" s="269" t="s">
        <v>389</v>
      </c>
      <c r="G344" s="269" t="s">
        <v>2063</v>
      </c>
      <c r="H344" s="270" t="s">
        <v>2113</v>
      </c>
      <c r="I344" s="276" t="s">
        <v>2114</v>
      </c>
      <c r="J344" s="270" t="s">
        <v>2115</v>
      </c>
      <c r="K344" s="269"/>
      <c r="L344" s="267" t="s">
        <v>887</v>
      </c>
      <c r="M344" s="269"/>
      <c r="N344" s="333"/>
      <c r="O344" s="269"/>
      <c r="P344" s="253"/>
      <c r="Q344" s="253"/>
      <c r="R344" s="253"/>
      <c r="S344" s="253"/>
      <c r="T344" s="253"/>
      <c r="U344" s="253"/>
      <c r="V344" s="253"/>
      <c r="W344" s="253"/>
      <c r="X344" s="253"/>
      <c r="Y344" s="253"/>
      <c r="Z344" s="253"/>
      <c r="AA344" s="253"/>
    </row>
    <row r="345" customFormat="false" ht="13.8" hidden="false" customHeight="false" outlineLevel="0" collapsed="false">
      <c r="A345" s="253"/>
      <c r="B345" s="267" t="n">
        <v>341</v>
      </c>
      <c r="C345" s="267" t="s">
        <v>2116</v>
      </c>
      <c r="D345" s="283" t="s">
        <v>405</v>
      </c>
      <c r="E345" s="267" t="s">
        <v>892</v>
      </c>
      <c r="F345" s="269" t="s">
        <v>389</v>
      </c>
      <c r="G345" s="269" t="s">
        <v>2063</v>
      </c>
      <c r="H345" s="270" t="s">
        <v>2117</v>
      </c>
      <c r="I345" s="276" t="s">
        <v>2118</v>
      </c>
      <c r="J345" s="272"/>
      <c r="K345" s="269"/>
      <c r="L345" s="267" t="s">
        <v>887</v>
      </c>
      <c r="M345" s="269"/>
      <c r="N345" s="350" t="n">
        <v>1202220023209</v>
      </c>
      <c r="O345" s="269"/>
      <c r="P345" s="253"/>
      <c r="Q345" s="253"/>
      <c r="R345" s="253"/>
      <c r="S345" s="253"/>
      <c r="T345" s="253"/>
      <c r="U345" s="253"/>
      <c r="V345" s="253"/>
      <c r="W345" s="253"/>
      <c r="X345" s="253"/>
      <c r="Y345" s="253"/>
      <c r="Z345" s="253"/>
      <c r="AA345" s="253"/>
    </row>
    <row r="346" customFormat="false" ht="13.8" hidden="false" customHeight="false" outlineLevel="0" collapsed="false">
      <c r="A346" s="253"/>
      <c r="B346" s="267" t="n">
        <v>342</v>
      </c>
      <c r="C346" s="267" t="s">
        <v>2119</v>
      </c>
      <c r="D346" s="328" t="s">
        <v>626</v>
      </c>
      <c r="E346" s="267" t="s">
        <v>892</v>
      </c>
      <c r="F346" s="269" t="s">
        <v>389</v>
      </c>
      <c r="G346" s="269" t="s">
        <v>2063</v>
      </c>
      <c r="H346" s="346" t="s">
        <v>2120</v>
      </c>
      <c r="I346" s="296" t="s">
        <v>2121</v>
      </c>
      <c r="J346" s="297" t="s">
        <v>2122</v>
      </c>
      <c r="K346" s="269"/>
      <c r="L346" s="267"/>
      <c r="M346" s="269"/>
      <c r="N346" s="333"/>
      <c r="O346" s="269"/>
      <c r="P346" s="253"/>
      <c r="Q346" s="253"/>
      <c r="R346" s="253"/>
      <c r="S346" s="253"/>
      <c r="T346" s="253"/>
      <c r="U346" s="253"/>
      <c r="V346" s="253"/>
      <c r="W346" s="253"/>
      <c r="X346" s="253"/>
      <c r="Y346" s="253"/>
      <c r="Z346" s="253"/>
      <c r="AA346" s="253"/>
    </row>
    <row r="347" customFormat="false" ht="13.8" hidden="false" customHeight="false" outlineLevel="0" collapsed="false">
      <c r="A347" s="253"/>
      <c r="B347" s="267" t="n">
        <v>343</v>
      </c>
      <c r="C347" s="267" t="s">
        <v>2123</v>
      </c>
      <c r="D347" s="328" t="s">
        <v>627</v>
      </c>
      <c r="E347" s="267" t="s">
        <v>892</v>
      </c>
      <c r="F347" s="269" t="s">
        <v>389</v>
      </c>
      <c r="G347" s="269" t="s">
        <v>2063</v>
      </c>
      <c r="H347" s="298" t="s">
        <v>2124</v>
      </c>
      <c r="I347" s="299" t="s">
        <v>2125</v>
      </c>
      <c r="J347" s="300" t="s">
        <v>2126</v>
      </c>
      <c r="K347" s="269"/>
      <c r="L347" s="267"/>
      <c r="M347" s="269"/>
      <c r="N347" s="328"/>
      <c r="O347" s="269"/>
      <c r="P347" s="253"/>
      <c r="Q347" s="253"/>
      <c r="R347" s="253"/>
      <c r="S347" s="253"/>
      <c r="T347" s="253"/>
      <c r="U347" s="253"/>
      <c r="V347" s="253"/>
      <c r="W347" s="253"/>
      <c r="X347" s="253"/>
      <c r="Y347" s="253"/>
      <c r="Z347" s="253"/>
      <c r="AA347" s="253"/>
    </row>
    <row r="348" customFormat="false" ht="13.8" hidden="false" customHeight="false" outlineLevel="0" collapsed="false">
      <c r="A348" s="253"/>
      <c r="B348" s="267" t="n">
        <v>344</v>
      </c>
      <c r="C348" s="267" t="s">
        <v>2127</v>
      </c>
      <c r="D348" s="349" t="s">
        <v>407</v>
      </c>
      <c r="E348" s="267" t="s">
        <v>892</v>
      </c>
      <c r="F348" s="269" t="s">
        <v>408</v>
      </c>
      <c r="G348" s="269" t="s">
        <v>1097</v>
      </c>
      <c r="H348" s="270" t="s">
        <v>2128</v>
      </c>
      <c r="I348" s="271" t="s">
        <v>2129</v>
      </c>
      <c r="J348" s="272"/>
      <c r="K348" s="269"/>
      <c r="L348" s="267" t="s">
        <v>887</v>
      </c>
      <c r="M348" s="269"/>
      <c r="N348" s="269"/>
      <c r="O348" s="269"/>
      <c r="P348" s="253"/>
      <c r="Q348" s="253"/>
      <c r="R348" s="253"/>
      <c r="S348" s="253"/>
      <c r="T348" s="253"/>
      <c r="U348" s="253"/>
      <c r="V348" s="253"/>
      <c r="W348" s="253"/>
      <c r="X348" s="253"/>
      <c r="Y348" s="253"/>
      <c r="Z348" s="253"/>
      <c r="AA348" s="253"/>
    </row>
    <row r="349" customFormat="false" ht="13.8" hidden="false" customHeight="false" outlineLevel="0" collapsed="false">
      <c r="A349" s="253"/>
      <c r="B349" s="267" t="n">
        <v>345</v>
      </c>
      <c r="C349" s="267" t="s">
        <v>2130</v>
      </c>
      <c r="D349" s="268" t="s">
        <v>410</v>
      </c>
      <c r="E349" s="267" t="s">
        <v>892</v>
      </c>
      <c r="F349" s="269" t="s">
        <v>408</v>
      </c>
      <c r="G349" s="269" t="s">
        <v>1105</v>
      </c>
      <c r="H349" s="270" t="s">
        <v>2131</v>
      </c>
      <c r="I349" s="271" t="s">
        <v>2132</v>
      </c>
      <c r="J349" s="272"/>
      <c r="K349" s="269"/>
      <c r="L349" s="267" t="s">
        <v>887</v>
      </c>
      <c r="M349" s="269"/>
      <c r="N349" s="275" t="s">
        <v>2133</v>
      </c>
      <c r="O349" s="269"/>
      <c r="P349" s="253"/>
      <c r="Q349" s="253"/>
      <c r="R349" s="253"/>
      <c r="S349" s="253"/>
      <c r="T349" s="253"/>
      <c r="U349" s="253"/>
      <c r="V349" s="253"/>
      <c r="W349" s="253"/>
      <c r="X349" s="253"/>
      <c r="Y349" s="253"/>
      <c r="Z349" s="253"/>
      <c r="AA349" s="253"/>
    </row>
    <row r="350" customFormat="false" ht="13.8" hidden="false" customHeight="false" outlineLevel="0" collapsed="false">
      <c r="A350" s="253"/>
      <c r="B350" s="267" t="n">
        <v>346</v>
      </c>
      <c r="C350" s="267" t="s">
        <v>2134</v>
      </c>
      <c r="D350" s="349" t="s">
        <v>411</v>
      </c>
      <c r="E350" s="267" t="s">
        <v>892</v>
      </c>
      <c r="F350" s="269" t="s">
        <v>408</v>
      </c>
      <c r="G350" s="269" t="s">
        <v>1105</v>
      </c>
      <c r="H350" s="270" t="s">
        <v>2135</v>
      </c>
      <c r="I350" s="271" t="s">
        <v>2136</v>
      </c>
      <c r="J350" s="301"/>
      <c r="K350" s="269"/>
      <c r="L350" s="267" t="s">
        <v>887</v>
      </c>
      <c r="M350" s="269"/>
      <c r="N350" s="269"/>
      <c r="O350" s="269"/>
      <c r="P350" s="253"/>
      <c r="Q350" s="253"/>
      <c r="R350" s="253"/>
      <c r="S350" s="253"/>
      <c r="T350" s="253"/>
      <c r="U350" s="253"/>
      <c r="V350" s="253"/>
      <c r="W350" s="253"/>
      <c r="X350" s="253"/>
      <c r="Y350" s="253"/>
      <c r="Z350" s="253"/>
      <c r="AA350" s="253"/>
    </row>
    <row r="351" customFormat="false" ht="13.8" hidden="false" customHeight="false" outlineLevel="0" collapsed="false">
      <c r="A351" s="253"/>
      <c r="B351" s="267" t="n">
        <v>347</v>
      </c>
      <c r="C351" s="267" t="s">
        <v>2137</v>
      </c>
      <c r="D351" s="349" t="s">
        <v>412</v>
      </c>
      <c r="E351" s="267" t="s">
        <v>892</v>
      </c>
      <c r="F351" s="269" t="s">
        <v>408</v>
      </c>
      <c r="G351" s="269" t="s">
        <v>1097</v>
      </c>
      <c r="H351" s="270" t="s">
        <v>2138</v>
      </c>
      <c r="I351" s="271" t="s">
        <v>2139</v>
      </c>
      <c r="J351" s="301"/>
      <c r="K351" s="269"/>
      <c r="L351" s="267" t="s">
        <v>887</v>
      </c>
      <c r="M351" s="269"/>
      <c r="N351" s="269"/>
      <c r="O351" s="269"/>
      <c r="P351" s="253"/>
      <c r="Q351" s="253"/>
      <c r="R351" s="253"/>
      <c r="S351" s="253"/>
      <c r="T351" s="253"/>
      <c r="U351" s="253"/>
      <c r="V351" s="253"/>
      <c r="W351" s="253"/>
      <c r="X351" s="253"/>
      <c r="Y351" s="253"/>
      <c r="Z351" s="253"/>
      <c r="AA351" s="253"/>
    </row>
    <row r="352" customFormat="false" ht="13.8" hidden="false" customHeight="false" outlineLevel="0" collapsed="false">
      <c r="A352" s="253"/>
      <c r="B352" s="267" t="n">
        <v>348</v>
      </c>
      <c r="C352" s="267" t="s">
        <v>2140</v>
      </c>
      <c r="D352" s="349" t="s">
        <v>413</v>
      </c>
      <c r="E352" s="267" t="s">
        <v>892</v>
      </c>
      <c r="F352" s="269" t="s">
        <v>408</v>
      </c>
      <c r="G352" s="269" t="s">
        <v>1097</v>
      </c>
      <c r="H352" s="270" t="s">
        <v>2141</v>
      </c>
      <c r="I352" s="271" t="s">
        <v>2142</v>
      </c>
      <c r="J352" s="301"/>
      <c r="K352" s="269"/>
      <c r="L352" s="267" t="s">
        <v>887</v>
      </c>
      <c r="M352" s="269"/>
      <c r="N352" s="269"/>
      <c r="O352" s="269"/>
      <c r="P352" s="253"/>
      <c r="Q352" s="253"/>
      <c r="R352" s="253"/>
      <c r="S352" s="253"/>
      <c r="T352" s="253"/>
      <c r="U352" s="253"/>
      <c r="V352" s="253"/>
      <c r="W352" s="253"/>
      <c r="X352" s="253"/>
      <c r="Y352" s="253"/>
      <c r="Z352" s="253"/>
      <c r="AA352" s="253"/>
    </row>
    <row r="353" customFormat="false" ht="13.8" hidden="false" customHeight="false" outlineLevel="0" collapsed="false">
      <c r="A353" s="253"/>
      <c r="B353" s="267" t="n">
        <v>349</v>
      </c>
      <c r="C353" s="267" t="s">
        <v>2143</v>
      </c>
      <c r="D353" s="349" t="s">
        <v>414</v>
      </c>
      <c r="E353" s="267" t="s">
        <v>892</v>
      </c>
      <c r="F353" s="269" t="s">
        <v>408</v>
      </c>
      <c r="G353" s="269" t="s">
        <v>1097</v>
      </c>
      <c r="H353" s="270" t="s">
        <v>2144</v>
      </c>
      <c r="I353" s="271" t="s">
        <v>2145</v>
      </c>
      <c r="J353" s="301"/>
      <c r="K353" s="269"/>
      <c r="L353" s="267" t="s">
        <v>887</v>
      </c>
      <c r="M353" s="269"/>
      <c r="N353" s="269"/>
      <c r="O353" s="269"/>
      <c r="P353" s="253"/>
      <c r="Q353" s="253"/>
      <c r="R353" s="253"/>
      <c r="S353" s="253"/>
      <c r="T353" s="253"/>
      <c r="U353" s="253"/>
      <c r="V353" s="253"/>
      <c r="W353" s="253"/>
      <c r="X353" s="253"/>
      <c r="Y353" s="253"/>
      <c r="Z353" s="253"/>
      <c r="AA353" s="253"/>
    </row>
    <row r="354" customFormat="false" ht="13.8" hidden="false" customHeight="false" outlineLevel="0" collapsed="false">
      <c r="A354" s="253"/>
      <c r="B354" s="267" t="n">
        <v>350</v>
      </c>
      <c r="C354" s="267" t="s">
        <v>2146</v>
      </c>
      <c r="D354" s="349" t="s">
        <v>415</v>
      </c>
      <c r="E354" s="267" t="s">
        <v>892</v>
      </c>
      <c r="F354" s="269" t="s">
        <v>408</v>
      </c>
      <c r="G354" s="283" t="s">
        <v>2147</v>
      </c>
      <c r="H354" s="270" t="s">
        <v>2148</v>
      </c>
      <c r="I354" s="271" t="s">
        <v>2149</v>
      </c>
      <c r="J354" s="301"/>
      <c r="K354" s="269"/>
      <c r="L354" s="267" t="s">
        <v>887</v>
      </c>
      <c r="M354" s="269"/>
      <c r="N354" s="269"/>
      <c r="O354" s="269"/>
      <c r="P354" s="253"/>
      <c r="Q354" s="253"/>
      <c r="R354" s="253"/>
      <c r="S354" s="253"/>
      <c r="T354" s="253"/>
      <c r="U354" s="253"/>
      <c r="V354" s="253"/>
      <c r="W354" s="253"/>
      <c r="X354" s="253"/>
      <c r="Y354" s="253"/>
      <c r="Z354" s="253"/>
      <c r="AA354" s="253"/>
    </row>
    <row r="355" customFormat="false" ht="13.8" hidden="false" customHeight="false" outlineLevel="0" collapsed="false">
      <c r="A355" s="253"/>
      <c r="B355" s="267" t="n">
        <v>351</v>
      </c>
      <c r="C355" s="267" t="s">
        <v>2150</v>
      </c>
      <c r="D355" s="349" t="s">
        <v>416</v>
      </c>
      <c r="E355" s="267" t="s">
        <v>892</v>
      </c>
      <c r="F355" s="269" t="s">
        <v>408</v>
      </c>
      <c r="G355" s="269" t="s">
        <v>1097</v>
      </c>
      <c r="H355" s="270" t="s">
        <v>2151</v>
      </c>
      <c r="I355" s="271" t="s">
        <v>2152</v>
      </c>
      <c r="J355" s="301"/>
      <c r="K355" s="269"/>
      <c r="L355" s="267" t="s">
        <v>887</v>
      </c>
      <c r="M355" s="269"/>
      <c r="N355" s="269"/>
      <c r="O355" s="269"/>
      <c r="P355" s="253"/>
      <c r="Q355" s="253"/>
      <c r="R355" s="253"/>
      <c r="S355" s="253"/>
      <c r="T355" s="253"/>
      <c r="U355" s="253"/>
      <c r="V355" s="253"/>
      <c r="W355" s="253"/>
      <c r="X355" s="253"/>
      <c r="Y355" s="253"/>
      <c r="Z355" s="253"/>
      <c r="AA355" s="253"/>
    </row>
    <row r="356" customFormat="false" ht="13.8" hidden="false" customHeight="false" outlineLevel="0" collapsed="false">
      <c r="A356" s="253"/>
      <c r="B356" s="267" t="n">
        <v>352</v>
      </c>
      <c r="C356" s="267" t="s">
        <v>2153</v>
      </c>
      <c r="D356" s="349" t="s">
        <v>418</v>
      </c>
      <c r="E356" s="267" t="s">
        <v>892</v>
      </c>
      <c r="F356" s="269" t="s">
        <v>408</v>
      </c>
      <c r="G356" s="269" t="s">
        <v>1097</v>
      </c>
      <c r="H356" s="270" t="s">
        <v>2154</v>
      </c>
      <c r="I356" s="276" t="s">
        <v>2155</v>
      </c>
      <c r="J356" s="301"/>
      <c r="K356" s="269"/>
      <c r="L356" s="267" t="s">
        <v>887</v>
      </c>
      <c r="M356" s="269"/>
      <c r="N356" s="269"/>
      <c r="O356" s="269"/>
      <c r="P356" s="253"/>
      <c r="Q356" s="253"/>
      <c r="R356" s="253"/>
      <c r="S356" s="253"/>
      <c r="T356" s="253"/>
      <c r="U356" s="253"/>
      <c r="V356" s="253"/>
      <c r="W356" s="253"/>
      <c r="X356" s="253"/>
      <c r="Y356" s="253"/>
      <c r="Z356" s="253"/>
      <c r="AA356" s="253"/>
    </row>
    <row r="357" customFormat="false" ht="13.8" hidden="false" customHeight="false" outlineLevel="0" collapsed="false">
      <c r="A357" s="253"/>
      <c r="B357" s="267" t="n">
        <v>353</v>
      </c>
      <c r="C357" s="267" t="s">
        <v>2156</v>
      </c>
      <c r="D357" s="349" t="s">
        <v>419</v>
      </c>
      <c r="E357" s="267" t="s">
        <v>892</v>
      </c>
      <c r="F357" s="269" t="s">
        <v>408</v>
      </c>
      <c r="G357" s="269" t="s">
        <v>1097</v>
      </c>
      <c r="H357" s="270" t="s">
        <v>2157</v>
      </c>
      <c r="I357" s="271" t="s">
        <v>2158</v>
      </c>
      <c r="J357" s="301"/>
      <c r="K357" s="269"/>
      <c r="L357" s="267" t="s">
        <v>887</v>
      </c>
      <c r="M357" s="269"/>
      <c r="N357" s="269"/>
      <c r="O357" s="269"/>
      <c r="P357" s="253"/>
      <c r="Q357" s="253"/>
      <c r="R357" s="253"/>
      <c r="S357" s="253"/>
      <c r="T357" s="253"/>
      <c r="U357" s="253"/>
      <c r="V357" s="253"/>
      <c r="W357" s="253"/>
      <c r="X357" s="253"/>
      <c r="Y357" s="253"/>
      <c r="Z357" s="253"/>
      <c r="AA357" s="253"/>
    </row>
    <row r="358" customFormat="false" ht="13.8" hidden="false" customHeight="false" outlineLevel="0" collapsed="false">
      <c r="A358" s="253"/>
      <c r="B358" s="267" t="n">
        <v>354</v>
      </c>
      <c r="C358" s="267" t="s">
        <v>2159</v>
      </c>
      <c r="D358" s="349" t="s">
        <v>420</v>
      </c>
      <c r="E358" s="267" t="s">
        <v>892</v>
      </c>
      <c r="F358" s="269" t="s">
        <v>408</v>
      </c>
      <c r="G358" s="269" t="s">
        <v>1105</v>
      </c>
      <c r="H358" s="270" t="s">
        <v>2160</v>
      </c>
      <c r="I358" s="276" t="s">
        <v>2161</v>
      </c>
      <c r="J358" s="301"/>
      <c r="K358" s="269"/>
      <c r="L358" s="267" t="s">
        <v>887</v>
      </c>
      <c r="M358" s="269"/>
      <c r="N358" s="269"/>
      <c r="O358" s="269"/>
      <c r="P358" s="253"/>
      <c r="Q358" s="253"/>
      <c r="R358" s="253"/>
      <c r="S358" s="253"/>
      <c r="T358" s="253"/>
      <c r="U358" s="253"/>
      <c r="V358" s="253"/>
      <c r="W358" s="253"/>
      <c r="X358" s="253"/>
      <c r="Y358" s="253"/>
      <c r="Z358" s="253"/>
      <c r="AA358" s="253"/>
    </row>
    <row r="359" customFormat="false" ht="13.8" hidden="false" customHeight="false" outlineLevel="0" collapsed="false">
      <c r="A359" s="253"/>
      <c r="B359" s="267" t="n">
        <v>355</v>
      </c>
      <c r="C359" s="267" t="s">
        <v>2162</v>
      </c>
      <c r="D359" s="349" t="s">
        <v>421</v>
      </c>
      <c r="E359" s="267" t="s">
        <v>892</v>
      </c>
      <c r="F359" s="269" t="s">
        <v>408</v>
      </c>
      <c r="G359" s="269" t="s">
        <v>1105</v>
      </c>
      <c r="H359" s="270" t="s">
        <v>2163</v>
      </c>
      <c r="I359" s="271" t="s">
        <v>2164</v>
      </c>
      <c r="J359" s="301"/>
      <c r="K359" s="269"/>
      <c r="L359" s="267" t="s">
        <v>887</v>
      </c>
      <c r="M359" s="269"/>
      <c r="N359" s="269"/>
      <c r="O359" s="269"/>
      <c r="P359" s="253"/>
      <c r="Q359" s="253"/>
      <c r="R359" s="253"/>
      <c r="S359" s="253"/>
      <c r="T359" s="253"/>
      <c r="U359" s="253"/>
      <c r="V359" s="253"/>
      <c r="W359" s="253"/>
      <c r="X359" s="253"/>
      <c r="Y359" s="253"/>
      <c r="Z359" s="253"/>
      <c r="AA359" s="253"/>
    </row>
    <row r="360" customFormat="false" ht="13.8" hidden="false" customHeight="false" outlineLevel="0" collapsed="false">
      <c r="A360" s="253"/>
      <c r="B360" s="267" t="n">
        <v>356</v>
      </c>
      <c r="C360" s="267" t="s">
        <v>2165</v>
      </c>
      <c r="D360" s="349" t="s">
        <v>422</v>
      </c>
      <c r="E360" s="267" t="s">
        <v>892</v>
      </c>
      <c r="F360" s="269" t="s">
        <v>408</v>
      </c>
      <c r="G360" s="269" t="s">
        <v>1097</v>
      </c>
      <c r="H360" s="270" t="s">
        <v>2166</v>
      </c>
      <c r="I360" s="271" t="s">
        <v>2167</v>
      </c>
      <c r="J360" s="301"/>
      <c r="K360" s="269"/>
      <c r="L360" s="267" t="s">
        <v>887</v>
      </c>
      <c r="M360" s="269"/>
      <c r="N360" s="269"/>
      <c r="O360" s="269"/>
      <c r="P360" s="253"/>
      <c r="Q360" s="253"/>
      <c r="R360" s="253"/>
      <c r="S360" s="253"/>
      <c r="T360" s="253"/>
      <c r="U360" s="253"/>
      <c r="V360" s="253"/>
      <c r="W360" s="253"/>
      <c r="X360" s="253"/>
      <c r="Y360" s="253"/>
      <c r="Z360" s="253"/>
      <c r="AA360" s="253"/>
    </row>
    <row r="361" customFormat="false" ht="13.8" hidden="false" customHeight="false" outlineLevel="0" collapsed="false">
      <c r="A361" s="253"/>
      <c r="B361" s="267" t="n">
        <v>357</v>
      </c>
      <c r="C361" s="267" t="s">
        <v>2168</v>
      </c>
      <c r="D361" s="349" t="s">
        <v>423</v>
      </c>
      <c r="E361" s="267" t="s">
        <v>892</v>
      </c>
      <c r="F361" s="269" t="s">
        <v>408</v>
      </c>
      <c r="G361" s="269" t="s">
        <v>1097</v>
      </c>
      <c r="H361" s="270" t="s">
        <v>2169</v>
      </c>
      <c r="I361" s="271" t="s">
        <v>2170</v>
      </c>
      <c r="J361" s="301"/>
      <c r="K361" s="269"/>
      <c r="L361" s="267" t="s">
        <v>887</v>
      </c>
      <c r="M361" s="269"/>
      <c r="N361" s="269"/>
      <c r="O361" s="269"/>
      <c r="P361" s="253"/>
      <c r="Q361" s="253"/>
      <c r="R361" s="253"/>
      <c r="S361" s="253"/>
      <c r="T361" s="253"/>
      <c r="U361" s="253"/>
      <c r="V361" s="253"/>
      <c r="W361" s="253"/>
      <c r="X361" s="253"/>
      <c r="Y361" s="253"/>
      <c r="Z361" s="253"/>
      <c r="AA361" s="253"/>
    </row>
    <row r="362" customFormat="false" ht="13.8" hidden="false" customHeight="false" outlineLevel="0" collapsed="false">
      <c r="A362" s="253"/>
      <c r="B362" s="267" t="n">
        <v>358</v>
      </c>
      <c r="C362" s="267" t="s">
        <v>2171</v>
      </c>
      <c r="D362" s="268" t="s">
        <v>424</v>
      </c>
      <c r="E362" s="267" t="s">
        <v>892</v>
      </c>
      <c r="F362" s="269" t="s">
        <v>425</v>
      </c>
      <c r="G362" s="269" t="s">
        <v>1105</v>
      </c>
      <c r="H362" s="270" t="s">
        <v>2172</v>
      </c>
      <c r="I362" s="271" t="s">
        <v>2173</v>
      </c>
      <c r="J362" s="301"/>
      <c r="K362" s="269"/>
      <c r="L362" s="267" t="s">
        <v>887</v>
      </c>
      <c r="M362" s="269"/>
      <c r="N362" s="269"/>
      <c r="O362" s="269"/>
      <c r="P362" s="253"/>
      <c r="Q362" s="253"/>
      <c r="R362" s="253"/>
      <c r="S362" s="253"/>
      <c r="T362" s="253"/>
      <c r="U362" s="253"/>
      <c r="V362" s="253"/>
      <c r="W362" s="253"/>
      <c r="X362" s="253"/>
      <c r="Y362" s="253"/>
      <c r="Z362" s="253"/>
      <c r="AA362" s="253"/>
    </row>
    <row r="363" customFormat="false" ht="13.8" hidden="false" customHeight="false" outlineLevel="0" collapsed="false">
      <c r="A363" s="253"/>
      <c r="B363" s="267" t="n">
        <v>359</v>
      </c>
      <c r="C363" s="267" t="s">
        <v>2174</v>
      </c>
      <c r="D363" s="283" t="s">
        <v>426</v>
      </c>
      <c r="E363" s="267" t="s">
        <v>892</v>
      </c>
      <c r="F363" s="269" t="s">
        <v>425</v>
      </c>
      <c r="G363" s="269" t="s">
        <v>1097</v>
      </c>
      <c r="H363" s="270" t="s">
        <v>2175</v>
      </c>
      <c r="I363" s="271" t="s">
        <v>2176</v>
      </c>
      <c r="J363" s="270" t="s">
        <v>2177</v>
      </c>
      <c r="K363" s="269"/>
      <c r="L363" s="267" t="s">
        <v>887</v>
      </c>
      <c r="M363" s="269"/>
      <c r="N363" s="269"/>
      <c r="O363" s="269"/>
      <c r="P363" s="253"/>
      <c r="Q363" s="253"/>
      <c r="R363" s="253"/>
      <c r="S363" s="253"/>
      <c r="T363" s="253"/>
      <c r="U363" s="253"/>
      <c r="V363" s="253"/>
      <c r="W363" s="253"/>
      <c r="X363" s="253"/>
      <c r="Y363" s="253"/>
      <c r="Z363" s="253"/>
      <c r="AA363" s="253"/>
    </row>
    <row r="364" customFormat="false" ht="13.8" hidden="false" customHeight="false" outlineLevel="0" collapsed="false">
      <c r="A364" s="253"/>
      <c r="B364" s="267" t="n">
        <v>360</v>
      </c>
      <c r="C364" s="267" t="s">
        <v>2178</v>
      </c>
      <c r="D364" s="283" t="s">
        <v>427</v>
      </c>
      <c r="E364" s="267" t="s">
        <v>892</v>
      </c>
      <c r="F364" s="269" t="s">
        <v>425</v>
      </c>
      <c r="G364" s="269" t="s">
        <v>1097</v>
      </c>
      <c r="H364" s="270" t="s">
        <v>2179</v>
      </c>
      <c r="I364" s="271" t="s">
        <v>2180</v>
      </c>
      <c r="J364" s="270" t="s">
        <v>2181</v>
      </c>
      <c r="K364" s="269"/>
      <c r="L364" s="267" t="s">
        <v>887</v>
      </c>
      <c r="M364" s="269"/>
      <c r="N364" s="269"/>
      <c r="O364" s="269"/>
      <c r="P364" s="253"/>
      <c r="Q364" s="253"/>
      <c r="R364" s="253"/>
      <c r="S364" s="253"/>
      <c r="T364" s="253"/>
      <c r="U364" s="253"/>
      <c r="V364" s="253"/>
      <c r="W364" s="253"/>
      <c r="X364" s="253"/>
      <c r="Y364" s="253"/>
      <c r="Z364" s="253"/>
      <c r="AA364" s="253"/>
    </row>
    <row r="365" customFormat="false" ht="13.8" hidden="false" customHeight="false" outlineLevel="0" collapsed="false">
      <c r="A365" s="253"/>
      <c r="B365" s="267" t="n">
        <v>361</v>
      </c>
      <c r="C365" s="267" t="s">
        <v>2182</v>
      </c>
      <c r="D365" s="283" t="s">
        <v>428</v>
      </c>
      <c r="E365" s="267" t="s">
        <v>892</v>
      </c>
      <c r="F365" s="269" t="s">
        <v>425</v>
      </c>
      <c r="G365" s="269" t="s">
        <v>1097</v>
      </c>
      <c r="H365" s="270" t="s">
        <v>2183</v>
      </c>
      <c r="I365" s="276" t="s">
        <v>2184</v>
      </c>
      <c r="J365" s="270" t="s">
        <v>2185</v>
      </c>
      <c r="K365" s="269"/>
      <c r="L365" s="267" t="s">
        <v>887</v>
      </c>
      <c r="M365" s="269"/>
      <c r="N365" s="269"/>
      <c r="O365" s="269"/>
      <c r="P365" s="253"/>
      <c r="Q365" s="253"/>
      <c r="R365" s="253"/>
      <c r="S365" s="253"/>
      <c r="T365" s="253"/>
      <c r="U365" s="253"/>
      <c r="V365" s="253"/>
      <c r="W365" s="253"/>
      <c r="X365" s="253"/>
      <c r="Y365" s="253"/>
      <c r="Z365" s="253"/>
      <c r="AA365" s="253"/>
    </row>
    <row r="366" customFormat="false" ht="13.8" hidden="false" customHeight="false" outlineLevel="0" collapsed="false">
      <c r="A366" s="253"/>
      <c r="B366" s="267" t="n">
        <v>362</v>
      </c>
      <c r="C366" s="267" t="s">
        <v>2186</v>
      </c>
      <c r="D366" s="283" t="s">
        <v>429</v>
      </c>
      <c r="E366" s="267" t="s">
        <v>892</v>
      </c>
      <c r="F366" s="269" t="s">
        <v>425</v>
      </c>
      <c r="G366" s="269" t="s">
        <v>1097</v>
      </c>
      <c r="H366" s="270" t="s">
        <v>2187</v>
      </c>
      <c r="I366" s="271" t="s">
        <v>2188</v>
      </c>
      <c r="J366" s="270" t="s">
        <v>2189</v>
      </c>
      <c r="K366" s="269"/>
      <c r="L366" s="267" t="s">
        <v>887</v>
      </c>
      <c r="M366" s="269"/>
      <c r="N366" s="269"/>
      <c r="O366" s="269"/>
      <c r="P366" s="253"/>
      <c r="Q366" s="253"/>
      <c r="R366" s="253"/>
      <c r="S366" s="253"/>
      <c r="T366" s="253"/>
      <c r="U366" s="253"/>
      <c r="V366" s="253"/>
      <c r="W366" s="253"/>
      <c r="X366" s="253"/>
      <c r="Y366" s="253"/>
      <c r="Z366" s="253"/>
      <c r="AA366" s="253"/>
    </row>
    <row r="367" customFormat="false" ht="13.8" hidden="false" customHeight="false" outlineLevel="0" collapsed="false">
      <c r="A367" s="253"/>
      <c r="B367" s="267" t="n">
        <v>363</v>
      </c>
      <c r="C367" s="267" t="s">
        <v>2190</v>
      </c>
      <c r="D367" s="283" t="s">
        <v>430</v>
      </c>
      <c r="E367" s="267" t="s">
        <v>915</v>
      </c>
      <c r="F367" s="269" t="s">
        <v>425</v>
      </c>
      <c r="G367" s="269" t="s">
        <v>1097</v>
      </c>
      <c r="H367" s="270" t="s">
        <v>2191</v>
      </c>
      <c r="I367" s="271" t="s">
        <v>2192</v>
      </c>
      <c r="J367" s="270" t="s">
        <v>1203</v>
      </c>
      <c r="K367" s="269"/>
      <c r="L367" s="267" t="s">
        <v>887</v>
      </c>
      <c r="M367" s="269"/>
      <c r="N367" s="269"/>
      <c r="O367" s="269"/>
      <c r="P367" s="253"/>
      <c r="Q367" s="253"/>
      <c r="R367" s="253"/>
      <c r="S367" s="253"/>
      <c r="T367" s="253"/>
      <c r="U367" s="253"/>
      <c r="V367" s="253"/>
      <c r="W367" s="253"/>
      <c r="X367" s="253"/>
      <c r="Y367" s="253"/>
      <c r="Z367" s="253"/>
      <c r="AA367" s="253"/>
    </row>
    <row r="368" customFormat="false" ht="13.8" hidden="false" customHeight="false" outlineLevel="0" collapsed="false">
      <c r="A368" s="253"/>
      <c r="B368" s="267" t="n">
        <v>364</v>
      </c>
      <c r="C368" s="267" t="s">
        <v>2193</v>
      </c>
      <c r="D368" s="283" t="s">
        <v>431</v>
      </c>
      <c r="E368" s="267" t="s">
        <v>892</v>
      </c>
      <c r="F368" s="269" t="s">
        <v>425</v>
      </c>
      <c r="G368" s="269" t="s">
        <v>1097</v>
      </c>
      <c r="H368" s="270" t="s">
        <v>2194</v>
      </c>
      <c r="I368" s="271" t="s">
        <v>2195</v>
      </c>
      <c r="J368" s="270" t="s">
        <v>2196</v>
      </c>
      <c r="K368" s="269"/>
      <c r="L368" s="267" t="s">
        <v>887</v>
      </c>
      <c r="M368" s="269"/>
      <c r="N368" s="269"/>
      <c r="O368" s="269"/>
      <c r="P368" s="253"/>
      <c r="Q368" s="253"/>
      <c r="R368" s="253"/>
      <c r="S368" s="253"/>
      <c r="T368" s="253"/>
      <c r="U368" s="253"/>
      <c r="V368" s="253"/>
      <c r="W368" s="253"/>
      <c r="X368" s="253"/>
      <c r="Y368" s="253"/>
      <c r="Z368" s="253"/>
      <c r="AA368" s="253"/>
    </row>
    <row r="369" customFormat="false" ht="13.8" hidden="false" customHeight="false" outlineLevel="0" collapsed="false">
      <c r="A369" s="253"/>
      <c r="B369" s="267" t="n">
        <v>365</v>
      </c>
      <c r="C369" s="267" t="s">
        <v>2197</v>
      </c>
      <c r="D369" s="283" t="s">
        <v>432</v>
      </c>
      <c r="E369" s="267" t="s">
        <v>915</v>
      </c>
      <c r="F369" s="269" t="s">
        <v>425</v>
      </c>
      <c r="G369" s="269" t="s">
        <v>1097</v>
      </c>
      <c r="H369" s="270" t="s">
        <v>2198</v>
      </c>
      <c r="I369" s="271" t="s">
        <v>2199</v>
      </c>
      <c r="J369" s="270" t="s">
        <v>2185</v>
      </c>
      <c r="K369" s="269"/>
      <c r="L369" s="267" t="s">
        <v>887</v>
      </c>
      <c r="M369" s="269"/>
      <c r="N369" s="275" t="s">
        <v>2200</v>
      </c>
      <c r="O369" s="269"/>
      <c r="P369" s="253"/>
      <c r="Q369" s="253"/>
      <c r="R369" s="253"/>
      <c r="S369" s="253"/>
      <c r="T369" s="253"/>
      <c r="U369" s="253"/>
      <c r="V369" s="253"/>
      <c r="W369" s="253"/>
      <c r="X369" s="253"/>
      <c r="Y369" s="253"/>
      <c r="Z369" s="253"/>
      <c r="AA369" s="253"/>
    </row>
    <row r="370" customFormat="false" ht="13.8" hidden="false" customHeight="false" outlineLevel="0" collapsed="false">
      <c r="A370" s="253"/>
      <c r="B370" s="267" t="n">
        <v>366</v>
      </c>
      <c r="C370" s="267" t="s">
        <v>2201</v>
      </c>
      <c r="D370" s="283" t="s">
        <v>433</v>
      </c>
      <c r="E370" s="267" t="s">
        <v>892</v>
      </c>
      <c r="F370" s="269" t="s">
        <v>425</v>
      </c>
      <c r="G370" s="269" t="s">
        <v>1105</v>
      </c>
      <c r="H370" s="270" t="s">
        <v>2202</v>
      </c>
      <c r="I370" s="271" t="s">
        <v>2203</v>
      </c>
      <c r="J370" s="270" t="s">
        <v>2204</v>
      </c>
      <c r="K370" s="269"/>
      <c r="L370" s="267" t="s">
        <v>887</v>
      </c>
      <c r="M370" s="269"/>
      <c r="N370" s="269"/>
      <c r="O370" s="269"/>
      <c r="P370" s="253"/>
      <c r="Q370" s="253"/>
      <c r="R370" s="253"/>
      <c r="S370" s="253"/>
      <c r="T370" s="253"/>
      <c r="U370" s="253"/>
      <c r="V370" s="253"/>
      <c r="W370" s="253"/>
      <c r="X370" s="253"/>
      <c r="Y370" s="253"/>
      <c r="Z370" s="253"/>
      <c r="AA370" s="253"/>
    </row>
    <row r="371" customFormat="false" ht="13.8" hidden="false" customHeight="false" outlineLevel="0" collapsed="false">
      <c r="A371" s="253"/>
      <c r="B371" s="267" t="n">
        <v>367</v>
      </c>
      <c r="C371" s="267" t="s">
        <v>2205</v>
      </c>
      <c r="D371" s="283" t="s">
        <v>434</v>
      </c>
      <c r="E371" s="267" t="s">
        <v>892</v>
      </c>
      <c r="F371" s="269" t="s">
        <v>425</v>
      </c>
      <c r="G371" s="269" t="s">
        <v>1081</v>
      </c>
      <c r="H371" s="270" t="s">
        <v>2206</v>
      </c>
      <c r="I371" s="271" t="s">
        <v>2207</v>
      </c>
      <c r="J371" s="270" t="s">
        <v>2208</v>
      </c>
      <c r="K371" s="269"/>
      <c r="L371" s="267" t="s">
        <v>887</v>
      </c>
      <c r="M371" s="269"/>
      <c r="N371" s="269"/>
      <c r="O371" s="269"/>
      <c r="P371" s="253"/>
      <c r="Q371" s="253"/>
      <c r="R371" s="253"/>
      <c r="S371" s="253"/>
      <c r="T371" s="253"/>
      <c r="U371" s="253"/>
      <c r="V371" s="253"/>
      <c r="W371" s="253"/>
      <c r="X371" s="253"/>
      <c r="Y371" s="253"/>
      <c r="Z371" s="253"/>
      <c r="AA371" s="253"/>
    </row>
    <row r="372" customFormat="false" ht="13.8" hidden="false" customHeight="false" outlineLevel="0" collapsed="false">
      <c r="A372" s="253"/>
      <c r="B372" s="267" t="n">
        <v>368</v>
      </c>
      <c r="C372" s="267" t="s">
        <v>2209</v>
      </c>
      <c r="D372" s="283" t="s">
        <v>435</v>
      </c>
      <c r="E372" s="267" t="s">
        <v>892</v>
      </c>
      <c r="F372" s="269" t="s">
        <v>425</v>
      </c>
      <c r="G372" s="269" t="s">
        <v>1105</v>
      </c>
      <c r="H372" s="270" t="s">
        <v>2210</v>
      </c>
      <c r="I372" s="271" t="s">
        <v>2211</v>
      </c>
      <c r="J372" s="270" t="s">
        <v>2212</v>
      </c>
      <c r="K372" s="269"/>
      <c r="L372" s="267" t="s">
        <v>887</v>
      </c>
      <c r="M372" s="269"/>
      <c r="N372" s="269"/>
      <c r="O372" s="269"/>
      <c r="P372" s="253"/>
      <c r="Q372" s="253"/>
      <c r="R372" s="253"/>
      <c r="S372" s="253"/>
      <c r="T372" s="253"/>
      <c r="U372" s="253"/>
      <c r="V372" s="253"/>
      <c r="W372" s="253"/>
      <c r="X372" s="253"/>
      <c r="Y372" s="253"/>
      <c r="Z372" s="253"/>
      <c r="AA372" s="253"/>
    </row>
    <row r="373" customFormat="false" ht="13.8" hidden="false" customHeight="false" outlineLevel="0" collapsed="false">
      <c r="A373" s="253"/>
      <c r="B373" s="267" t="n">
        <v>369</v>
      </c>
      <c r="C373" s="267" t="s">
        <v>2213</v>
      </c>
      <c r="D373" s="283" t="s">
        <v>436</v>
      </c>
      <c r="E373" s="267" t="s">
        <v>892</v>
      </c>
      <c r="F373" s="269" t="s">
        <v>425</v>
      </c>
      <c r="G373" s="269" t="s">
        <v>1097</v>
      </c>
      <c r="H373" s="270" t="s">
        <v>2214</v>
      </c>
      <c r="I373" s="271" t="s">
        <v>2215</v>
      </c>
      <c r="J373" s="270" t="s">
        <v>2185</v>
      </c>
      <c r="K373" s="269"/>
      <c r="L373" s="267" t="s">
        <v>887</v>
      </c>
      <c r="M373" s="269"/>
      <c r="N373" s="269"/>
      <c r="O373" s="269"/>
      <c r="P373" s="253"/>
      <c r="Q373" s="253"/>
      <c r="R373" s="253"/>
      <c r="S373" s="253"/>
      <c r="T373" s="253"/>
      <c r="U373" s="253"/>
      <c r="V373" s="253"/>
      <c r="W373" s="253"/>
      <c r="X373" s="253"/>
      <c r="Y373" s="253"/>
      <c r="Z373" s="253"/>
      <c r="AA373" s="253"/>
    </row>
    <row r="374" customFormat="false" ht="13.8" hidden="false" customHeight="false" outlineLevel="0" collapsed="false">
      <c r="A374" s="253"/>
      <c r="B374" s="267" t="n">
        <v>370</v>
      </c>
      <c r="C374" s="267" t="s">
        <v>2216</v>
      </c>
      <c r="D374" s="283" t="s">
        <v>437</v>
      </c>
      <c r="E374" s="267" t="s">
        <v>892</v>
      </c>
      <c r="F374" s="269" t="s">
        <v>425</v>
      </c>
      <c r="G374" s="269" t="s">
        <v>1097</v>
      </c>
      <c r="H374" s="270" t="s">
        <v>2217</v>
      </c>
      <c r="I374" s="271" t="s">
        <v>2218</v>
      </c>
      <c r="J374" s="270" t="s">
        <v>2219</v>
      </c>
      <c r="K374" s="269"/>
      <c r="L374" s="267" t="s">
        <v>887</v>
      </c>
      <c r="M374" s="269"/>
      <c r="N374" s="269"/>
      <c r="O374" s="269"/>
      <c r="P374" s="253"/>
      <c r="Q374" s="253"/>
      <c r="R374" s="253"/>
      <c r="S374" s="253"/>
      <c r="T374" s="253"/>
      <c r="U374" s="253"/>
      <c r="V374" s="253"/>
      <c r="W374" s="253"/>
      <c r="X374" s="253"/>
      <c r="Y374" s="253"/>
      <c r="Z374" s="253"/>
      <c r="AA374" s="253"/>
    </row>
    <row r="375" customFormat="false" ht="13.8" hidden="false" customHeight="false" outlineLevel="0" collapsed="false">
      <c r="A375" s="253"/>
      <c r="B375" s="267" t="n">
        <v>371</v>
      </c>
      <c r="C375" s="267" t="s">
        <v>2220</v>
      </c>
      <c r="D375" s="283" t="s">
        <v>438</v>
      </c>
      <c r="E375" s="267" t="s">
        <v>915</v>
      </c>
      <c r="F375" s="269" t="s">
        <v>425</v>
      </c>
      <c r="G375" s="269" t="s">
        <v>1097</v>
      </c>
      <c r="H375" s="270" t="s">
        <v>2221</v>
      </c>
      <c r="I375" s="276" t="s">
        <v>2222</v>
      </c>
      <c r="J375" s="272"/>
      <c r="K375" s="269"/>
      <c r="L375" s="267" t="s">
        <v>887</v>
      </c>
      <c r="M375" s="269"/>
      <c r="N375" s="269"/>
      <c r="O375" s="269"/>
      <c r="P375" s="253"/>
      <c r="Q375" s="253"/>
      <c r="R375" s="253"/>
      <c r="S375" s="253"/>
      <c r="T375" s="253"/>
      <c r="U375" s="253"/>
      <c r="V375" s="253"/>
      <c r="W375" s="253"/>
      <c r="X375" s="253"/>
      <c r="Y375" s="253"/>
      <c r="Z375" s="253"/>
      <c r="AA375" s="253"/>
    </row>
    <row r="376" customFormat="false" ht="13.8" hidden="false" customHeight="false" outlineLevel="0" collapsed="false">
      <c r="A376" s="253"/>
      <c r="B376" s="267" t="n">
        <v>372</v>
      </c>
      <c r="C376" s="267" t="s">
        <v>2223</v>
      </c>
      <c r="D376" s="283" t="s">
        <v>439</v>
      </c>
      <c r="E376" s="267" t="s">
        <v>892</v>
      </c>
      <c r="F376" s="269" t="s">
        <v>425</v>
      </c>
      <c r="G376" s="269" t="s">
        <v>1097</v>
      </c>
      <c r="H376" s="270" t="s">
        <v>2224</v>
      </c>
      <c r="I376" s="271" t="s">
        <v>2225</v>
      </c>
      <c r="J376" s="270" t="s">
        <v>2226</v>
      </c>
      <c r="K376" s="269"/>
      <c r="L376" s="267" t="s">
        <v>887</v>
      </c>
      <c r="M376" s="269"/>
      <c r="N376" s="269"/>
      <c r="O376" s="269"/>
      <c r="P376" s="253"/>
      <c r="Q376" s="253"/>
      <c r="R376" s="253"/>
      <c r="S376" s="253"/>
      <c r="T376" s="253"/>
      <c r="U376" s="253"/>
      <c r="V376" s="253"/>
      <c r="W376" s="253"/>
      <c r="X376" s="253"/>
      <c r="Y376" s="253"/>
      <c r="Z376" s="253"/>
      <c r="AA376" s="253"/>
    </row>
    <row r="377" customFormat="false" ht="13.8" hidden="false" customHeight="false" outlineLevel="0" collapsed="false">
      <c r="A377" s="253"/>
      <c r="B377" s="267" t="n">
        <v>373</v>
      </c>
      <c r="C377" s="267" t="s">
        <v>2227</v>
      </c>
      <c r="D377" s="283" t="s">
        <v>440</v>
      </c>
      <c r="E377" s="267" t="s">
        <v>892</v>
      </c>
      <c r="F377" s="269" t="s">
        <v>425</v>
      </c>
      <c r="G377" s="269" t="s">
        <v>1105</v>
      </c>
      <c r="H377" s="270" t="s">
        <v>2228</v>
      </c>
      <c r="I377" s="276" t="s">
        <v>2229</v>
      </c>
      <c r="J377" s="270" t="s">
        <v>2230</v>
      </c>
      <c r="K377" s="269"/>
      <c r="L377" s="267" t="s">
        <v>887</v>
      </c>
      <c r="M377" s="269"/>
      <c r="N377" s="269"/>
      <c r="O377" s="269"/>
      <c r="P377" s="253"/>
      <c r="Q377" s="253"/>
      <c r="R377" s="253"/>
      <c r="S377" s="253"/>
      <c r="T377" s="253"/>
      <c r="U377" s="253"/>
      <c r="V377" s="253"/>
      <c r="W377" s="253"/>
      <c r="X377" s="253"/>
      <c r="Y377" s="253"/>
      <c r="Z377" s="253"/>
      <c r="AA377" s="253"/>
    </row>
    <row r="378" customFormat="false" ht="13.8" hidden="false" customHeight="false" outlineLevel="0" collapsed="false">
      <c r="A378" s="253"/>
      <c r="B378" s="267" t="n">
        <v>374</v>
      </c>
      <c r="C378" s="267" t="s">
        <v>2231</v>
      </c>
      <c r="D378" s="283" t="s">
        <v>441</v>
      </c>
      <c r="E378" s="267" t="s">
        <v>892</v>
      </c>
      <c r="F378" s="269" t="s">
        <v>425</v>
      </c>
      <c r="G378" s="269" t="s">
        <v>1105</v>
      </c>
      <c r="H378" s="270" t="s">
        <v>2232</v>
      </c>
      <c r="I378" s="271" t="s">
        <v>2233</v>
      </c>
      <c r="J378" s="270" t="s">
        <v>2234</v>
      </c>
      <c r="K378" s="269"/>
      <c r="L378" s="267" t="s">
        <v>887</v>
      </c>
      <c r="M378" s="269"/>
      <c r="N378" s="269"/>
      <c r="O378" s="269"/>
      <c r="P378" s="253"/>
      <c r="Q378" s="253"/>
      <c r="R378" s="253"/>
      <c r="S378" s="253"/>
      <c r="T378" s="253"/>
      <c r="U378" s="253"/>
      <c r="V378" s="253"/>
      <c r="W378" s="253"/>
      <c r="X378" s="253"/>
      <c r="Y378" s="253"/>
      <c r="Z378" s="253"/>
      <c r="AA378" s="253"/>
    </row>
    <row r="379" customFormat="false" ht="13.8" hidden="false" customHeight="false" outlineLevel="0" collapsed="false">
      <c r="A379" s="253"/>
      <c r="B379" s="267" t="n">
        <v>375</v>
      </c>
      <c r="C379" s="267" t="s">
        <v>2235</v>
      </c>
      <c r="D379" s="302" t="s">
        <v>442</v>
      </c>
      <c r="E379" s="267" t="s">
        <v>892</v>
      </c>
      <c r="F379" s="269" t="s">
        <v>425</v>
      </c>
      <c r="G379" s="269" t="s">
        <v>1097</v>
      </c>
      <c r="H379" s="270" t="s">
        <v>2236</v>
      </c>
      <c r="I379" s="271" t="s">
        <v>2237</v>
      </c>
      <c r="J379" s="305" t="s">
        <v>2185</v>
      </c>
      <c r="K379" s="269"/>
      <c r="L379" s="267" t="s">
        <v>887</v>
      </c>
      <c r="M379" s="269"/>
      <c r="N379" s="275" t="s">
        <v>2238</v>
      </c>
      <c r="O379" s="269"/>
      <c r="P379" s="253"/>
      <c r="Q379" s="253"/>
      <c r="R379" s="253"/>
      <c r="S379" s="253"/>
      <c r="T379" s="253"/>
      <c r="U379" s="253"/>
      <c r="V379" s="253"/>
      <c r="W379" s="253"/>
      <c r="X379" s="253"/>
      <c r="Y379" s="253"/>
      <c r="Z379" s="253"/>
      <c r="AA379" s="253"/>
    </row>
    <row r="380" customFormat="false" ht="13.8" hidden="false" customHeight="false" outlineLevel="0" collapsed="false">
      <c r="A380" s="253"/>
      <c r="B380" s="267" t="n">
        <v>376</v>
      </c>
      <c r="C380" s="267" t="s">
        <v>2239</v>
      </c>
      <c r="D380" s="283" t="s">
        <v>443</v>
      </c>
      <c r="E380" s="267" t="s">
        <v>915</v>
      </c>
      <c r="F380" s="269" t="s">
        <v>425</v>
      </c>
      <c r="G380" s="269" t="s">
        <v>1097</v>
      </c>
      <c r="H380" s="270" t="s">
        <v>2240</v>
      </c>
      <c r="I380" s="271" t="s">
        <v>2241</v>
      </c>
      <c r="J380" s="270" t="s">
        <v>2242</v>
      </c>
      <c r="K380" s="269"/>
      <c r="L380" s="267" t="s">
        <v>887</v>
      </c>
      <c r="M380" s="269"/>
      <c r="N380" s="269"/>
      <c r="O380" s="269"/>
      <c r="P380" s="253"/>
      <c r="Q380" s="253"/>
      <c r="R380" s="253"/>
      <c r="S380" s="253"/>
      <c r="T380" s="253"/>
      <c r="U380" s="253"/>
      <c r="V380" s="253"/>
      <c r="W380" s="253"/>
      <c r="X380" s="253"/>
      <c r="Y380" s="253"/>
      <c r="Z380" s="253"/>
      <c r="AA380" s="253"/>
    </row>
    <row r="381" customFormat="false" ht="13.8" hidden="false" customHeight="false" outlineLevel="0" collapsed="false">
      <c r="A381" s="253"/>
      <c r="B381" s="267" t="n">
        <v>377</v>
      </c>
      <c r="C381" s="267" t="s">
        <v>2243</v>
      </c>
      <c r="D381" s="283" t="s">
        <v>444</v>
      </c>
      <c r="E381" s="267" t="s">
        <v>915</v>
      </c>
      <c r="F381" s="269" t="s">
        <v>425</v>
      </c>
      <c r="G381" s="269" t="s">
        <v>1097</v>
      </c>
      <c r="H381" s="270" t="s">
        <v>2244</v>
      </c>
      <c r="I381" s="276" t="s">
        <v>2245</v>
      </c>
      <c r="J381" s="270" t="s">
        <v>2189</v>
      </c>
      <c r="K381" s="269"/>
      <c r="L381" s="267" t="s">
        <v>887</v>
      </c>
      <c r="M381" s="269"/>
      <c r="N381" s="269"/>
      <c r="O381" s="269"/>
      <c r="P381" s="253"/>
      <c r="Q381" s="253"/>
      <c r="R381" s="253"/>
      <c r="S381" s="253"/>
      <c r="T381" s="253"/>
      <c r="U381" s="253"/>
      <c r="V381" s="253"/>
      <c r="W381" s="253"/>
      <c r="X381" s="253"/>
      <c r="Y381" s="253"/>
      <c r="Z381" s="253"/>
      <c r="AA381" s="253"/>
    </row>
    <row r="382" customFormat="false" ht="13.8" hidden="false" customHeight="false" outlineLevel="0" collapsed="false">
      <c r="A382" s="253"/>
      <c r="B382" s="267" t="n">
        <v>378</v>
      </c>
      <c r="C382" s="267" t="s">
        <v>2246</v>
      </c>
      <c r="D382" s="283" t="s">
        <v>445</v>
      </c>
      <c r="E382" s="267" t="s">
        <v>892</v>
      </c>
      <c r="F382" s="269" t="s">
        <v>425</v>
      </c>
      <c r="G382" s="269" t="s">
        <v>1097</v>
      </c>
      <c r="H382" s="270" t="s">
        <v>2247</v>
      </c>
      <c r="I382" s="271" t="s">
        <v>2248</v>
      </c>
      <c r="J382" s="270" t="s">
        <v>2242</v>
      </c>
      <c r="K382" s="269"/>
      <c r="L382" s="267" t="s">
        <v>887</v>
      </c>
      <c r="M382" s="269"/>
      <c r="N382" s="269"/>
      <c r="O382" s="269"/>
      <c r="P382" s="253"/>
      <c r="Q382" s="253"/>
      <c r="R382" s="253"/>
      <c r="S382" s="253"/>
      <c r="T382" s="253"/>
      <c r="U382" s="253"/>
      <c r="V382" s="253"/>
      <c r="W382" s="253"/>
      <c r="X382" s="253"/>
      <c r="Y382" s="253"/>
      <c r="Z382" s="253"/>
      <c r="AA382" s="253"/>
    </row>
    <row r="383" customFormat="false" ht="13.8" hidden="false" customHeight="false" outlineLevel="0" collapsed="false">
      <c r="A383" s="253"/>
      <c r="B383" s="267" t="n">
        <v>379</v>
      </c>
      <c r="C383" s="267" t="s">
        <v>2249</v>
      </c>
      <c r="D383" s="283" t="s">
        <v>446</v>
      </c>
      <c r="E383" s="267" t="s">
        <v>892</v>
      </c>
      <c r="F383" s="269" t="s">
        <v>425</v>
      </c>
      <c r="G383" s="269" t="s">
        <v>2250</v>
      </c>
      <c r="H383" s="270" t="s">
        <v>2251</v>
      </c>
      <c r="I383" s="271" t="s">
        <v>2252</v>
      </c>
      <c r="J383" s="270" t="s">
        <v>2253</v>
      </c>
      <c r="K383" s="269"/>
      <c r="L383" s="267" t="s">
        <v>887</v>
      </c>
      <c r="M383" s="269"/>
      <c r="N383" s="269"/>
      <c r="O383" s="269"/>
      <c r="P383" s="253"/>
      <c r="Q383" s="253"/>
      <c r="R383" s="253"/>
      <c r="S383" s="253"/>
      <c r="T383" s="253"/>
      <c r="U383" s="253"/>
      <c r="V383" s="253"/>
      <c r="W383" s="253"/>
      <c r="X383" s="253"/>
      <c r="Y383" s="253"/>
      <c r="Z383" s="253"/>
      <c r="AA383" s="253"/>
    </row>
    <row r="384" customFormat="false" ht="13.8" hidden="false" customHeight="false" outlineLevel="0" collapsed="false">
      <c r="A384" s="253"/>
      <c r="B384" s="267" t="n">
        <v>380</v>
      </c>
      <c r="C384" s="267" t="s">
        <v>2254</v>
      </c>
      <c r="D384" s="283" t="s">
        <v>447</v>
      </c>
      <c r="E384" s="267" t="s">
        <v>892</v>
      </c>
      <c r="F384" s="269" t="s">
        <v>425</v>
      </c>
      <c r="G384" s="269" t="s">
        <v>1097</v>
      </c>
      <c r="H384" s="270" t="s">
        <v>2255</v>
      </c>
      <c r="I384" s="271" t="s">
        <v>2256</v>
      </c>
      <c r="J384" s="270" t="s">
        <v>2257</v>
      </c>
      <c r="K384" s="269"/>
      <c r="L384" s="267" t="s">
        <v>887</v>
      </c>
      <c r="M384" s="269"/>
      <c r="N384" s="269"/>
      <c r="O384" s="269"/>
      <c r="P384" s="253"/>
      <c r="Q384" s="253"/>
      <c r="R384" s="253"/>
      <c r="S384" s="253"/>
      <c r="T384" s="253"/>
      <c r="U384" s="253"/>
      <c r="V384" s="253"/>
      <c r="W384" s="253"/>
      <c r="X384" s="253"/>
      <c r="Y384" s="253"/>
      <c r="Z384" s="253"/>
      <c r="AA384" s="253"/>
    </row>
    <row r="385" customFormat="false" ht="13.8" hidden="false" customHeight="false" outlineLevel="0" collapsed="false">
      <c r="A385" s="253"/>
      <c r="B385" s="267" t="n">
        <v>381</v>
      </c>
      <c r="C385" s="267" t="s">
        <v>2258</v>
      </c>
      <c r="D385" s="283" t="s">
        <v>448</v>
      </c>
      <c r="E385" s="267" t="s">
        <v>892</v>
      </c>
      <c r="F385" s="269" t="s">
        <v>425</v>
      </c>
      <c r="G385" s="269" t="s">
        <v>1097</v>
      </c>
      <c r="H385" s="270" t="s">
        <v>2259</v>
      </c>
      <c r="I385" s="271" t="s">
        <v>2260</v>
      </c>
      <c r="J385" s="270" t="s">
        <v>2261</v>
      </c>
      <c r="K385" s="269"/>
      <c r="L385" s="267" t="s">
        <v>887</v>
      </c>
      <c r="M385" s="269"/>
      <c r="N385" s="269"/>
      <c r="O385" s="269"/>
      <c r="P385" s="253"/>
      <c r="Q385" s="253"/>
      <c r="R385" s="253"/>
      <c r="S385" s="253"/>
      <c r="T385" s="253"/>
      <c r="U385" s="253"/>
      <c r="V385" s="253"/>
      <c r="W385" s="253"/>
      <c r="X385" s="253"/>
      <c r="Y385" s="253"/>
      <c r="Z385" s="253"/>
      <c r="AA385" s="253"/>
    </row>
    <row r="386" customFormat="false" ht="13.8" hidden="false" customHeight="false" outlineLevel="0" collapsed="false">
      <c r="A386" s="253"/>
      <c r="B386" s="267" t="n">
        <v>382</v>
      </c>
      <c r="C386" s="267" t="s">
        <v>2262</v>
      </c>
      <c r="D386" s="283" t="s">
        <v>449</v>
      </c>
      <c r="E386" s="267" t="s">
        <v>892</v>
      </c>
      <c r="F386" s="269" t="s">
        <v>425</v>
      </c>
      <c r="G386" s="269" t="s">
        <v>1105</v>
      </c>
      <c r="H386" s="270" t="s">
        <v>2263</v>
      </c>
      <c r="I386" s="271" t="s">
        <v>2264</v>
      </c>
      <c r="J386" s="270" t="s">
        <v>2265</v>
      </c>
      <c r="K386" s="269"/>
      <c r="L386" s="267" t="s">
        <v>887</v>
      </c>
      <c r="M386" s="269"/>
      <c r="N386" s="269"/>
      <c r="O386" s="269"/>
      <c r="P386" s="253"/>
      <c r="Q386" s="253"/>
      <c r="R386" s="253"/>
      <c r="S386" s="253"/>
      <c r="T386" s="253"/>
      <c r="U386" s="253"/>
      <c r="V386" s="253"/>
      <c r="W386" s="253"/>
      <c r="X386" s="253"/>
      <c r="Y386" s="253"/>
      <c r="Z386" s="253"/>
      <c r="AA386" s="253"/>
    </row>
    <row r="387" customFormat="false" ht="13.8" hidden="false" customHeight="false" outlineLevel="0" collapsed="false">
      <c r="A387" s="253"/>
      <c r="B387" s="267" t="n">
        <v>383</v>
      </c>
      <c r="C387" s="267" t="s">
        <v>2266</v>
      </c>
      <c r="D387" s="283" t="s">
        <v>450</v>
      </c>
      <c r="E387" s="267" t="s">
        <v>892</v>
      </c>
      <c r="F387" s="269" t="s">
        <v>425</v>
      </c>
      <c r="G387" s="269" t="s">
        <v>1097</v>
      </c>
      <c r="H387" s="270" t="s">
        <v>2267</v>
      </c>
      <c r="I387" s="276" t="s">
        <v>2268</v>
      </c>
      <c r="J387" s="270" t="s">
        <v>2269</v>
      </c>
      <c r="K387" s="269"/>
      <c r="L387" s="267" t="s">
        <v>887</v>
      </c>
      <c r="M387" s="269"/>
      <c r="N387" s="269"/>
      <c r="O387" s="269"/>
      <c r="P387" s="253"/>
      <c r="Q387" s="253"/>
      <c r="R387" s="253"/>
      <c r="S387" s="253"/>
      <c r="T387" s="253"/>
      <c r="U387" s="253"/>
      <c r="V387" s="253"/>
      <c r="W387" s="253"/>
      <c r="X387" s="253"/>
      <c r="Y387" s="253"/>
      <c r="Z387" s="253"/>
      <c r="AA387" s="253"/>
    </row>
    <row r="388" customFormat="false" ht="13.8" hidden="false" customHeight="false" outlineLevel="0" collapsed="false">
      <c r="A388" s="253"/>
      <c r="B388" s="267" t="n">
        <v>384</v>
      </c>
      <c r="C388" s="267" t="s">
        <v>2270</v>
      </c>
      <c r="D388" s="283" t="s">
        <v>451</v>
      </c>
      <c r="E388" s="267" t="s">
        <v>892</v>
      </c>
      <c r="F388" s="269" t="s">
        <v>425</v>
      </c>
      <c r="G388" s="269" t="s">
        <v>1105</v>
      </c>
      <c r="H388" s="270" t="s">
        <v>2271</v>
      </c>
      <c r="I388" s="271" t="s">
        <v>2272</v>
      </c>
      <c r="J388" s="270" t="s">
        <v>2273</v>
      </c>
      <c r="K388" s="269"/>
      <c r="L388" s="267" t="s">
        <v>887</v>
      </c>
      <c r="M388" s="269"/>
      <c r="N388" s="269"/>
      <c r="O388" s="269"/>
      <c r="P388" s="253"/>
      <c r="Q388" s="253"/>
      <c r="R388" s="253"/>
      <c r="S388" s="253"/>
      <c r="T388" s="253"/>
      <c r="U388" s="253"/>
      <c r="V388" s="253"/>
      <c r="W388" s="253"/>
      <c r="X388" s="253"/>
      <c r="Y388" s="253"/>
      <c r="Z388" s="253"/>
      <c r="AA388" s="253"/>
    </row>
    <row r="389" customFormat="false" ht="13.8" hidden="false" customHeight="false" outlineLevel="0" collapsed="false">
      <c r="A389" s="253"/>
      <c r="B389" s="267" t="n">
        <v>385</v>
      </c>
      <c r="C389" s="292" t="s">
        <v>2274</v>
      </c>
      <c r="D389" s="283" t="s">
        <v>452</v>
      </c>
      <c r="E389" s="292" t="s">
        <v>892</v>
      </c>
      <c r="F389" s="283" t="s">
        <v>628</v>
      </c>
      <c r="G389" s="291" t="s">
        <v>2275</v>
      </c>
      <c r="H389" s="290" t="s">
        <v>2276</v>
      </c>
      <c r="I389" s="291" t="s">
        <v>2277</v>
      </c>
      <c r="J389" s="301"/>
      <c r="K389" s="283"/>
      <c r="L389" s="292" t="s">
        <v>887</v>
      </c>
      <c r="M389" s="283"/>
      <c r="N389" s="283"/>
      <c r="O389" s="283"/>
      <c r="P389" s="253"/>
      <c r="Q389" s="253"/>
      <c r="R389" s="253"/>
      <c r="S389" s="253"/>
      <c r="T389" s="253"/>
      <c r="U389" s="253"/>
      <c r="V389" s="253"/>
      <c r="W389" s="253"/>
      <c r="X389" s="253"/>
      <c r="Y389" s="253"/>
      <c r="Z389" s="253"/>
      <c r="AA389" s="253"/>
    </row>
    <row r="390" customFormat="false" ht="13.8" hidden="false" customHeight="false" outlineLevel="0" collapsed="false">
      <c r="A390" s="253"/>
      <c r="B390" s="267" t="n">
        <v>386</v>
      </c>
      <c r="C390" s="267" t="s">
        <v>2278</v>
      </c>
      <c r="D390" s="334" t="s">
        <v>454</v>
      </c>
      <c r="E390" s="267" t="s">
        <v>892</v>
      </c>
      <c r="F390" s="269" t="s">
        <v>628</v>
      </c>
      <c r="G390" s="335" t="s">
        <v>2279</v>
      </c>
      <c r="H390" s="270" t="s">
        <v>2280</v>
      </c>
      <c r="I390" s="271" t="s">
        <v>2281</v>
      </c>
      <c r="J390" s="270" t="s">
        <v>2282</v>
      </c>
      <c r="K390" s="269"/>
      <c r="L390" s="267" t="s">
        <v>887</v>
      </c>
      <c r="M390" s="269"/>
      <c r="N390" s="269"/>
      <c r="O390" s="269"/>
      <c r="P390" s="253"/>
      <c r="Q390" s="253"/>
      <c r="R390" s="253"/>
      <c r="S390" s="253"/>
      <c r="T390" s="253"/>
      <c r="U390" s="253"/>
      <c r="V390" s="253"/>
      <c r="W390" s="253"/>
      <c r="X390" s="253"/>
      <c r="Y390" s="253"/>
      <c r="Z390" s="253"/>
      <c r="AA390" s="253"/>
    </row>
    <row r="391" customFormat="false" ht="13.8" hidden="false" customHeight="false" outlineLevel="0" collapsed="false">
      <c r="A391" s="253"/>
      <c r="B391" s="267" t="n">
        <v>387</v>
      </c>
      <c r="C391" s="267" t="s">
        <v>2283</v>
      </c>
      <c r="D391" s="334" t="s">
        <v>455</v>
      </c>
      <c r="E391" s="267" t="s">
        <v>892</v>
      </c>
      <c r="F391" s="269" t="s">
        <v>628</v>
      </c>
      <c r="G391" s="335" t="s">
        <v>2279</v>
      </c>
      <c r="H391" s="270" t="s">
        <v>2284</v>
      </c>
      <c r="I391" s="271" t="s">
        <v>2285</v>
      </c>
      <c r="J391" s="270" t="s">
        <v>2286</v>
      </c>
      <c r="K391" s="269"/>
      <c r="L391" s="267" t="s">
        <v>887</v>
      </c>
      <c r="M391" s="269"/>
      <c r="N391" s="269"/>
      <c r="O391" s="269"/>
      <c r="P391" s="253"/>
      <c r="Q391" s="253"/>
      <c r="R391" s="253"/>
      <c r="S391" s="253"/>
      <c r="T391" s="253"/>
      <c r="U391" s="253"/>
      <c r="V391" s="253"/>
      <c r="W391" s="253"/>
      <c r="X391" s="253"/>
      <c r="Y391" s="253"/>
      <c r="Z391" s="253"/>
      <c r="AA391" s="253"/>
    </row>
    <row r="392" customFormat="false" ht="13.8" hidden="false" customHeight="false" outlineLevel="0" collapsed="false">
      <c r="A392" s="253"/>
      <c r="B392" s="267" t="n">
        <v>388</v>
      </c>
      <c r="C392" s="267" t="s">
        <v>2287</v>
      </c>
      <c r="D392" s="334" t="s">
        <v>2288</v>
      </c>
      <c r="E392" s="267" t="s">
        <v>892</v>
      </c>
      <c r="F392" s="269" t="s">
        <v>628</v>
      </c>
      <c r="G392" s="335" t="s">
        <v>2279</v>
      </c>
      <c r="H392" s="270" t="s">
        <v>2289</v>
      </c>
      <c r="I392" s="271" t="s">
        <v>2290</v>
      </c>
      <c r="J392" s="270" t="s">
        <v>2291</v>
      </c>
      <c r="K392" s="269"/>
      <c r="L392" s="267" t="s">
        <v>887</v>
      </c>
      <c r="M392" s="269"/>
      <c r="N392" s="269"/>
      <c r="O392" s="269"/>
      <c r="P392" s="253"/>
      <c r="Q392" s="253"/>
      <c r="R392" s="253"/>
      <c r="S392" s="253"/>
      <c r="T392" s="253"/>
      <c r="U392" s="253"/>
      <c r="V392" s="253"/>
      <c r="W392" s="253"/>
      <c r="X392" s="253"/>
      <c r="Y392" s="253"/>
      <c r="Z392" s="253"/>
      <c r="AA392" s="253"/>
    </row>
    <row r="393" customFormat="false" ht="13.8" hidden="false" customHeight="false" outlineLevel="0" collapsed="false">
      <c r="A393" s="253"/>
      <c r="B393" s="267" t="n">
        <v>389</v>
      </c>
      <c r="C393" s="267" t="s">
        <v>2292</v>
      </c>
      <c r="D393" s="334" t="s">
        <v>457</v>
      </c>
      <c r="E393" s="267" t="s">
        <v>892</v>
      </c>
      <c r="F393" s="269" t="s">
        <v>628</v>
      </c>
      <c r="G393" s="335" t="s">
        <v>2279</v>
      </c>
      <c r="H393" s="270" t="s">
        <v>2293</v>
      </c>
      <c r="I393" s="271" t="s">
        <v>2294</v>
      </c>
      <c r="J393" s="270" t="s">
        <v>2295</v>
      </c>
      <c r="K393" s="269"/>
      <c r="L393" s="267" t="s">
        <v>887</v>
      </c>
      <c r="M393" s="269"/>
      <c r="N393" s="269"/>
      <c r="O393" s="269"/>
      <c r="P393" s="253"/>
      <c r="Q393" s="253"/>
      <c r="R393" s="253"/>
      <c r="S393" s="253"/>
      <c r="T393" s="253"/>
      <c r="U393" s="253"/>
      <c r="V393" s="253"/>
      <c r="W393" s="253"/>
      <c r="X393" s="253"/>
      <c r="Y393" s="253"/>
      <c r="Z393" s="253"/>
      <c r="AA393" s="253"/>
    </row>
    <row r="394" customFormat="false" ht="13.8" hidden="false" customHeight="false" outlineLevel="0" collapsed="false">
      <c r="A394" s="253"/>
      <c r="B394" s="267" t="n">
        <v>390</v>
      </c>
      <c r="C394" s="267" t="s">
        <v>2296</v>
      </c>
      <c r="D394" s="334" t="s">
        <v>458</v>
      </c>
      <c r="E394" s="267" t="s">
        <v>892</v>
      </c>
      <c r="F394" s="269" t="s">
        <v>628</v>
      </c>
      <c r="G394" s="335" t="s">
        <v>2279</v>
      </c>
      <c r="H394" s="270" t="s">
        <v>2297</v>
      </c>
      <c r="I394" s="271" t="s">
        <v>2298</v>
      </c>
      <c r="J394" s="270" t="s">
        <v>2299</v>
      </c>
      <c r="K394" s="269"/>
      <c r="L394" s="267" t="s">
        <v>887</v>
      </c>
      <c r="M394" s="269"/>
      <c r="N394" s="269"/>
      <c r="O394" s="269"/>
      <c r="P394" s="253"/>
      <c r="Q394" s="253"/>
      <c r="R394" s="253"/>
      <c r="S394" s="253"/>
      <c r="T394" s="253"/>
      <c r="U394" s="253"/>
      <c r="V394" s="253"/>
      <c r="W394" s="253"/>
      <c r="X394" s="253"/>
      <c r="Y394" s="253"/>
      <c r="Z394" s="253"/>
      <c r="AA394" s="253"/>
    </row>
    <row r="395" customFormat="false" ht="13.8" hidden="false" customHeight="false" outlineLevel="0" collapsed="false">
      <c r="A395" s="253"/>
      <c r="B395" s="267" t="n">
        <v>391</v>
      </c>
      <c r="C395" s="267" t="s">
        <v>2300</v>
      </c>
      <c r="D395" s="334" t="s">
        <v>459</v>
      </c>
      <c r="E395" s="267" t="s">
        <v>915</v>
      </c>
      <c r="F395" s="269" t="s">
        <v>628</v>
      </c>
      <c r="G395" s="335" t="s">
        <v>2279</v>
      </c>
      <c r="H395" s="270" t="s">
        <v>2301</v>
      </c>
      <c r="I395" s="276" t="s">
        <v>2302</v>
      </c>
      <c r="J395" s="270" t="s">
        <v>2303</v>
      </c>
      <c r="K395" s="269"/>
      <c r="L395" s="267" t="s">
        <v>887</v>
      </c>
      <c r="M395" s="269"/>
      <c r="N395" s="269"/>
      <c r="O395" s="269"/>
      <c r="P395" s="253"/>
      <c r="Q395" s="253"/>
      <c r="R395" s="253"/>
      <c r="S395" s="253"/>
      <c r="T395" s="253"/>
      <c r="U395" s="253"/>
      <c r="V395" s="253"/>
      <c r="W395" s="253"/>
      <c r="X395" s="253"/>
      <c r="Y395" s="253"/>
      <c r="Z395" s="253"/>
      <c r="AA395" s="253"/>
    </row>
    <row r="396" customFormat="false" ht="13.8" hidden="false" customHeight="false" outlineLevel="0" collapsed="false">
      <c r="A396" s="253"/>
      <c r="B396" s="267" t="n">
        <v>392</v>
      </c>
      <c r="C396" s="267" t="s">
        <v>2304</v>
      </c>
      <c r="D396" s="334" t="s">
        <v>2305</v>
      </c>
      <c r="E396" s="267" t="s">
        <v>892</v>
      </c>
      <c r="F396" s="269" t="s">
        <v>628</v>
      </c>
      <c r="G396" s="335" t="s">
        <v>2279</v>
      </c>
      <c r="H396" s="270" t="s">
        <v>2306</v>
      </c>
      <c r="I396" s="271" t="s">
        <v>2307</v>
      </c>
      <c r="J396" s="270" t="s">
        <v>2308</v>
      </c>
      <c r="K396" s="269"/>
      <c r="L396" s="267" t="s">
        <v>887</v>
      </c>
      <c r="M396" s="269"/>
      <c r="N396" s="269"/>
      <c r="O396" s="269"/>
      <c r="P396" s="253"/>
      <c r="Q396" s="253"/>
      <c r="R396" s="253"/>
      <c r="S396" s="253"/>
      <c r="T396" s="253"/>
      <c r="U396" s="253"/>
      <c r="V396" s="253"/>
      <c r="W396" s="253"/>
      <c r="X396" s="253"/>
      <c r="Y396" s="253"/>
      <c r="Z396" s="253"/>
      <c r="AA396" s="253"/>
    </row>
    <row r="397" customFormat="false" ht="13.8" hidden="false" customHeight="false" outlineLevel="0" collapsed="false">
      <c r="A397" s="253"/>
      <c r="B397" s="267" t="n">
        <v>393</v>
      </c>
      <c r="C397" s="267" t="s">
        <v>2309</v>
      </c>
      <c r="D397" s="334" t="s">
        <v>461</v>
      </c>
      <c r="E397" s="267" t="s">
        <v>892</v>
      </c>
      <c r="F397" s="269" t="s">
        <v>628</v>
      </c>
      <c r="G397" s="335" t="s">
        <v>2279</v>
      </c>
      <c r="H397" s="270" t="s">
        <v>2310</v>
      </c>
      <c r="I397" s="271" t="s">
        <v>2311</v>
      </c>
      <c r="J397" s="270" t="s">
        <v>2312</v>
      </c>
      <c r="K397" s="269"/>
      <c r="L397" s="267" t="s">
        <v>887</v>
      </c>
      <c r="M397" s="269"/>
      <c r="N397" s="269"/>
      <c r="O397" s="269"/>
      <c r="P397" s="253"/>
      <c r="Q397" s="253"/>
      <c r="R397" s="253"/>
      <c r="S397" s="253"/>
      <c r="T397" s="253"/>
      <c r="U397" s="253"/>
      <c r="V397" s="253"/>
      <c r="W397" s="253"/>
      <c r="X397" s="253"/>
      <c r="Y397" s="253"/>
      <c r="Z397" s="253"/>
      <c r="AA397" s="253"/>
    </row>
    <row r="398" customFormat="false" ht="13.8" hidden="false" customHeight="false" outlineLevel="0" collapsed="false">
      <c r="A398" s="253"/>
      <c r="B398" s="267" t="n">
        <v>394</v>
      </c>
      <c r="C398" s="267" t="s">
        <v>2313</v>
      </c>
      <c r="D398" s="334" t="s">
        <v>462</v>
      </c>
      <c r="E398" s="267" t="s">
        <v>892</v>
      </c>
      <c r="F398" s="269" t="s">
        <v>628</v>
      </c>
      <c r="G398" s="335" t="s">
        <v>2279</v>
      </c>
      <c r="H398" s="270" t="s">
        <v>2314</v>
      </c>
      <c r="I398" s="271" t="s">
        <v>2315</v>
      </c>
      <c r="J398" s="270" t="s">
        <v>2316</v>
      </c>
      <c r="K398" s="269"/>
      <c r="L398" s="267" t="s">
        <v>887</v>
      </c>
      <c r="M398" s="269"/>
      <c r="N398" s="269"/>
      <c r="O398" s="269"/>
      <c r="P398" s="253"/>
      <c r="Q398" s="253"/>
      <c r="R398" s="253"/>
      <c r="S398" s="253"/>
      <c r="T398" s="253"/>
      <c r="U398" s="253"/>
      <c r="V398" s="253"/>
      <c r="W398" s="253"/>
      <c r="X398" s="253"/>
      <c r="Y398" s="253"/>
      <c r="Z398" s="253"/>
      <c r="AA398" s="253"/>
    </row>
    <row r="399" customFormat="false" ht="13.8" hidden="false" customHeight="false" outlineLevel="0" collapsed="false">
      <c r="A399" s="253"/>
      <c r="B399" s="267" t="n">
        <v>395</v>
      </c>
      <c r="C399" s="292" t="s">
        <v>2317</v>
      </c>
      <c r="D399" s="283" t="s">
        <v>463</v>
      </c>
      <c r="E399" s="292" t="s">
        <v>892</v>
      </c>
      <c r="F399" s="283" t="s">
        <v>628</v>
      </c>
      <c r="G399" s="291" t="s">
        <v>2279</v>
      </c>
      <c r="H399" s="290" t="s">
        <v>2318</v>
      </c>
      <c r="I399" s="291" t="s">
        <v>2319</v>
      </c>
      <c r="J399" s="301"/>
      <c r="K399" s="283"/>
      <c r="L399" s="292" t="s">
        <v>887</v>
      </c>
      <c r="M399" s="283"/>
      <c r="N399" s="283"/>
      <c r="O399" s="283"/>
      <c r="P399" s="253"/>
      <c r="Q399" s="253"/>
      <c r="R399" s="253"/>
      <c r="S399" s="253"/>
      <c r="T399" s="253"/>
      <c r="U399" s="253"/>
      <c r="V399" s="253"/>
      <c r="W399" s="253"/>
      <c r="X399" s="253"/>
      <c r="Y399" s="253"/>
      <c r="Z399" s="253"/>
      <c r="AA399" s="253"/>
    </row>
    <row r="400" customFormat="false" ht="13.8" hidden="false" customHeight="false" outlineLevel="0" collapsed="false">
      <c r="A400" s="253"/>
      <c r="B400" s="267" t="n">
        <v>396</v>
      </c>
      <c r="C400" s="267" t="s">
        <v>2320</v>
      </c>
      <c r="D400" s="334" t="s">
        <v>464</v>
      </c>
      <c r="E400" s="267" t="s">
        <v>892</v>
      </c>
      <c r="F400" s="269" t="s">
        <v>628</v>
      </c>
      <c r="G400" s="335" t="s">
        <v>2279</v>
      </c>
      <c r="H400" s="270" t="s">
        <v>2321</v>
      </c>
      <c r="I400" s="271" t="s">
        <v>2322</v>
      </c>
      <c r="J400" s="270" t="s">
        <v>2323</v>
      </c>
      <c r="K400" s="269"/>
      <c r="L400" s="267" t="s">
        <v>887</v>
      </c>
      <c r="M400" s="269"/>
      <c r="N400" s="269"/>
      <c r="O400" s="269"/>
      <c r="P400" s="253"/>
      <c r="Q400" s="253"/>
      <c r="R400" s="253"/>
      <c r="S400" s="253"/>
      <c r="T400" s="253"/>
      <c r="U400" s="253"/>
      <c r="V400" s="253"/>
      <c r="W400" s="253"/>
      <c r="X400" s="253"/>
      <c r="Y400" s="253"/>
      <c r="Z400" s="253"/>
      <c r="AA400" s="253"/>
    </row>
    <row r="401" customFormat="false" ht="13.8" hidden="false" customHeight="false" outlineLevel="0" collapsed="false">
      <c r="A401" s="253"/>
      <c r="B401" s="267" t="n">
        <v>397</v>
      </c>
      <c r="C401" s="267" t="s">
        <v>2324</v>
      </c>
      <c r="D401" s="334" t="s">
        <v>465</v>
      </c>
      <c r="E401" s="267" t="s">
        <v>892</v>
      </c>
      <c r="F401" s="269" t="s">
        <v>628</v>
      </c>
      <c r="G401" s="335" t="s">
        <v>2279</v>
      </c>
      <c r="H401" s="270" t="s">
        <v>2325</v>
      </c>
      <c r="I401" s="271" t="s">
        <v>2326</v>
      </c>
      <c r="J401" s="270" t="s">
        <v>2327</v>
      </c>
      <c r="K401" s="269"/>
      <c r="L401" s="267" t="s">
        <v>887</v>
      </c>
      <c r="M401" s="269"/>
      <c r="N401" s="269"/>
      <c r="O401" s="269"/>
      <c r="P401" s="253"/>
      <c r="Q401" s="253"/>
      <c r="R401" s="253"/>
      <c r="S401" s="253"/>
      <c r="T401" s="253"/>
      <c r="U401" s="253"/>
      <c r="V401" s="253"/>
      <c r="W401" s="253"/>
      <c r="X401" s="253"/>
      <c r="Y401" s="253"/>
      <c r="Z401" s="253"/>
      <c r="AA401" s="253"/>
    </row>
    <row r="402" customFormat="false" ht="13.8" hidden="false" customHeight="false" outlineLevel="0" collapsed="false">
      <c r="A402" s="253"/>
      <c r="B402" s="267" t="n">
        <v>398</v>
      </c>
      <c r="C402" s="267" t="s">
        <v>2328</v>
      </c>
      <c r="D402" s="334" t="s">
        <v>466</v>
      </c>
      <c r="E402" s="267" t="s">
        <v>892</v>
      </c>
      <c r="F402" s="269" t="s">
        <v>628</v>
      </c>
      <c r="G402" s="335" t="s">
        <v>2279</v>
      </c>
      <c r="H402" s="270" t="s">
        <v>2329</v>
      </c>
      <c r="I402" s="271" t="s">
        <v>2330</v>
      </c>
      <c r="J402" s="270" t="s">
        <v>2331</v>
      </c>
      <c r="K402" s="269"/>
      <c r="L402" s="267" t="s">
        <v>887</v>
      </c>
      <c r="M402" s="269"/>
      <c r="N402" s="269"/>
      <c r="O402" s="269"/>
      <c r="P402" s="253"/>
      <c r="Q402" s="253"/>
      <c r="R402" s="253"/>
      <c r="S402" s="253"/>
      <c r="T402" s="253"/>
      <c r="U402" s="253"/>
      <c r="V402" s="253"/>
      <c r="W402" s="253"/>
      <c r="X402" s="253"/>
      <c r="Y402" s="253"/>
      <c r="Z402" s="253"/>
      <c r="AA402" s="253"/>
    </row>
    <row r="403" customFormat="false" ht="13.8" hidden="false" customHeight="false" outlineLevel="0" collapsed="false">
      <c r="A403" s="253"/>
      <c r="B403" s="267" t="n">
        <v>399</v>
      </c>
      <c r="C403" s="267" t="s">
        <v>2332</v>
      </c>
      <c r="D403" s="334" t="s">
        <v>467</v>
      </c>
      <c r="E403" s="267" t="s">
        <v>892</v>
      </c>
      <c r="F403" s="269" t="s">
        <v>628</v>
      </c>
      <c r="G403" s="335" t="s">
        <v>2279</v>
      </c>
      <c r="H403" s="270" t="s">
        <v>2333</v>
      </c>
      <c r="I403" s="271" t="s">
        <v>2334</v>
      </c>
      <c r="J403" s="270" t="s">
        <v>2335</v>
      </c>
      <c r="K403" s="269"/>
      <c r="L403" s="267" t="s">
        <v>887</v>
      </c>
      <c r="M403" s="269"/>
      <c r="N403" s="269"/>
      <c r="O403" s="269"/>
      <c r="P403" s="253"/>
      <c r="Q403" s="253"/>
      <c r="R403" s="253"/>
      <c r="S403" s="253"/>
      <c r="T403" s="253"/>
      <c r="U403" s="253"/>
      <c r="V403" s="253"/>
      <c r="W403" s="253"/>
      <c r="X403" s="253"/>
      <c r="Y403" s="253"/>
      <c r="Z403" s="253"/>
      <c r="AA403" s="253"/>
    </row>
    <row r="404" customFormat="false" ht="13.8" hidden="false" customHeight="false" outlineLevel="0" collapsed="false">
      <c r="A404" s="253"/>
      <c r="B404" s="267" t="n">
        <v>400</v>
      </c>
      <c r="C404" s="267" t="s">
        <v>2336</v>
      </c>
      <c r="D404" s="334" t="s">
        <v>468</v>
      </c>
      <c r="E404" s="267" t="s">
        <v>915</v>
      </c>
      <c r="F404" s="269" t="s">
        <v>628</v>
      </c>
      <c r="G404" s="335" t="s">
        <v>2279</v>
      </c>
      <c r="H404" s="270" t="s">
        <v>2337</v>
      </c>
      <c r="I404" s="271" t="s">
        <v>2338</v>
      </c>
      <c r="J404" s="270" t="s">
        <v>2339</v>
      </c>
      <c r="K404" s="269"/>
      <c r="L404" s="267" t="s">
        <v>887</v>
      </c>
      <c r="M404" s="269"/>
      <c r="N404" s="269"/>
      <c r="O404" s="269"/>
      <c r="P404" s="253"/>
      <c r="Q404" s="253"/>
      <c r="R404" s="253"/>
      <c r="S404" s="253"/>
      <c r="T404" s="253"/>
      <c r="U404" s="253"/>
      <c r="V404" s="253"/>
      <c r="W404" s="253"/>
      <c r="X404" s="253"/>
      <c r="Y404" s="253"/>
      <c r="Z404" s="253"/>
      <c r="AA404" s="253"/>
    </row>
    <row r="405" customFormat="false" ht="13.8" hidden="false" customHeight="false" outlineLevel="0" collapsed="false">
      <c r="A405" s="253"/>
      <c r="B405" s="267" t="n">
        <v>401</v>
      </c>
      <c r="C405" s="267" t="s">
        <v>2340</v>
      </c>
      <c r="D405" s="334" t="s">
        <v>470</v>
      </c>
      <c r="E405" s="267" t="s">
        <v>915</v>
      </c>
      <c r="F405" s="269" t="s">
        <v>628</v>
      </c>
      <c r="G405" s="335" t="s">
        <v>2279</v>
      </c>
      <c r="H405" s="270" t="s">
        <v>2341</v>
      </c>
      <c r="I405" s="276" t="s">
        <v>2342</v>
      </c>
      <c r="J405" s="270" t="s">
        <v>2343</v>
      </c>
      <c r="K405" s="269"/>
      <c r="L405" s="267" t="s">
        <v>887</v>
      </c>
      <c r="M405" s="269"/>
      <c r="N405" s="269"/>
      <c r="O405" s="269"/>
      <c r="P405" s="253"/>
      <c r="Q405" s="253"/>
      <c r="R405" s="253"/>
      <c r="S405" s="253"/>
      <c r="T405" s="253"/>
      <c r="U405" s="253"/>
      <c r="V405" s="253"/>
      <c r="W405" s="253"/>
      <c r="X405" s="253"/>
      <c r="Y405" s="253"/>
      <c r="Z405" s="253"/>
      <c r="AA405" s="253"/>
    </row>
    <row r="406" customFormat="false" ht="13.8" hidden="false" customHeight="false" outlineLevel="0" collapsed="false">
      <c r="A406" s="253"/>
      <c r="B406" s="267" t="n">
        <v>402</v>
      </c>
      <c r="C406" s="267" t="s">
        <v>2344</v>
      </c>
      <c r="D406" s="334" t="s">
        <v>471</v>
      </c>
      <c r="E406" s="267" t="s">
        <v>915</v>
      </c>
      <c r="F406" s="269" t="s">
        <v>628</v>
      </c>
      <c r="G406" s="335" t="s">
        <v>2279</v>
      </c>
      <c r="H406" s="270" t="s">
        <v>2345</v>
      </c>
      <c r="I406" s="276" t="s">
        <v>2346</v>
      </c>
      <c r="J406" s="270" t="s">
        <v>2286</v>
      </c>
      <c r="K406" s="269"/>
      <c r="L406" s="267" t="s">
        <v>887</v>
      </c>
      <c r="M406" s="269"/>
      <c r="N406" s="269"/>
      <c r="O406" s="269"/>
      <c r="P406" s="253"/>
      <c r="Q406" s="253"/>
      <c r="R406" s="253"/>
      <c r="S406" s="253"/>
      <c r="T406" s="253"/>
      <c r="U406" s="253"/>
      <c r="V406" s="253"/>
      <c r="W406" s="253"/>
      <c r="X406" s="253"/>
      <c r="Y406" s="253"/>
      <c r="Z406" s="253"/>
      <c r="AA406" s="253"/>
    </row>
    <row r="407" customFormat="false" ht="13.8" hidden="false" customHeight="false" outlineLevel="0" collapsed="false">
      <c r="A407" s="253"/>
      <c r="B407" s="267" t="n">
        <v>403</v>
      </c>
      <c r="C407" s="267" t="s">
        <v>2347</v>
      </c>
      <c r="D407" s="334" t="s">
        <v>472</v>
      </c>
      <c r="E407" s="267" t="s">
        <v>892</v>
      </c>
      <c r="F407" s="269" t="s">
        <v>628</v>
      </c>
      <c r="G407" s="335" t="s">
        <v>2279</v>
      </c>
      <c r="H407" s="270" t="s">
        <v>2348</v>
      </c>
      <c r="I407" s="271" t="s">
        <v>2349</v>
      </c>
      <c r="J407" s="270" t="s">
        <v>2350</v>
      </c>
      <c r="K407" s="269"/>
      <c r="L407" s="267" t="s">
        <v>887</v>
      </c>
      <c r="M407" s="269"/>
      <c r="N407" s="269"/>
      <c r="O407" s="269"/>
      <c r="P407" s="253"/>
      <c r="Q407" s="253"/>
      <c r="R407" s="253"/>
      <c r="S407" s="253"/>
      <c r="T407" s="253"/>
      <c r="U407" s="253"/>
      <c r="V407" s="253"/>
      <c r="W407" s="253"/>
      <c r="X407" s="253"/>
      <c r="Y407" s="253"/>
      <c r="Z407" s="253"/>
      <c r="AA407" s="253"/>
    </row>
    <row r="408" customFormat="false" ht="13.8" hidden="false" customHeight="false" outlineLevel="0" collapsed="false">
      <c r="A408" s="253"/>
      <c r="B408" s="267" t="n">
        <v>404</v>
      </c>
      <c r="C408" s="267" t="s">
        <v>2351</v>
      </c>
      <c r="D408" s="334" t="s">
        <v>473</v>
      </c>
      <c r="E408" s="267" t="s">
        <v>892</v>
      </c>
      <c r="F408" s="269" t="s">
        <v>628</v>
      </c>
      <c r="G408" s="335" t="s">
        <v>2279</v>
      </c>
      <c r="H408" s="270" t="s">
        <v>2352</v>
      </c>
      <c r="I408" s="271" t="s">
        <v>2353</v>
      </c>
      <c r="J408" s="272"/>
      <c r="K408" s="269"/>
      <c r="L408" s="267" t="s">
        <v>887</v>
      </c>
      <c r="M408" s="269"/>
      <c r="N408" s="269"/>
      <c r="O408" s="269"/>
      <c r="P408" s="253"/>
      <c r="Q408" s="253"/>
      <c r="R408" s="253"/>
      <c r="S408" s="253"/>
      <c r="T408" s="253"/>
      <c r="U408" s="253"/>
      <c r="V408" s="253"/>
      <c r="W408" s="253"/>
      <c r="X408" s="253"/>
      <c r="Y408" s="253"/>
      <c r="Z408" s="253"/>
      <c r="AA408" s="253"/>
    </row>
    <row r="409" customFormat="false" ht="13.8" hidden="false" customHeight="false" outlineLevel="0" collapsed="false">
      <c r="A409" s="253"/>
      <c r="B409" s="267" t="n">
        <v>405</v>
      </c>
      <c r="C409" s="267" t="s">
        <v>2354</v>
      </c>
      <c r="D409" s="334" t="s">
        <v>474</v>
      </c>
      <c r="E409" s="267" t="s">
        <v>892</v>
      </c>
      <c r="F409" s="269" t="s">
        <v>628</v>
      </c>
      <c r="G409" s="335" t="s">
        <v>2279</v>
      </c>
      <c r="H409" s="270" t="s">
        <v>2355</v>
      </c>
      <c r="I409" s="271" t="s">
        <v>2356</v>
      </c>
      <c r="J409" s="270" t="s">
        <v>2357</v>
      </c>
      <c r="K409" s="269"/>
      <c r="L409" s="267" t="s">
        <v>887</v>
      </c>
      <c r="M409" s="269"/>
      <c r="N409" s="269"/>
      <c r="O409" s="269"/>
      <c r="P409" s="253"/>
      <c r="Q409" s="253"/>
      <c r="R409" s="253"/>
      <c r="S409" s="253"/>
      <c r="T409" s="253"/>
      <c r="U409" s="253"/>
      <c r="V409" s="253"/>
      <c r="W409" s="253"/>
      <c r="X409" s="253"/>
      <c r="Y409" s="253"/>
      <c r="Z409" s="253"/>
      <c r="AA409" s="253"/>
    </row>
    <row r="410" customFormat="false" ht="13.8" hidden="false" customHeight="false" outlineLevel="0" collapsed="false">
      <c r="A410" s="253"/>
      <c r="B410" s="267" t="n">
        <v>406</v>
      </c>
      <c r="C410" s="267" t="s">
        <v>2358</v>
      </c>
      <c r="D410" s="269" t="s">
        <v>630</v>
      </c>
      <c r="E410" s="267" t="s">
        <v>892</v>
      </c>
      <c r="F410" s="269" t="s">
        <v>628</v>
      </c>
      <c r="G410" s="335" t="s">
        <v>2279</v>
      </c>
      <c r="H410" s="346" t="s">
        <v>2359</v>
      </c>
      <c r="I410" s="296" t="s">
        <v>2360</v>
      </c>
      <c r="J410" s="297" t="s">
        <v>2316</v>
      </c>
      <c r="K410" s="269"/>
      <c r="L410" s="267"/>
      <c r="M410" s="269"/>
      <c r="N410" s="269"/>
      <c r="O410" s="269"/>
      <c r="P410" s="253"/>
      <c r="Q410" s="253"/>
      <c r="R410" s="253"/>
      <c r="S410" s="253"/>
      <c r="T410" s="253"/>
      <c r="U410" s="253"/>
      <c r="V410" s="253"/>
      <c r="W410" s="253"/>
      <c r="X410" s="253"/>
      <c r="Y410" s="253"/>
      <c r="Z410" s="253"/>
      <c r="AA410" s="253"/>
    </row>
    <row r="411" customFormat="false" ht="13.8" hidden="false" customHeight="false" outlineLevel="0" collapsed="false">
      <c r="A411" s="253"/>
      <c r="B411" s="267" t="n">
        <v>407</v>
      </c>
      <c r="C411" s="267" t="s">
        <v>2361</v>
      </c>
      <c r="D411" s="328" t="s">
        <v>631</v>
      </c>
      <c r="E411" s="267" t="s">
        <v>892</v>
      </c>
      <c r="F411" s="269" t="s">
        <v>628</v>
      </c>
      <c r="G411" s="335" t="s">
        <v>2279</v>
      </c>
      <c r="H411" s="298" t="s">
        <v>2362</v>
      </c>
      <c r="I411" s="299" t="s">
        <v>2363</v>
      </c>
      <c r="J411" s="300" t="s">
        <v>2364</v>
      </c>
      <c r="K411" s="269"/>
      <c r="L411" s="267"/>
      <c r="M411" s="269"/>
      <c r="N411" s="269"/>
      <c r="O411" s="269"/>
      <c r="P411" s="253"/>
      <c r="Q411" s="253"/>
      <c r="R411" s="253"/>
      <c r="S411" s="253"/>
      <c r="T411" s="253"/>
      <c r="U411" s="253"/>
      <c r="V411" s="253"/>
      <c r="W411" s="253"/>
      <c r="X411" s="253"/>
      <c r="Y411" s="253"/>
      <c r="Z411" s="253"/>
      <c r="AA411" s="253"/>
    </row>
    <row r="412" customFormat="false" ht="13.8" hidden="false" customHeight="false" outlineLevel="0" collapsed="false">
      <c r="A412" s="253"/>
      <c r="B412" s="267" t="n">
        <v>408</v>
      </c>
      <c r="C412" s="267" t="s">
        <v>2365</v>
      </c>
      <c r="D412" s="328" t="s">
        <v>632</v>
      </c>
      <c r="E412" s="267" t="s">
        <v>892</v>
      </c>
      <c r="F412" s="269" t="s">
        <v>628</v>
      </c>
      <c r="G412" s="335" t="s">
        <v>2279</v>
      </c>
      <c r="H412" s="298" t="s">
        <v>2366</v>
      </c>
      <c r="I412" s="299" t="s">
        <v>2367</v>
      </c>
      <c r="J412" s="300" t="s">
        <v>2368</v>
      </c>
      <c r="K412" s="269"/>
      <c r="L412" s="267"/>
      <c r="M412" s="269"/>
      <c r="N412" s="269"/>
      <c r="O412" s="269"/>
      <c r="P412" s="253"/>
      <c r="Q412" s="253"/>
      <c r="R412" s="253"/>
      <c r="S412" s="253"/>
      <c r="T412" s="253"/>
      <c r="U412" s="253"/>
      <c r="V412" s="253"/>
      <c r="W412" s="253"/>
      <c r="X412" s="253"/>
      <c r="Y412" s="253"/>
      <c r="Z412" s="253"/>
      <c r="AA412" s="253"/>
    </row>
    <row r="413" customFormat="false" ht="13.8" hidden="false" customHeight="false" outlineLevel="0" collapsed="false">
      <c r="A413" s="253"/>
      <c r="B413" s="267" t="n">
        <v>409</v>
      </c>
      <c r="C413" s="267" t="s">
        <v>2369</v>
      </c>
      <c r="D413" s="328" t="s">
        <v>633</v>
      </c>
      <c r="E413" s="267" t="s">
        <v>915</v>
      </c>
      <c r="F413" s="269" t="s">
        <v>628</v>
      </c>
      <c r="G413" s="335" t="s">
        <v>2279</v>
      </c>
      <c r="H413" s="298" t="s">
        <v>2370</v>
      </c>
      <c r="I413" s="299" t="s">
        <v>2371</v>
      </c>
      <c r="J413" s="300" t="s">
        <v>2372</v>
      </c>
      <c r="K413" s="269"/>
      <c r="L413" s="267"/>
      <c r="M413" s="269"/>
      <c r="N413" s="269"/>
      <c r="O413" s="269"/>
      <c r="P413" s="253"/>
      <c r="Q413" s="253"/>
      <c r="R413" s="253"/>
      <c r="S413" s="253"/>
      <c r="T413" s="253"/>
      <c r="U413" s="253"/>
      <c r="V413" s="253"/>
      <c r="W413" s="253"/>
      <c r="X413" s="253"/>
      <c r="Y413" s="253"/>
      <c r="Z413" s="253"/>
      <c r="AA413" s="253"/>
    </row>
    <row r="414" customFormat="false" ht="13.8" hidden="false" customHeight="false" outlineLevel="0" collapsed="false">
      <c r="A414" s="253"/>
      <c r="B414" s="267" t="n">
        <v>410</v>
      </c>
      <c r="C414" s="267" t="s">
        <v>2373</v>
      </c>
      <c r="D414" s="328" t="s">
        <v>634</v>
      </c>
      <c r="E414" s="267" t="s">
        <v>892</v>
      </c>
      <c r="F414" s="269" t="s">
        <v>628</v>
      </c>
      <c r="G414" s="335" t="s">
        <v>2279</v>
      </c>
      <c r="H414" s="298" t="s">
        <v>2374</v>
      </c>
      <c r="I414" s="299" t="s">
        <v>2375</v>
      </c>
      <c r="J414" s="300" t="s">
        <v>2376</v>
      </c>
      <c r="K414" s="269"/>
      <c r="L414" s="267"/>
      <c r="M414" s="269"/>
      <c r="N414" s="269"/>
      <c r="O414" s="269"/>
      <c r="P414" s="253"/>
      <c r="Q414" s="253"/>
      <c r="R414" s="253"/>
      <c r="S414" s="253"/>
      <c r="T414" s="253"/>
      <c r="U414" s="253"/>
      <c r="V414" s="253"/>
      <c r="W414" s="253"/>
      <c r="X414" s="253"/>
      <c r="Y414" s="253"/>
      <c r="Z414" s="253"/>
      <c r="AA414" s="253"/>
    </row>
    <row r="415" customFormat="false" ht="13.8" hidden="false" customHeight="false" outlineLevel="0" collapsed="false">
      <c r="A415" s="253"/>
      <c r="B415" s="267" t="n">
        <v>411</v>
      </c>
      <c r="C415" s="267" t="s">
        <v>2377</v>
      </c>
      <c r="D415" s="328" t="s">
        <v>635</v>
      </c>
      <c r="E415" s="267" t="s">
        <v>892</v>
      </c>
      <c r="F415" s="269" t="s">
        <v>628</v>
      </c>
      <c r="G415" s="335" t="s">
        <v>2279</v>
      </c>
      <c r="H415" s="298" t="s">
        <v>2378</v>
      </c>
      <c r="I415" s="299" t="s">
        <v>2379</v>
      </c>
      <c r="J415" s="300" t="s">
        <v>2380</v>
      </c>
      <c r="K415" s="269"/>
      <c r="L415" s="267"/>
      <c r="M415" s="269"/>
      <c r="N415" s="269"/>
      <c r="O415" s="269"/>
      <c r="P415" s="253"/>
      <c r="Q415" s="253"/>
      <c r="R415" s="253"/>
      <c r="S415" s="253"/>
      <c r="T415" s="253"/>
      <c r="U415" s="253"/>
      <c r="V415" s="253"/>
      <c r="W415" s="253"/>
      <c r="X415" s="253"/>
      <c r="Y415" s="253"/>
      <c r="Z415" s="253"/>
      <c r="AA415" s="253"/>
    </row>
    <row r="416" customFormat="false" ht="13.8" hidden="false" customHeight="false" outlineLevel="0" collapsed="false">
      <c r="A416" s="253"/>
      <c r="B416" s="267" t="n">
        <v>412</v>
      </c>
      <c r="C416" s="267" t="s">
        <v>2381</v>
      </c>
      <c r="D416" s="283" t="s">
        <v>475</v>
      </c>
      <c r="E416" s="267" t="s">
        <v>915</v>
      </c>
      <c r="F416" s="269" t="s">
        <v>476</v>
      </c>
      <c r="G416" s="269" t="s">
        <v>2382</v>
      </c>
      <c r="H416" s="270" t="s">
        <v>2383</v>
      </c>
      <c r="I416" s="271" t="s">
        <v>2384</v>
      </c>
      <c r="J416" s="270" t="s">
        <v>2385</v>
      </c>
      <c r="K416" s="269"/>
      <c r="L416" s="267" t="s">
        <v>887</v>
      </c>
      <c r="M416" s="269"/>
      <c r="N416" s="269"/>
      <c r="O416" s="269"/>
      <c r="P416" s="253"/>
      <c r="Q416" s="253"/>
      <c r="R416" s="253"/>
      <c r="S416" s="253"/>
      <c r="T416" s="253"/>
      <c r="U416" s="253"/>
      <c r="V416" s="253"/>
      <c r="W416" s="253"/>
      <c r="X416" s="253"/>
      <c r="Y416" s="253"/>
      <c r="Z416" s="253"/>
      <c r="AA416" s="253"/>
    </row>
    <row r="417" customFormat="false" ht="13.8" hidden="false" customHeight="false" outlineLevel="0" collapsed="false">
      <c r="A417" s="253"/>
      <c r="B417" s="267" t="n">
        <v>413</v>
      </c>
      <c r="C417" s="267" t="s">
        <v>2386</v>
      </c>
      <c r="D417" s="283" t="s">
        <v>477</v>
      </c>
      <c r="E417" s="267" t="s">
        <v>892</v>
      </c>
      <c r="F417" s="269" t="s">
        <v>476</v>
      </c>
      <c r="G417" s="269" t="s">
        <v>2382</v>
      </c>
      <c r="H417" s="270" t="s">
        <v>2387</v>
      </c>
      <c r="I417" s="271" t="s">
        <v>2388</v>
      </c>
      <c r="J417" s="270" t="s">
        <v>2389</v>
      </c>
      <c r="K417" s="269"/>
      <c r="L417" s="267" t="s">
        <v>887</v>
      </c>
      <c r="M417" s="269"/>
      <c r="N417" s="269"/>
      <c r="O417" s="269"/>
      <c r="P417" s="253"/>
      <c r="Q417" s="253"/>
      <c r="R417" s="253"/>
      <c r="S417" s="253"/>
      <c r="T417" s="253"/>
      <c r="U417" s="253"/>
      <c r="V417" s="253"/>
      <c r="W417" s="253"/>
      <c r="X417" s="253"/>
      <c r="Y417" s="253"/>
      <c r="Z417" s="253"/>
      <c r="AA417" s="253"/>
    </row>
    <row r="418" customFormat="false" ht="13.8" hidden="false" customHeight="false" outlineLevel="0" collapsed="false">
      <c r="A418" s="253"/>
      <c r="B418" s="267" t="n">
        <v>414</v>
      </c>
      <c r="C418" s="267" t="s">
        <v>2390</v>
      </c>
      <c r="D418" s="283" t="s">
        <v>478</v>
      </c>
      <c r="E418" s="267" t="s">
        <v>892</v>
      </c>
      <c r="F418" s="269" t="s">
        <v>476</v>
      </c>
      <c r="G418" s="269" t="s">
        <v>2382</v>
      </c>
      <c r="H418" s="270" t="s">
        <v>2391</v>
      </c>
      <c r="I418" s="271" t="s">
        <v>2392</v>
      </c>
      <c r="J418" s="270" t="s">
        <v>2393</v>
      </c>
      <c r="K418" s="269"/>
      <c r="L418" s="267" t="s">
        <v>887</v>
      </c>
      <c r="M418" s="269"/>
      <c r="N418" s="330" t="n">
        <v>1002220063979</v>
      </c>
      <c r="O418" s="269"/>
      <c r="P418" s="253"/>
      <c r="Q418" s="253"/>
      <c r="R418" s="253"/>
      <c r="S418" s="253"/>
      <c r="T418" s="253"/>
      <c r="U418" s="253"/>
      <c r="V418" s="253"/>
      <c r="W418" s="253"/>
      <c r="X418" s="253"/>
      <c r="Y418" s="253"/>
      <c r="Z418" s="253"/>
      <c r="AA418" s="253"/>
    </row>
    <row r="419" customFormat="false" ht="13.8" hidden="false" customHeight="false" outlineLevel="0" collapsed="false">
      <c r="A419" s="253"/>
      <c r="B419" s="267" t="n">
        <v>415</v>
      </c>
      <c r="C419" s="267" t="s">
        <v>2394</v>
      </c>
      <c r="D419" s="283" t="s">
        <v>479</v>
      </c>
      <c r="E419" s="267" t="s">
        <v>892</v>
      </c>
      <c r="F419" s="269" t="s">
        <v>476</v>
      </c>
      <c r="G419" s="269" t="s">
        <v>2395</v>
      </c>
      <c r="H419" s="270" t="s">
        <v>2396</v>
      </c>
      <c r="I419" s="271" t="s">
        <v>2397</v>
      </c>
      <c r="J419" s="270" t="s">
        <v>2398</v>
      </c>
      <c r="K419" s="269"/>
      <c r="L419" s="267" t="s">
        <v>887</v>
      </c>
      <c r="M419" s="269"/>
      <c r="N419" s="331" t="n">
        <v>1002220064879</v>
      </c>
      <c r="O419" s="269"/>
      <c r="P419" s="253"/>
      <c r="Q419" s="253"/>
      <c r="R419" s="253"/>
      <c r="S419" s="253"/>
      <c r="T419" s="253"/>
      <c r="U419" s="253"/>
      <c r="V419" s="253"/>
      <c r="W419" s="253"/>
      <c r="X419" s="253"/>
      <c r="Y419" s="253"/>
      <c r="Z419" s="253"/>
      <c r="AA419" s="253"/>
    </row>
    <row r="420" customFormat="false" ht="13.8" hidden="false" customHeight="false" outlineLevel="0" collapsed="false">
      <c r="A420" s="253"/>
      <c r="B420" s="267" t="n">
        <v>416</v>
      </c>
      <c r="C420" s="267" t="s">
        <v>2399</v>
      </c>
      <c r="D420" s="283" t="s">
        <v>480</v>
      </c>
      <c r="E420" s="267" t="s">
        <v>892</v>
      </c>
      <c r="F420" s="269" t="s">
        <v>476</v>
      </c>
      <c r="G420" s="269" t="s">
        <v>2382</v>
      </c>
      <c r="H420" s="270" t="s">
        <v>2400</v>
      </c>
      <c r="I420" s="276" t="s">
        <v>2401</v>
      </c>
      <c r="J420" s="270" t="s">
        <v>2402</v>
      </c>
      <c r="K420" s="269"/>
      <c r="L420" s="267" t="s">
        <v>887</v>
      </c>
      <c r="M420" s="269"/>
      <c r="N420" s="332"/>
      <c r="O420" s="269"/>
      <c r="P420" s="253"/>
      <c r="Q420" s="253"/>
      <c r="R420" s="253"/>
      <c r="S420" s="253"/>
      <c r="T420" s="253"/>
      <c r="U420" s="253"/>
      <c r="V420" s="253"/>
      <c r="W420" s="253"/>
      <c r="X420" s="253"/>
      <c r="Y420" s="253"/>
      <c r="Z420" s="253"/>
      <c r="AA420" s="253"/>
    </row>
    <row r="421" customFormat="false" ht="13.8" hidden="false" customHeight="false" outlineLevel="0" collapsed="false">
      <c r="A421" s="253"/>
      <c r="B421" s="267" t="n">
        <v>417</v>
      </c>
      <c r="C421" s="267" t="s">
        <v>2403</v>
      </c>
      <c r="D421" s="283" t="s">
        <v>481</v>
      </c>
      <c r="E421" s="267" t="s">
        <v>892</v>
      </c>
      <c r="F421" s="269" t="s">
        <v>476</v>
      </c>
      <c r="G421" s="269" t="s">
        <v>2382</v>
      </c>
      <c r="H421" s="270" t="s">
        <v>2404</v>
      </c>
      <c r="I421" s="271" t="s">
        <v>2405</v>
      </c>
      <c r="J421" s="270" t="s">
        <v>2406</v>
      </c>
      <c r="K421" s="269"/>
      <c r="L421" s="267" t="s">
        <v>887</v>
      </c>
      <c r="M421" s="269"/>
      <c r="N421" s="332"/>
      <c r="O421" s="269"/>
      <c r="P421" s="253"/>
      <c r="Q421" s="253"/>
      <c r="R421" s="253"/>
      <c r="S421" s="253"/>
      <c r="T421" s="253"/>
      <c r="U421" s="253"/>
      <c r="V421" s="253"/>
      <c r="W421" s="253"/>
      <c r="X421" s="253"/>
      <c r="Y421" s="253"/>
      <c r="Z421" s="253"/>
      <c r="AA421" s="253"/>
    </row>
    <row r="422" customFormat="false" ht="13.8" hidden="false" customHeight="false" outlineLevel="0" collapsed="false">
      <c r="A422" s="253"/>
      <c r="B422" s="267" t="n">
        <v>418</v>
      </c>
      <c r="C422" s="267" t="s">
        <v>2407</v>
      </c>
      <c r="D422" s="283" t="s">
        <v>482</v>
      </c>
      <c r="E422" s="267" t="s">
        <v>892</v>
      </c>
      <c r="F422" s="269" t="s">
        <v>476</v>
      </c>
      <c r="G422" s="269" t="s">
        <v>2382</v>
      </c>
      <c r="H422" s="270" t="s">
        <v>2408</v>
      </c>
      <c r="I422" s="271" t="s">
        <v>2409</v>
      </c>
      <c r="J422" s="270" t="s">
        <v>2410</v>
      </c>
      <c r="K422" s="269"/>
      <c r="L422" s="267" t="s">
        <v>887</v>
      </c>
      <c r="M422" s="269"/>
      <c r="N422" s="331" t="n">
        <v>1002220065656</v>
      </c>
      <c r="O422" s="269"/>
      <c r="P422" s="253"/>
      <c r="Q422" s="253"/>
      <c r="R422" s="253"/>
      <c r="S422" s="253"/>
      <c r="T422" s="253"/>
      <c r="U422" s="253"/>
      <c r="V422" s="253"/>
      <c r="W422" s="253"/>
      <c r="X422" s="253"/>
      <c r="Y422" s="253"/>
      <c r="Z422" s="253"/>
      <c r="AA422" s="253"/>
    </row>
    <row r="423" customFormat="false" ht="13.8" hidden="false" customHeight="false" outlineLevel="0" collapsed="false">
      <c r="A423" s="253"/>
      <c r="B423" s="267" t="n">
        <v>419</v>
      </c>
      <c r="C423" s="267" t="s">
        <v>2411</v>
      </c>
      <c r="D423" s="283" t="s">
        <v>165</v>
      </c>
      <c r="E423" s="267" t="s">
        <v>892</v>
      </c>
      <c r="F423" s="269" t="s">
        <v>476</v>
      </c>
      <c r="G423" s="269" t="s">
        <v>2382</v>
      </c>
      <c r="H423" s="270" t="s">
        <v>2412</v>
      </c>
      <c r="I423" s="271" t="s">
        <v>2413</v>
      </c>
      <c r="J423" s="270" t="s">
        <v>2414</v>
      </c>
      <c r="K423" s="269"/>
      <c r="L423" s="267" t="s">
        <v>887</v>
      </c>
      <c r="M423" s="269"/>
      <c r="N423" s="331" t="n">
        <v>1002220063369</v>
      </c>
      <c r="O423" s="269"/>
      <c r="P423" s="253"/>
      <c r="Q423" s="253"/>
      <c r="R423" s="253"/>
      <c r="S423" s="253"/>
      <c r="T423" s="253"/>
      <c r="U423" s="253"/>
      <c r="V423" s="253"/>
      <c r="W423" s="253"/>
      <c r="X423" s="253"/>
      <c r="Y423" s="253"/>
      <c r="Z423" s="253"/>
      <c r="AA423" s="253"/>
    </row>
    <row r="424" customFormat="false" ht="13.8" hidden="false" customHeight="false" outlineLevel="0" collapsed="false">
      <c r="A424" s="253"/>
      <c r="B424" s="267" t="n">
        <v>420</v>
      </c>
      <c r="C424" s="267" t="s">
        <v>2415</v>
      </c>
      <c r="D424" s="283" t="s">
        <v>483</v>
      </c>
      <c r="E424" s="267" t="s">
        <v>892</v>
      </c>
      <c r="F424" s="269" t="s">
        <v>476</v>
      </c>
      <c r="G424" s="269" t="s">
        <v>2382</v>
      </c>
      <c r="H424" s="270" t="s">
        <v>2416</v>
      </c>
      <c r="I424" s="271" t="s">
        <v>2417</v>
      </c>
      <c r="J424" s="270" t="s">
        <v>2418</v>
      </c>
      <c r="K424" s="269"/>
      <c r="L424" s="267" t="s">
        <v>887</v>
      </c>
      <c r="M424" s="269"/>
      <c r="N424" s="332"/>
      <c r="O424" s="269"/>
      <c r="P424" s="253"/>
      <c r="Q424" s="253"/>
      <c r="R424" s="253"/>
      <c r="S424" s="253"/>
      <c r="T424" s="253"/>
      <c r="U424" s="253"/>
      <c r="V424" s="253"/>
      <c r="W424" s="253"/>
      <c r="X424" s="253"/>
      <c r="Y424" s="253"/>
      <c r="Z424" s="253"/>
      <c r="AA424" s="253"/>
    </row>
    <row r="425" customFormat="false" ht="13.8" hidden="false" customHeight="false" outlineLevel="0" collapsed="false">
      <c r="A425" s="253"/>
      <c r="B425" s="267" t="n">
        <v>421</v>
      </c>
      <c r="C425" s="267" t="s">
        <v>2419</v>
      </c>
      <c r="D425" s="283" t="s">
        <v>2420</v>
      </c>
      <c r="E425" s="267" t="s">
        <v>892</v>
      </c>
      <c r="F425" s="269" t="s">
        <v>476</v>
      </c>
      <c r="G425" s="269" t="s">
        <v>2382</v>
      </c>
      <c r="H425" s="270" t="s">
        <v>2421</v>
      </c>
      <c r="I425" s="271" t="s">
        <v>2422</v>
      </c>
      <c r="J425" s="270" t="s">
        <v>2423</v>
      </c>
      <c r="K425" s="269"/>
      <c r="L425" s="267" t="s">
        <v>887</v>
      </c>
      <c r="M425" s="269"/>
      <c r="N425" s="331" t="n">
        <v>1002220068086</v>
      </c>
      <c r="O425" s="269"/>
      <c r="P425" s="253"/>
      <c r="Q425" s="253"/>
      <c r="R425" s="253"/>
      <c r="S425" s="253"/>
      <c r="T425" s="253"/>
      <c r="U425" s="253"/>
      <c r="V425" s="253"/>
      <c r="W425" s="253"/>
      <c r="X425" s="253"/>
      <c r="Y425" s="253"/>
      <c r="Z425" s="253"/>
      <c r="AA425" s="253"/>
    </row>
    <row r="426" customFormat="false" ht="13.8" hidden="false" customHeight="false" outlineLevel="0" collapsed="false">
      <c r="A426" s="253"/>
      <c r="B426" s="267" t="n">
        <v>422</v>
      </c>
      <c r="C426" s="267" t="s">
        <v>2424</v>
      </c>
      <c r="D426" s="283" t="s">
        <v>485</v>
      </c>
      <c r="E426" s="267" t="s">
        <v>892</v>
      </c>
      <c r="F426" s="269" t="s">
        <v>476</v>
      </c>
      <c r="G426" s="269" t="s">
        <v>2382</v>
      </c>
      <c r="H426" s="270" t="s">
        <v>2425</v>
      </c>
      <c r="I426" s="271" t="s">
        <v>2426</v>
      </c>
      <c r="J426" s="270" t="s">
        <v>2427</v>
      </c>
      <c r="K426" s="269"/>
      <c r="L426" s="267" t="s">
        <v>887</v>
      </c>
      <c r="M426" s="269"/>
      <c r="N426" s="331" t="n">
        <v>1002220062697</v>
      </c>
      <c r="O426" s="269"/>
      <c r="P426" s="253"/>
      <c r="Q426" s="253"/>
      <c r="R426" s="253"/>
      <c r="S426" s="253"/>
      <c r="T426" s="253"/>
      <c r="U426" s="253"/>
      <c r="V426" s="253"/>
      <c r="W426" s="253"/>
      <c r="X426" s="253"/>
      <c r="Y426" s="253"/>
      <c r="Z426" s="253"/>
      <c r="AA426" s="253"/>
    </row>
    <row r="427" customFormat="false" ht="13.8" hidden="false" customHeight="false" outlineLevel="0" collapsed="false">
      <c r="A427" s="253"/>
      <c r="B427" s="267" t="n">
        <v>423</v>
      </c>
      <c r="C427" s="267" t="s">
        <v>2428</v>
      </c>
      <c r="D427" s="283" t="s">
        <v>486</v>
      </c>
      <c r="E427" s="267" t="s">
        <v>892</v>
      </c>
      <c r="F427" s="269" t="s">
        <v>476</v>
      </c>
      <c r="G427" s="269" t="s">
        <v>2382</v>
      </c>
      <c r="H427" s="270" t="s">
        <v>2429</v>
      </c>
      <c r="I427" s="271" t="s">
        <v>2430</v>
      </c>
      <c r="J427" s="270" t="s">
        <v>2431</v>
      </c>
      <c r="K427" s="269"/>
      <c r="L427" s="267" t="s">
        <v>887</v>
      </c>
      <c r="M427" s="269"/>
      <c r="N427" s="332"/>
      <c r="O427" s="269"/>
      <c r="P427" s="253"/>
      <c r="Q427" s="253"/>
      <c r="R427" s="253"/>
      <c r="S427" s="253"/>
      <c r="T427" s="253"/>
      <c r="U427" s="253"/>
      <c r="V427" s="253"/>
      <c r="W427" s="253"/>
      <c r="X427" s="253"/>
      <c r="Y427" s="253"/>
      <c r="Z427" s="253"/>
      <c r="AA427" s="253"/>
    </row>
    <row r="428" customFormat="false" ht="13.8" hidden="false" customHeight="false" outlineLevel="0" collapsed="false">
      <c r="A428" s="253"/>
      <c r="B428" s="267" t="n">
        <v>424</v>
      </c>
      <c r="C428" s="267" t="s">
        <v>2432</v>
      </c>
      <c r="D428" s="283" t="s">
        <v>487</v>
      </c>
      <c r="E428" s="267" t="s">
        <v>892</v>
      </c>
      <c r="F428" s="269" t="s">
        <v>476</v>
      </c>
      <c r="G428" s="269" t="s">
        <v>2382</v>
      </c>
      <c r="H428" s="270" t="s">
        <v>2433</v>
      </c>
      <c r="I428" s="271" t="s">
        <v>2434</v>
      </c>
      <c r="J428" s="270" t="s">
        <v>2435</v>
      </c>
      <c r="K428" s="269"/>
      <c r="L428" s="267" t="s">
        <v>887</v>
      </c>
      <c r="M428" s="269"/>
      <c r="N428" s="331" t="n">
        <v>1002220068896</v>
      </c>
      <c r="O428" s="269"/>
      <c r="P428" s="253"/>
      <c r="Q428" s="253"/>
      <c r="R428" s="253"/>
      <c r="S428" s="253"/>
      <c r="T428" s="253"/>
      <c r="U428" s="253"/>
      <c r="V428" s="253"/>
      <c r="W428" s="253"/>
      <c r="X428" s="253"/>
      <c r="Y428" s="253"/>
      <c r="Z428" s="253"/>
      <c r="AA428" s="253"/>
    </row>
    <row r="429" customFormat="false" ht="13.8" hidden="false" customHeight="false" outlineLevel="0" collapsed="false">
      <c r="A429" s="253"/>
      <c r="B429" s="267" t="n">
        <v>425</v>
      </c>
      <c r="C429" s="267" t="s">
        <v>2436</v>
      </c>
      <c r="D429" s="283" t="s">
        <v>488</v>
      </c>
      <c r="E429" s="267" t="s">
        <v>892</v>
      </c>
      <c r="F429" s="269" t="s">
        <v>476</v>
      </c>
      <c r="G429" s="269" t="s">
        <v>2382</v>
      </c>
      <c r="H429" s="270" t="s">
        <v>2437</v>
      </c>
      <c r="I429" s="271" t="s">
        <v>2438</v>
      </c>
      <c r="J429" s="270" t="s">
        <v>2439</v>
      </c>
      <c r="K429" s="269"/>
      <c r="L429" s="267" t="s">
        <v>887</v>
      </c>
      <c r="M429" s="269"/>
      <c r="N429" s="331" t="s">
        <v>2440</v>
      </c>
      <c r="O429" s="269"/>
      <c r="P429" s="253"/>
      <c r="Q429" s="253"/>
      <c r="R429" s="253"/>
      <c r="S429" s="253"/>
      <c r="T429" s="253"/>
      <c r="U429" s="253"/>
      <c r="V429" s="253"/>
      <c r="W429" s="253"/>
      <c r="X429" s="253"/>
      <c r="Y429" s="253"/>
      <c r="Z429" s="253"/>
      <c r="AA429" s="253"/>
    </row>
    <row r="430" customFormat="false" ht="13.8" hidden="false" customHeight="false" outlineLevel="0" collapsed="false">
      <c r="A430" s="253"/>
      <c r="B430" s="267" t="n">
        <v>426</v>
      </c>
      <c r="C430" s="267" t="s">
        <v>2441</v>
      </c>
      <c r="D430" s="283" t="s">
        <v>489</v>
      </c>
      <c r="E430" s="267" t="s">
        <v>892</v>
      </c>
      <c r="F430" s="269" t="s">
        <v>476</v>
      </c>
      <c r="G430" s="269" t="s">
        <v>2382</v>
      </c>
      <c r="H430" s="270" t="s">
        <v>2442</v>
      </c>
      <c r="I430" s="271" t="s">
        <v>2443</v>
      </c>
      <c r="J430" s="270" t="s">
        <v>2444</v>
      </c>
      <c r="K430" s="269"/>
      <c r="L430" s="267" t="s">
        <v>887</v>
      </c>
      <c r="M430" s="269"/>
      <c r="N430" s="331" t="n">
        <v>1002220062087</v>
      </c>
      <c r="O430" s="269"/>
      <c r="P430" s="253"/>
      <c r="Q430" s="253"/>
      <c r="R430" s="253"/>
      <c r="S430" s="253"/>
      <c r="T430" s="253"/>
      <c r="U430" s="253"/>
      <c r="V430" s="253"/>
      <c r="W430" s="253"/>
      <c r="X430" s="253"/>
      <c r="Y430" s="253"/>
      <c r="Z430" s="253"/>
      <c r="AA430" s="253"/>
    </row>
    <row r="431" customFormat="false" ht="13.8" hidden="false" customHeight="false" outlineLevel="0" collapsed="false">
      <c r="A431" s="253"/>
      <c r="B431" s="267" t="n">
        <v>427</v>
      </c>
      <c r="C431" s="267" t="s">
        <v>2445</v>
      </c>
      <c r="D431" s="283" t="s">
        <v>490</v>
      </c>
      <c r="E431" s="267" t="s">
        <v>892</v>
      </c>
      <c r="F431" s="269" t="s">
        <v>476</v>
      </c>
      <c r="G431" s="269" t="s">
        <v>2382</v>
      </c>
      <c r="H431" s="270" t="s">
        <v>2446</v>
      </c>
      <c r="I431" s="271" t="s">
        <v>2447</v>
      </c>
      <c r="J431" s="270" t="s">
        <v>2448</v>
      </c>
      <c r="K431" s="269"/>
      <c r="L431" s="267" t="s">
        <v>887</v>
      </c>
      <c r="M431" s="269"/>
      <c r="N431" s="331" t="n">
        <v>1002220067456</v>
      </c>
      <c r="O431" s="269"/>
      <c r="P431" s="253"/>
      <c r="Q431" s="253"/>
      <c r="R431" s="253"/>
      <c r="S431" s="253"/>
      <c r="T431" s="253"/>
      <c r="U431" s="253"/>
      <c r="V431" s="253"/>
      <c r="W431" s="253"/>
      <c r="X431" s="253"/>
      <c r="Y431" s="253"/>
      <c r="Z431" s="253"/>
      <c r="AA431" s="253"/>
    </row>
    <row r="432" customFormat="false" ht="13.8" hidden="false" customHeight="false" outlineLevel="0" collapsed="false">
      <c r="A432" s="253"/>
      <c r="B432" s="267" t="n">
        <v>428</v>
      </c>
      <c r="C432" s="267" t="s">
        <v>2449</v>
      </c>
      <c r="D432" s="283" t="s">
        <v>491</v>
      </c>
      <c r="E432" s="267" t="s">
        <v>892</v>
      </c>
      <c r="F432" s="269" t="s">
        <v>476</v>
      </c>
      <c r="G432" s="269" t="s">
        <v>2382</v>
      </c>
      <c r="H432" s="270" t="s">
        <v>2450</v>
      </c>
      <c r="I432" s="271" t="s">
        <v>2451</v>
      </c>
      <c r="J432" s="270" t="s">
        <v>2452</v>
      </c>
      <c r="K432" s="269"/>
      <c r="L432" s="267" t="s">
        <v>887</v>
      </c>
      <c r="M432" s="269"/>
      <c r="N432" s="332"/>
      <c r="O432" s="269"/>
      <c r="P432" s="253"/>
      <c r="Q432" s="253"/>
      <c r="R432" s="253"/>
      <c r="S432" s="253"/>
      <c r="T432" s="253"/>
      <c r="U432" s="253"/>
      <c r="V432" s="253"/>
      <c r="W432" s="253"/>
      <c r="X432" s="253"/>
      <c r="Y432" s="253"/>
      <c r="Z432" s="253"/>
      <c r="AA432" s="253"/>
    </row>
    <row r="433" customFormat="false" ht="13.8" hidden="false" customHeight="false" outlineLevel="0" collapsed="false">
      <c r="A433" s="253"/>
      <c r="B433" s="267" t="n">
        <v>429</v>
      </c>
      <c r="C433" s="267" t="s">
        <v>2453</v>
      </c>
      <c r="D433" s="283" t="s">
        <v>492</v>
      </c>
      <c r="E433" s="267" t="s">
        <v>892</v>
      </c>
      <c r="F433" s="269" t="s">
        <v>476</v>
      </c>
      <c r="G433" s="269" t="s">
        <v>2382</v>
      </c>
      <c r="H433" s="270" t="s">
        <v>2454</v>
      </c>
      <c r="I433" s="271" t="s">
        <v>2455</v>
      </c>
      <c r="J433" s="270" t="s">
        <v>2456</v>
      </c>
      <c r="K433" s="269"/>
      <c r="L433" s="267" t="s">
        <v>887</v>
      </c>
      <c r="M433" s="269"/>
      <c r="N433" s="331" t="n">
        <v>1002220066433</v>
      </c>
      <c r="O433" s="269"/>
      <c r="P433" s="253"/>
      <c r="Q433" s="253"/>
      <c r="R433" s="253"/>
      <c r="S433" s="253"/>
      <c r="T433" s="253"/>
      <c r="U433" s="253"/>
      <c r="V433" s="253"/>
      <c r="W433" s="253"/>
      <c r="X433" s="253"/>
      <c r="Y433" s="253"/>
      <c r="Z433" s="253"/>
      <c r="AA433" s="253"/>
    </row>
    <row r="434" customFormat="false" ht="13.8" hidden="false" customHeight="false" outlineLevel="0" collapsed="false">
      <c r="A434" s="253"/>
      <c r="B434" s="267" t="n">
        <v>430</v>
      </c>
      <c r="C434" s="267" t="s">
        <v>2457</v>
      </c>
      <c r="D434" s="283" t="s">
        <v>302</v>
      </c>
      <c r="E434" s="267" t="s">
        <v>892</v>
      </c>
      <c r="F434" s="269" t="s">
        <v>864</v>
      </c>
      <c r="G434" s="269" t="s">
        <v>1932</v>
      </c>
      <c r="H434" s="270" t="s">
        <v>2458</v>
      </c>
      <c r="I434" s="271" t="s">
        <v>2459</v>
      </c>
      <c r="J434" s="270" t="s">
        <v>2460</v>
      </c>
      <c r="K434" s="269"/>
      <c r="L434" s="267" t="s">
        <v>887</v>
      </c>
      <c r="M434" s="269"/>
      <c r="N434" s="347"/>
      <c r="O434" s="269"/>
      <c r="P434" s="253"/>
      <c r="Q434" s="253"/>
      <c r="R434" s="253"/>
      <c r="S434" s="253"/>
      <c r="T434" s="253"/>
      <c r="U434" s="253"/>
      <c r="V434" s="253"/>
      <c r="W434" s="253"/>
      <c r="X434" s="253"/>
      <c r="Y434" s="253"/>
      <c r="Z434" s="253"/>
      <c r="AA434" s="253"/>
    </row>
    <row r="435" customFormat="false" ht="13.8" hidden="false" customHeight="false" outlineLevel="0" collapsed="false">
      <c r="A435" s="253"/>
      <c r="B435" s="267" t="n">
        <v>431</v>
      </c>
      <c r="C435" s="267" t="s">
        <v>2461</v>
      </c>
      <c r="D435" s="283" t="s">
        <v>494</v>
      </c>
      <c r="E435" s="267" t="s">
        <v>892</v>
      </c>
      <c r="F435" s="269" t="s">
        <v>864</v>
      </c>
      <c r="G435" s="269" t="s">
        <v>1932</v>
      </c>
      <c r="H435" s="270" t="s">
        <v>2462</v>
      </c>
      <c r="I435" s="271" t="s">
        <v>2463</v>
      </c>
      <c r="J435" s="272"/>
      <c r="K435" s="269"/>
      <c r="L435" s="267" t="s">
        <v>887</v>
      </c>
      <c r="M435" s="269"/>
      <c r="N435" s="269"/>
      <c r="O435" s="269"/>
      <c r="P435" s="253"/>
      <c r="Q435" s="253"/>
      <c r="R435" s="253"/>
      <c r="S435" s="253"/>
      <c r="T435" s="253"/>
      <c r="U435" s="253"/>
      <c r="V435" s="253"/>
      <c r="W435" s="253"/>
      <c r="X435" s="253"/>
      <c r="Y435" s="253"/>
      <c r="Z435" s="253"/>
      <c r="AA435" s="253"/>
    </row>
    <row r="436" customFormat="false" ht="13.8" hidden="false" customHeight="false" outlineLevel="0" collapsed="false">
      <c r="A436" s="253"/>
      <c r="B436" s="267" t="n">
        <v>432</v>
      </c>
      <c r="C436" s="267" t="s">
        <v>2464</v>
      </c>
      <c r="D436" s="283" t="s">
        <v>495</v>
      </c>
      <c r="E436" s="267" t="s">
        <v>892</v>
      </c>
      <c r="F436" s="269" t="s">
        <v>864</v>
      </c>
      <c r="G436" s="269" t="s">
        <v>1932</v>
      </c>
      <c r="H436" s="270" t="s">
        <v>2465</v>
      </c>
      <c r="I436" s="271" t="s">
        <v>2466</v>
      </c>
      <c r="J436" s="270" t="s">
        <v>2467</v>
      </c>
      <c r="K436" s="269"/>
      <c r="L436" s="267" t="s">
        <v>887</v>
      </c>
      <c r="M436" s="269"/>
      <c r="N436" s="269"/>
      <c r="O436" s="269"/>
      <c r="P436" s="253"/>
      <c r="Q436" s="253"/>
      <c r="R436" s="253"/>
      <c r="S436" s="253"/>
      <c r="T436" s="253"/>
      <c r="U436" s="253"/>
      <c r="V436" s="253"/>
      <c r="W436" s="253"/>
      <c r="X436" s="253"/>
      <c r="Y436" s="253"/>
      <c r="Z436" s="253"/>
      <c r="AA436" s="253"/>
    </row>
    <row r="437" customFormat="false" ht="13.8" hidden="false" customHeight="false" outlineLevel="0" collapsed="false">
      <c r="A437" s="253"/>
      <c r="B437" s="267" t="n">
        <v>433</v>
      </c>
      <c r="C437" s="267" t="s">
        <v>2468</v>
      </c>
      <c r="D437" s="283" t="s">
        <v>2469</v>
      </c>
      <c r="E437" s="267" t="s">
        <v>892</v>
      </c>
      <c r="F437" s="269" t="s">
        <v>864</v>
      </c>
      <c r="G437" s="269" t="s">
        <v>1932</v>
      </c>
      <c r="H437" s="270" t="s">
        <v>2470</v>
      </c>
      <c r="I437" s="271" t="s">
        <v>2471</v>
      </c>
      <c r="J437" s="272"/>
      <c r="K437" s="269"/>
      <c r="L437" s="267" t="s">
        <v>887</v>
      </c>
      <c r="M437" s="269"/>
      <c r="N437" s="269"/>
      <c r="O437" s="269"/>
      <c r="P437" s="253"/>
      <c r="Q437" s="253"/>
      <c r="R437" s="253"/>
      <c r="S437" s="253"/>
      <c r="T437" s="253"/>
      <c r="U437" s="253"/>
      <c r="V437" s="253"/>
      <c r="W437" s="253"/>
      <c r="X437" s="253"/>
      <c r="Y437" s="253"/>
      <c r="Z437" s="253"/>
      <c r="AA437" s="253"/>
    </row>
    <row r="438" customFormat="false" ht="13.8" hidden="false" customHeight="false" outlineLevel="0" collapsed="false">
      <c r="A438" s="253"/>
      <c r="B438" s="267" t="n">
        <v>434</v>
      </c>
      <c r="C438" s="267" t="s">
        <v>2472</v>
      </c>
      <c r="D438" s="283" t="s">
        <v>2473</v>
      </c>
      <c r="E438" s="267" t="s">
        <v>892</v>
      </c>
      <c r="F438" s="269" t="s">
        <v>864</v>
      </c>
      <c r="G438" s="269" t="s">
        <v>1932</v>
      </c>
      <c r="H438" s="270" t="s">
        <v>2474</v>
      </c>
      <c r="I438" s="276" t="s">
        <v>2475</v>
      </c>
      <c r="J438" s="272"/>
      <c r="K438" s="269"/>
      <c r="L438" s="267" t="s">
        <v>887</v>
      </c>
      <c r="M438" s="269"/>
      <c r="N438" s="269"/>
      <c r="O438" s="269"/>
      <c r="P438" s="253"/>
      <c r="Q438" s="253"/>
      <c r="R438" s="253"/>
      <c r="S438" s="253"/>
      <c r="T438" s="253"/>
      <c r="U438" s="253"/>
      <c r="V438" s="253"/>
      <c r="W438" s="253"/>
      <c r="X438" s="253"/>
      <c r="Y438" s="253"/>
      <c r="Z438" s="253"/>
      <c r="AA438" s="253"/>
    </row>
    <row r="439" customFormat="false" ht="13.8" hidden="false" customHeight="false" outlineLevel="0" collapsed="false">
      <c r="A439" s="253"/>
      <c r="B439" s="267" t="n">
        <v>435</v>
      </c>
      <c r="C439" s="267" t="s">
        <v>2476</v>
      </c>
      <c r="D439" s="283" t="s">
        <v>498</v>
      </c>
      <c r="E439" s="267" t="s">
        <v>892</v>
      </c>
      <c r="F439" s="269" t="s">
        <v>864</v>
      </c>
      <c r="G439" s="269" t="s">
        <v>1932</v>
      </c>
      <c r="H439" s="270" t="s">
        <v>2477</v>
      </c>
      <c r="I439" s="271" t="s">
        <v>2478</v>
      </c>
      <c r="J439" s="272"/>
      <c r="K439" s="269"/>
      <c r="L439" s="267" t="s">
        <v>887</v>
      </c>
      <c r="M439" s="269"/>
      <c r="N439" s="269"/>
      <c r="O439" s="269"/>
      <c r="P439" s="253"/>
      <c r="Q439" s="253"/>
      <c r="R439" s="253"/>
      <c r="S439" s="253"/>
      <c r="T439" s="253"/>
      <c r="U439" s="253"/>
      <c r="V439" s="253"/>
      <c r="W439" s="253"/>
      <c r="X439" s="253"/>
      <c r="Y439" s="253"/>
      <c r="Z439" s="253"/>
      <c r="AA439" s="253"/>
    </row>
    <row r="440" customFormat="false" ht="13.8" hidden="false" customHeight="false" outlineLevel="0" collapsed="false">
      <c r="A440" s="253"/>
      <c r="B440" s="267" t="n">
        <v>436</v>
      </c>
      <c r="C440" s="267" t="s">
        <v>2479</v>
      </c>
      <c r="D440" s="283" t="s">
        <v>499</v>
      </c>
      <c r="E440" s="267" t="s">
        <v>892</v>
      </c>
      <c r="F440" s="269" t="s">
        <v>864</v>
      </c>
      <c r="G440" s="269" t="s">
        <v>1932</v>
      </c>
      <c r="H440" s="270" t="s">
        <v>2480</v>
      </c>
      <c r="I440" s="271" t="s">
        <v>2481</v>
      </c>
      <c r="J440" s="272"/>
      <c r="K440" s="269"/>
      <c r="L440" s="267" t="s">
        <v>887</v>
      </c>
      <c r="M440" s="269"/>
      <c r="N440" s="269"/>
      <c r="O440" s="269"/>
      <c r="P440" s="253"/>
      <c r="Q440" s="253"/>
      <c r="R440" s="253"/>
      <c r="S440" s="253"/>
      <c r="T440" s="253"/>
      <c r="U440" s="253"/>
      <c r="V440" s="253"/>
      <c r="W440" s="253"/>
      <c r="X440" s="253"/>
      <c r="Y440" s="253"/>
      <c r="Z440" s="253"/>
      <c r="AA440" s="253"/>
    </row>
    <row r="441" customFormat="false" ht="13.8" hidden="false" customHeight="false" outlineLevel="0" collapsed="false">
      <c r="A441" s="253"/>
      <c r="B441" s="267" t="n">
        <v>437</v>
      </c>
      <c r="C441" s="267" t="s">
        <v>2482</v>
      </c>
      <c r="D441" s="283" t="s">
        <v>2483</v>
      </c>
      <c r="E441" s="267" t="s">
        <v>892</v>
      </c>
      <c r="F441" s="269" t="s">
        <v>864</v>
      </c>
      <c r="G441" s="269" t="s">
        <v>1932</v>
      </c>
      <c r="H441" s="270" t="s">
        <v>2484</v>
      </c>
      <c r="I441" s="271" t="s">
        <v>2485</v>
      </c>
      <c r="J441" s="270" t="s">
        <v>2486</v>
      </c>
      <c r="K441" s="269"/>
      <c r="L441" s="267" t="s">
        <v>887</v>
      </c>
      <c r="M441" s="269"/>
      <c r="N441" s="269"/>
      <c r="O441" s="269"/>
      <c r="P441" s="253"/>
      <c r="Q441" s="253"/>
      <c r="R441" s="253"/>
      <c r="S441" s="253"/>
      <c r="T441" s="253"/>
      <c r="U441" s="253"/>
      <c r="V441" s="253"/>
      <c r="W441" s="253"/>
      <c r="X441" s="253"/>
      <c r="Y441" s="253"/>
      <c r="Z441" s="253"/>
      <c r="AA441" s="253"/>
    </row>
    <row r="442" customFormat="false" ht="13.8" hidden="false" customHeight="false" outlineLevel="0" collapsed="false">
      <c r="A442" s="253"/>
      <c r="B442" s="267" t="n">
        <v>438</v>
      </c>
      <c r="C442" s="267" t="s">
        <v>2487</v>
      </c>
      <c r="D442" s="283" t="s">
        <v>2488</v>
      </c>
      <c r="E442" s="267" t="s">
        <v>892</v>
      </c>
      <c r="F442" s="269" t="s">
        <v>864</v>
      </c>
      <c r="G442" s="269" t="s">
        <v>1932</v>
      </c>
      <c r="H442" s="270" t="s">
        <v>2489</v>
      </c>
      <c r="I442" s="276" t="s">
        <v>2490</v>
      </c>
      <c r="J442" s="272"/>
      <c r="K442" s="269"/>
      <c r="L442" s="267" t="s">
        <v>887</v>
      </c>
      <c r="M442" s="269"/>
      <c r="N442" s="269"/>
      <c r="O442" s="269"/>
      <c r="P442" s="253"/>
      <c r="Q442" s="253"/>
      <c r="R442" s="253"/>
      <c r="S442" s="253"/>
      <c r="T442" s="253"/>
      <c r="U442" s="253"/>
      <c r="V442" s="253"/>
      <c r="W442" s="253"/>
      <c r="X442" s="253"/>
      <c r="Y442" s="253"/>
      <c r="Z442" s="253"/>
      <c r="AA442" s="253"/>
    </row>
    <row r="443" customFormat="false" ht="13.8" hidden="false" customHeight="false" outlineLevel="0" collapsed="false">
      <c r="A443" s="253"/>
      <c r="B443" s="267" t="n">
        <v>439</v>
      </c>
      <c r="C443" s="267" t="s">
        <v>2491</v>
      </c>
      <c r="D443" s="283" t="s">
        <v>502</v>
      </c>
      <c r="E443" s="267" t="s">
        <v>892</v>
      </c>
      <c r="F443" s="269" t="s">
        <v>864</v>
      </c>
      <c r="G443" s="269" t="s">
        <v>1932</v>
      </c>
      <c r="H443" s="270" t="s">
        <v>2492</v>
      </c>
      <c r="I443" s="271" t="s">
        <v>2493</v>
      </c>
      <c r="J443" s="272"/>
      <c r="K443" s="269"/>
      <c r="L443" s="267" t="s">
        <v>887</v>
      </c>
      <c r="M443" s="269"/>
      <c r="N443" s="269"/>
      <c r="O443" s="269"/>
      <c r="P443" s="253"/>
      <c r="Q443" s="253"/>
      <c r="R443" s="253"/>
      <c r="S443" s="253"/>
      <c r="T443" s="253"/>
      <c r="U443" s="253"/>
      <c r="V443" s="253"/>
      <c r="W443" s="253"/>
      <c r="X443" s="253"/>
      <c r="Y443" s="253"/>
      <c r="Z443" s="253"/>
      <c r="AA443" s="253"/>
    </row>
    <row r="444" customFormat="false" ht="13.8" hidden="false" customHeight="false" outlineLevel="0" collapsed="false">
      <c r="A444" s="253"/>
      <c r="B444" s="267" t="n">
        <v>440</v>
      </c>
      <c r="C444" s="267" t="s">
        <v>2494</v>
      </c>
      <c r="D444" s="283" t="s">
        <v>503</v>
      </c>
      <c r="E444" s="267" t="s">
        <v>892</v>
      </c>
      <c r="F444" s="269" t="s">
        <v>864</v>
      </c>
      <c r="G444" s="269" t="s">
        <v>1932</v>
      </c>
      <c r="H444" s="270" t="s">
        <v>2495</v>
      </c>
      <c r="I444" s="271" t="s">
        <v>2496</v>
      </c>
      <c r="J444" s="272"/>
      <c r="K444" s="269"/>
      <c r="L444" s="267" t="s">
        <v>887</v>
      </c>
      <c r="M444" s="269"/>
      <c r="N444" s="269"/>
      <c r="O444" s="269"/>
      <c r="P444" s="253"/>
      <c r="Q444" s="253"/>
      <c r="R444" s="253"/>
      <c r="S444" s="253"/>
      <c r="T444" s="253"/>
      <c r="U444" s="253"/>
      <c r="V444" s="253"/>
      <c r="W444" s="253"/>
      <c r="X444" s="253"/>
      <c r="Y444" s="253"/>
      <c r="Z444" s="253"/>
      <c r="AA444" s="253"/>
    </row>
    <row r="445" customFormat="false" ht="13.8" hidden="false" customHeight="false" outlineLevel="0" collapsed="false">
      <c r="A445" s="253"/>
      <c r="B445" s="267" t="n">
        <v>441</v>
      </c>
      <c r="C445" s="267" t="s">
        <v>2497</v>
      </c>
      <c r="D445" s="283" t="s">
        <v>504</v>
      </c>
      <c r="E445" s="267" t="s">
        <v>892</v>
      </c>
      <c r="F445" s="269" t="s">
        <v>864</v>
      </c>
      <c r="G445" s="269" t="s">
        <v>1932</v>
      </c>
      <c r="H445" s="270" t="s">
        <v>2498</v>
      </c>
      <c r="I445" s="271" t="s">
        <v>2499</v>
      </c>
      <c r="J445" s="272"/>
      <c r="K445" s="269"/>
      <c r="L445" s="267" t="s">
        <v>887</v>
      </c>
      <c r="M445" s="269"/>
      <c r="N445" s="269"/>
      <c r="O445" s="269"/>
      <c r="P445" s="253"/>
      <c r="Q445" s="253"/>
      <c r="R445" s="253"/>
      <c r="S445" s="253"/>
      <c r="T445" s="253"/>
      <c r="U445" s="253"/>
      <c r="V445" s="253"/>
      <c r="W445" s="253"/>
      <c r="X445" s="253"/>
      <c r="Y445" s="253"/>
      <c r="Z445" s="253"/>
      <c r="AA445" s="253"/>
    </row>
    <row r="446" customFormat="false" ht="13.8" hidden="false" customHeight="false" outlineLevel="0" collapsed="false">
      <c r="A446" s="253"/>
      <c r="B446" s="267" t="n">
        <v>442</v>
      </c>
      <c r="C446" s="267" t="s">
        <v>2500</v>
      </c>
      <c r="D446" s="283" t="s">
        <v>505</v>
      </c>
      <c r="E446" s="267" t="s">
        <v>892</v>
      </c>
      <c r="F446" s="269" t="s">
        <v>864</v>
      </c>
      <c r="G446" s="269" t="s">
        <v>1932</v>
      </c>
      <c r="H446" s="270" t="s">
        <v>2501</v>
      </c>
      <c r="I446" s="271" t="s">
        <v>2502</v>
      </c>
      <c r="J446" s="272"/>
      <c r="K446" s="269"/>
      <c r="L446" s="267" t="s">
        <v>887</v>
      </c>
      <c r="M446" s="269"/>
      <c r="N446" s="269"/>
      <c r="O446" s="269"/>
      <c r="P446" s="253"/>
      <c r="Q446" s="253"/>
      <c r="R446" s="253"/>
      <c r="S446" s="253"/>
      <c r="T446" s="253"/>
      <c r="U446" s="253"/>
      <c r="V446" s="253"/>
      <c r="W446" s="253"/>
      <c r="X446" s="253"/>
      <c r="Y446" s="253"/>
      <c r="Z446" s="253"/>
      <c r="AA446" s="253"/>
    </row>
    <row r="447" customFormat="false" ht="13.8" hidden="false" customHeight="false" outlineLevel="0" collapsed="false">
      <c r="A447" s="253"/>
      <c r="B447" s="267" t="n">
        <v>443</v>
      </c>
      <c r="C447" s="267" t="s">
        <v>2503</v>
      </c>
      <c r="D447" s="283" t="s">
        <v>506</v>
      </c>
      <c r="E447" s="267" t="s">
        <v>892</v>
      </c>
      <c r="F447" s="269" t="s">
        <v>864</v>
      </c>
      <c r="G447" s="269" t="s">
        <v>1932</v>
      </c>
      <c r="H447" s="270" t="s">
        <v>2504</v>
      </c>
      <c r="I447" s="271" t="s">
        <v>2505</v>
      </c>
      <c r="J447" s="270" t="s">
        <v>2506</v>
      </c>
      <c r="K447" s="269"/>
      <c r="L447" s="267" t="s">
        <v>887</v>
      </c>
      <c r="M447" s="269"/>
      <c r="N447" s="269"/>
      <c r="O447" s="269"/>
      <c r="P447" s="253"/>
      <c r="Q447" s="253"/>
      <c r="R447" s="253"/>
      <c r="S447" s="253"/>
      <c r="T447" s="253"/>
      <c r="U447" s="253"/>
      <c r="V447" s="253"/>
      <c r="W447" s="253"/>
      <c r="X447" s="253"/>
      <c r="Y447" s="253"/>
      <c r="Z447" s="253"/>
      <c r="AA447" s="253"/>
    </row>
    <row r="448" customFormat="false" ht="13.8" hidden="false" customHeight="false" outlineLevel="0" collapsed="false">
      <c r="A448" s="253"/>
      <c r="B448" s="267" t="n">
        <v>444</v>
      </c>
      <c r="C448" s="267" t="s">
        <v>2507</v>
      </c>
      <c r="D448" s="283" t="s">
        <v>507</v>
      </c>
      <c r="E448" s="267" t="s">
        <v>892</v>
      </c>
      <c r="F448" s="269" t="s">
        <v>864</v>
      </c>
      <c r="G448" s="269" t="s">
        <v>1932</v>
      </c>
      <c r="H448" s="270" t="s">
        <v>2508</v>
      </c>
      <c r="I448" s="271" t="s">
        <v>2509</v>
      </c>
      <c r="J448" s="272"/>
      <c r="K448" s="269"/>
      <c r="L448" s="267" t="s">
        <v>887</v>
      </c>
      <c r="M448" s="269"/>
      <c r="N448" s="269"/>
      <c r="O448" s="269"/>
      <c r="P448" s="253"/>
      <c r="Q448" s="253"/>
      <c r="R448" s="253"/>
      <c r="S448" s="253"/>
      <c r="T448" s="253"/>
      <c r="U448" s="253"/>
      <c r="V448" s="253"/>
      <c r="W448" s="253"/>
      <c r="X448" s="253"/>
      <c r="Y448" s="253"/>
      <c r="Z448" s="253"/>
      <c r="AA448" s="253"/>
    </row>
    <row r="449" customFormat="false" ht="13.8" hidden="false" customHeight="false" outlineLevel="0" collapsed="false">
      <c r="A449" s="253"/>
      <c r="B449" s="267" t="n">
        <v>445</v>
      </c>
      <c r="C449" s="267" t="s">
        <v>2510</v>
      </c>
      <c r="D449" s="283" t="s">
        <v>237</v>
      </c>
      <c r="E449" s="267" t="s">
        <v>892</v>
      </c>
      <c r="F449" s="269" t="s">
        <v>864</v>
      </c>
      <c r="G449" s="269" t="s">
        <v>1932</v>
      </c>
      <c r="H449" s="270" t="s">
        <v>2511</v>
      </c>
      <c r="I449" s="271" t="s">
        <v>2512</v>
      </c>
      <c r="J449" s="272"/>
      <c r="K449" s="269"/>
      <c r="L449" s="267" t="s">
        <v>887</v>
      </c>
      <c r="M449" s="269"/>
      <c r="N449" s="269"/>
      <c r="O449" s="269"/>
      <c r="P449" s="253"/>
      <c r="Q449" s="253"/>
      <c r="R449" s="253"/>
      <c r="S449" s="253"/>
      <c r="T449" s="253"/>
      <c r="U449" s="253"/>
      <c r="V449" s="253"/>
      <c r="W449" s="253"/>
      <c r="X449" s="253"/>
      <c r="Y449" s="253"/>
      <c r="Z449" s="253"/>
      <c r="AA449" s="253"/>
    </row>
    <row r="450" customFormat="false" ht="13.8" hidden="false" customHeight="false" outlineLevel="0" collapsed="false">
      <c r="A450" s="253"/>
      <c r="B450" s="267" t="n">
        <v>446</v>
      </c>
      <c r="C450" s="292" t="s">
        <v>2513</v>
      </c>
      <c r="D450" s="283" t="s">
        <v>508</v>
      </c>
      <c r="E450" s="292" t="s">
        <v>892</v>
      </c>
      <c r="F450" s="283" t="s">
        <v>864</v>
      </c>
      <c r="G450" s="283" t="s">
        <v>1932</v>
      </c>
      <c r="H450" s="290" t="s">
        <v>2514</v>
      </c>
      <c r="I450" s="291" t="s">
        <v>2515</v>
      </c>
      <c r="J450" s="301"/>
      <c r="K450" s="283"/>
      <c r="L450" s="292" t="s">
        <v>887</v>
      </c>
      <c r="M450" s="283"/>
      <c r="N450" s="283"/>
      <c r="O450" s="283"/>
      <c r="P450" s="253"/>
      <c r="Q450" s="253"/>
      <c r="R450" s="253"/>
      <c r="S450" s="253"/>
      <c r="T450" s="253"/>
      <c r="U450" s="253"/>
      <c r="V450" s="253"/>
      <c r="W450" s="253"/>
      <c r="X450" s="253"/>
      <c r="Y450" s="253"/>
      <c r="Z450" s="253"/>
      <c r="AA450" s="253"/>
    </row>
    <row r="451" customFormat="false" ht="13.8" hidden="false" customHeight="false" outlineLevel="0" collapsed="false">
      <c r="A451" s="253"/>
      <c r="B451" s="267" t="n">
        <v>447</v>
      </c>
      <c r="C451" s="267" t="s">
        <v>2516</v>
      </c>
      <c r="D451" s="283" t="s">
        <v>509</v>
      </c>
      <c r="E451" s="267" t="s">
        <v>892</v>
      </c>
      <c r="F451" s="269" t="s">
        <v>864</v>
      </c>
      <c r="G451" s="269" t="s">
        <v>1932</v>
      </c>
      <c r="H451" s="270" t="s">
        <v>2517</v>
      </c>
      <c r="I451" s="271" t="s">
        <v>2518</v>
      </c>
      <c r="J451" s="272"/>
      <c r="K451" s="269"/>
      <c r="L451" s="267" t="s">
        <v>887</v>
      </c>
      <c r="M451" s="269"/>
      <c r="N451" s="269"/>
      <c r="O451" s="269"/>
      <c r="P451" s="253"/>
      <c r="Q451" s="253"/>
      <c r="R451" s="253"/>
      <c r="S451" s="253"/>
      <c r="T451" s="253"/>
      <c r="U451" s="253"/>
      <c r="V451" s="253"/>
      <c r="W451" s="253"/>
      <c r="X451" s="253"/>
      <c r="Y451" s="253"/>
      <c r="Z451" s="253"/>
      <c r="AA451" s="253"/>
    </row>
    <row r="452" customFormat="false" ht="13.8" hidden="false" customHeight="false" outlineLevel="0" collapsed="false">
      <c r="A452" s="253"/>
      <c r="B452" s="267" t="n">
        <v>448</v>
      </c>
      <c r="C452" s="267" t="s">
        <v>2519</v>
      </c>
      <c r="D452" s="283" t="s">
        <v>510</v>
      </c>
      <c r="E452" s="267" t="s">
        <v>892</v>
      </c>
      <c r="F452" s="269" t="s">
        <v>864</v>
      </c>
      <c r="G452" s="269" t="s">
        <v>1932</v>
      </c>
      <c r="H452" s="270" t="s">
        <v>2520</v>
      </c>
      <c r="I452" s="276" t="s">
        <v>2521</v>
      </c>
      <c r="J452" s="270" t="s">
        <v>2522</v>
      </c>
      <c r="K452" s="269"/>
      <c r="L452" s="267" t="s">
        <v>887</v>
      </c>
      <c r="M452" s="269"/>
      <c r="N452" s="269"/>
      <c r="O452" s="269"/>
      <c r="P452" s="253"/>
      <c r="Q452" s="253"/>
      <c r="R452" s="253"/>
      <c r="S452" s="253"/>
      <c r="T452" s="253"/>
      <c r="U452" s="253"/>
      <c r="V452" s="253"/>
      <c r="W452" s="253"/>
      <c r="X452" s="253"/>
      <c r="Y452" s="253"/>
      <c r="Z452" s="253"/>
      <c r="AA452" s="253"/>
    </row>
    <row r="453" customFormat="false" ht="13.8" hidden="false" customHeight="false" outlineLevel="0" collapsed="false">
      <c r="A453" s="253"/>
      <c r="B453" s="267" t="n">
        <v>449</v>
      </c>
      <c r="C453" s="267" t="s">
        <v>2523</v>
      </c>
      <c r="D453" s="283" t="s">
        <v>511</v>
      </c>
      <c r="E453" s="267" t="s">
        <v>892</v>
      </c>
      <c r="F453" s="269" t="s">
        <v>512</v>
      </c>
      <c r="G453" s="269" t="s">
        <v>1742</v>
      </c>
      <c r="H453" s="270" t="s">
        <v>2524</v>
      </c>
      <c r="I453" s="271" t="s">
        <v>2525</v>
      </c>
      <c r="J453" s="270" t="s">
        <v>2526</v>
      </c>
      <c r="K453" s="269"/>
      <c r="L453" s="267" t="s">
        <v>887</v>
      </c>
      <c r="M453" s="269"/>
      <c r="N453" s="275" t="s">
        <v>2527</v>
      </c>
      <c r="O453" s="269"/>
      <c r="P453" s="253"/>
      <c r="Q453" s="253"/>
      <c r="R453" s="253"/>
      <c r="S453" s="253"/>
      <c r="T453" s="253"/>
      <c r="U453" s="253"/>
      <c r="V453" s="253"/>
      <c r="W453" s="253"/>
      <c r="X453" s="253"/>
      <c r="Y453" s="253"/>
      <c r="Z453" s="253"/>
      <c r="AA453" s="253"/>
    </row>
    <row r="454" customFormat="false" ht="13.8" hidden="false" customHeight="false" outlineLevel="0" collapsed="false">
      <c r="A454" s="253"/>
      <c r="B454" s="267" t="n">
        <v>450</v>
      </c>
      <c r="C454" s="267" t="s">
        <v>2528</v>
      </c>
      <c r="D454" s="283" t="s">
        <v>2529</v>
      </c>
      <c r="E454" s="267" t="s">
        <v>892</v>
      </c>
      <c r="F454" s="269" t="s">
        <v>512</v>
      </c>
      <c r="G454" s="269" t="s">
        <v>1742</v>
      </c>
      <c r="H454" s="270" t="s">
        <v>2530</v>
      </c>
      <c r="I454" s="271" t="s">
        <v>2531</v>
      </c>
      <c r="J454" s="270" t="s">
        <v>2532</v>
      </c>
      <c r="K454" s="269"/>
      <c r="L454" s="267" t="s">
        <v>887</v>
      </c>
      <c r="M454" s="269"/>
      <c r="N454" s="275" t="s">
        <v>2533</v>
      </c>
      <c r="O454" s="269"/>
      <c r="P454" s="253"/>
      <c r="Q454" s="253"/>
      <c r="R454" s="253"/>
      <c r="S454" s="253"/>
      <c r="T454" s="253"/>
      <c r="U454" s="253"/>
      <c r="V454" s="253"/>
      <c r="W454" s="253"/>
      <c r="X454" s="253"/>
      <c r="Y454" s="253"/>
      <c r="Z454" s="253"/>
      <c r="AA454" s="253"/>
    </row>
    <row r="455" customFormat="false" ht="13.8" hidden="false" customHeight="false" outlineLevel="0" collapsed="false">
      <c r="A455" s="253"/>
      <c r="B455" s="267" t="n">
        <v>451</v>
      </c>
      <c r="C455" s="267" t="s">
        <v>2534</v>
      </c>
      <c r="D455" s="283" t="s">
        <v>514</v>
      </c>
      <c r="E455" s="267" t="s">
        <v>915</v>
      </c>
      <c r="F455" s="269" t="s">
        <v>512</v>
      </c>
      <c r="G455" s="269" t="s">
        <v>1105</v>
      </c>
      <c r="H455" s="270" t="s">
        <v>2535</v>
      </c>
      <c r="I455" s="271" t="s">
        <v>2536</v>
      </c>
      <c r="J455" s="270" t="s">
        <v>2537</v>
      </c>
      <c r="K455" s="269"/>
      <c r="L455" s="267" t="s">
        <v>887</v>
      </c>
      <c r="M455" s="269"/>
      <c r="N455" s="269"/>
      <c r="O455" s="269"/>
      <c r="P455" s="253"/>
      <c r="Q455" s="253"/>
      <c r="R455" s="253"/>
      <c r="S455" s="253"/>
      <c r="T455" s="253"/>
      <c r="U455" s="253"/>
      <c r="V455" s="253"/>
      <c r="W455" s="253"/>
      <c r="X455" s="253"/>
      <c r="Y455" s="253"/>
      <c r="Z455" s="253"/>
      <c r="AA455" s="253"/>
    </row>
    <row r="456" customFormat="false" ht="13.8" hidden="false" customHeight="false" outlineLevel="0" collapsed="false">
      <c r="A456" s="253"/>
      <c r="B456" s="267" t="n">
        <v>452</v>
      </c>
      <c r="C456" s="267" t="s">
        <v>2538</v>
      </c>
      <c r="D456" s="283" t="s">
        <v>515</v>
      </c>
      <c r="E456" s="267" t="s">
        <v>915</v>
      </c>
      <c r="F456" s="269" t="s">
        <v>512</v>
      </c>
      <c r="G456" s="269" t="s">
        <v>2539</v>
      </c>
      <c r="H456" s="270" t="s">
        <v>2540</v>
      </c>
      <c r="I456" s="276" t="s">
        <v>2541</v>
      </c>
      <c r="J456" s="270" t="s">
        <v>2542</v>
      </c>
      <c r="K456" s="269"/>
      <c r="L456" s="267" t="s">
        <v>887</v>
      </c>
      <c r="M456" s="269"/>
      <c r="N456" s="269"/>
      <c r="O456" s="269"/>
      <c r="P456" s="253"/>
      <c r="Q456" s="253"/>
      <c r="R456" s="253"/>
      <c r="S456" s="253"/>
      <c r="T456" s="253"/>
      <c r="U456" s="253"/>
      <c r="V456" s="253"/>
      <c r="W456" s="253"/>
      <c r="X456" s="253"/>
      <c r="Y456" s="253"/>
      <c r="Z456" s="253"/>
      <c r="AA456" s="253"/>
    </row>
    <row r="457" customFormat="false" ht="13.8" hidden="false" customHeight="false" outlineLevel="0" collapsed="false">
      <c r="A457" s="253"/>
      <c r="B457" s="267" t="n">
        <v>453</v>
      </c>
      <c r="C457" s="267" t="s">
        <v>2543</v>
      </c>
      <c r="D457" s="283" t="s">
        <v>2544</v>
      </c>
      <c r="E457" s="267" t="s">
        <v>915</v>
      </c>
      <c r="F457" s="269" t="s">
        <v>512</v>
      </c>
      <c r="G457" s="269" t="s">
        <v>1742</v>
      </c>
      <c r="H457" s="270" t="s">
        <v>2545</v>
      </c>
      <c r="I457" s="271" t="s">
        <v>2546</v>
      </c>
      <c r="J457" s="270" t="s">
        <v>2532</v>
      </c>
      <c r="K457" s="269"/>
      <c r="L457" s="267" t="s">
        <v>887</v>
      </c>
      <c r="M457" s="269"/>
      <c r="N457" s="269"/>
      <c r="O457" s="269"/>
      <c r="P457" s="253"/>
      <c r="Q457" s="253"/>
      <c r="R457" s="253"/>
      <c r="S457" s="253"/>
      <c r="T457" s="253"/>
      <c r="U457" s="253"/>
      <c r="V457" s="253"/>
      <c r="W457" s="253"/>
      <c r="X457" s="253"/>
      <c r="Y457" s="253"/>
      <c r="Z457" s="253"/>
      <c r="AA457" s="253"/>
    </row>
    <row r="458" customFormat="false" ht="13.8" hidden="false" customHeight="false" outlineLevel="0" collapsed="false">
      <c r="A458" s="253"/>
      <c r="B458" s="267" t="n">
        <v>454</v>
      </c>
      <c r="C458" s="267" t="s">
        <v>2547</v>
      </c>
      <c r="D458" s="283" t="s">
        <v>517</v>
      </c>
      <c r="E458" s="267" t="s">
        <v>892</v>
      </c>
      <c r="F458" s="269" t="s">
        <v>512</v>
      </c>
      <c r="G458" s="269" t="s">
        <v>1105</v>
      </c>
      <c r="H458" s="270" t="s">
        <v>2548</v>
      </c>
      <c r="I458" s="271" t="s">
        <v>2549</v>
      </c>
      <c r="J458" s="270" t="s">
        <v>2550</v>
      </c>
      <c r="K458" s="269"/>
      <c r="L458" s="267" t="s">
        <v>887</v>
      </c>
      <c r="M458" s="269"/>
      <c r="N458" s="275" t="s">
        <v>2551</v>
      </c>
      <c r="O458" s="269"/>
      <c r="P458" s="253"/>
      <c r="Q458" s="253"/>
      <c r="R458" s="253"/>
      <c r="S458" s="253"/>
      <c r="T458" s="253"/>
      <c r="U458" s="253"/>
      <c r="V458" s="253"/>
      <c r="W458" s="253"/>
      <c r="X458" s="253"/>
      <c r="Y458" s="253"/>
      <c r="Z458" s="253"/>
      <c r="AA458" s="253"/>
    </row>
    <row r="459" customFormat="false" ht="13.8" hidden="false" customHeight="false" outlineLevel="0" collapsed="false">
      <c r="A459" s="253"/>
      <c r="B459" s="267" t="n">
        <v>455</v>
      </c>
      <c r="C459" s="267" t="s">
        <v>2552</v>
      </c>
      <c r="D459" s="283" t="s">
        <v>518</v>
      </c>
      <c r="E459" s="267" t="s">
        <v>915</v>
      </c>
      <c r="F459" s="269" t="s">
        <v>512</v>
      </c>
      <c r="G459" s="269" t="s">
        <v>1742</v>
      </c>
      <c r="H459" s="270" t="s">
        <v>2553</v>
      </c>
      <c r="I459" s="271" t="s">
        <v>2554</v>
      </c>
      <c r="J459" s="270" t="s">
        <v>2555</v>
      </c>
      <c r="K459" s="269"/>
      <c r="L459" s="267" t="s">
        <v>887</v>
      </c>
      <c r="M459" s="269"/>
      <c r="N459" s="269"/>
      <c r="O459" s="269"/>
      <c r="P459" s="253"/>
      <c r="Q459" s="253"/>
      <c r="R459" s="253"/>
      <c r="S459" s="253"/>
      <c r="T459" s="253"/>
      <c r="U459" s="253"/>
      <c r="V459" s="253"/>
      <c r="W459" s="253"/>
      <c r="X459" s="253"/>
      <c r="Y459" s="253"/>
      <c r="Z459" s="253"/>
      <c r="AA459" s="253"/>
    </row>
    <row r="460" customFormat="false" ht="13.8" hidden="false" customHeight="false" outlineLevel="0" collapsed="false">
      <c r="A460" s="253"/>
      <c r="B460" s="267" t="n">
        <v>456</v>
      </c>
      <c r="C460" s="267" t="s">
        <v>2556</v>
      </c>
      <c r="D460" s="283" t="s">
        <v>519</v>
      </c>
      <c r="E460" s="267" t="s">
        <v>892</v>
      </c>
      <c r="F460" s="269" t="s">
        <v>512</v>
      </c>
      <c r="G460" s="269" t="s">
        <v>1105</v>
      </c>
      <c r="H460" s="270" t="s">
        <v>2557</v>
      </c>
      <c r="I460" s="271" t="s">
        <v>2558</v>
      </c>
      <c r="J460" s="270" t="s">
        <v>2559</v>
      </c>
      <c r="K460" s="269"/>
      <c r="L460" s="267" t="s">
        <v>887</v>
      </c>
      <c r="M460" s="269"/>
      <c r="N460" s="269"/>
      <c r="O460" s="269"/>
      <c r="P460" s="253"/>
      <c r="Q460" s="253"/>
      <c r="R460" s="253"/>
      <c r="S460" s="253"/>
      <c r="T460" s="253"/>
      <c r="U460" s="253"/>
      <c r="V460" s="253"/>
      <c r="W460" s="253"/>
      <c r="X460" s="253"/>
      <c r="Y460" s="253"/>
      <c r="Z460" s="253"/>
      <c r="AA460" s="253"/>
    </row>
    <row r="461" customFormat="false" ht="13.8" hidden="false" customHeight="false" outlineLevel="0" collapsed="false">
      <c r="A461" s="253"/>
      <c r="B461" s="267" t="n">
        <v>457</v>
      </c>
      <c r="C461" s="267" t="s">
        <v>2560</v>
      </c>
      <c r="D461" s="283" t="s">
        <v>520</v>
      </c>
      <c r="E461" s="267" t="s">
        <v>892</v>
      </c>
      <c r="F461" s="269" t="s">
        <v>512</v>
      </c>
      <c r="G461" s="269" t="s">
        <v>1742</v>
      </c>
      <c r="H461" s="270" t="s">
        <v>2561</v>
      </c>
      <c r="I461" s="271" t="s">
        <v>2562</v>
      </c>
      <c r="J461" s="270" t="s">
        <v>2563</v>
      </c>
      <c r="K461" s="269"/>
      <c r="L461" s="267" t="s">
        <v>887</v>
      </c>
      <c r="M461" s="269"/>
      <c r="N461" s="275" t="s">
        <v>2564</v>
      </c>
      <c r="O461" s="269"/>
      <c r="P461" s="253"/>
      <c r="Q461" s="253"/>
      <c r="R461" s="253"/>
      <c r="S461" s="253"/>
      <c r="T461" s="253"/>
      <c r="U461" s="253"/>
      <c r="V461" s="253"/>
      <c r="W461" s="253"/>
      <c r="X461" s="253"/>
      <c r="Y461" s="253"/>
      <c r="Z461" s="253"/>
      <c r="AA461" s="253"/>
    </row>
    <row r="462" customFormat="false" ht="13.8" hidden="false" customHeight="false" outlineLevel="0" collapsed="false">
      <c r="A462" s="253"/>
      <c r="B462" s="267" t="n">
        <v>458</v>
      </c>
      <c r="C462" s="267" t="s">
        <v>2565</v>
      </c>
      <c r="D462" s="283" t="s">
        <v>521</v>
      </c>
      <c r="E462" s="267" t="s">
        <v>892</v>
      </c>
      <c r="F462" s="269" t="s">
        <v>512</v>
      </c>
      <c r="G462" s="269" t="s">
        <v>1105</v>
      </c>
      <c r="H462" s="270" t="s">
        <v>2566</v>
      </c>
      <c r="I462" s="271" t="s">
        <v>2567</v>
      </c>
      <c r="J462" s="270" t="s">
        <v>2568</v>
      </c>
      <c r="K462" s="269"/>
      <c r="L462" s="267" t="s">
        <v>887</v>
      </c>
      <c r="M462" s="269"/>
      <c r="N462" s="269"/>
      <c r="O462" s="269"/>
      <c r="P462" s="253"/>
      <c r="Q462" s="253"/>
      <c r="R462" s="253"/>
      <c r="S462" s="253"/>
      <c r="T462" s="253"/>
      <c r="U462" s="253"/>
      <c r="V462" s="253"/>
      <c r="W462" s="253"/>
      <c r="X462" s="253"/>
      <c r="Y462" s="253"/>
      <c r="Z462" s="253"/>
      <c r="AA462" s="253"/>
    </row>
    <row r="463" customFormat="false" ht="13.8" hidden="false" customHeight="false" outlineLevel="0" collapsed="false">
      <c r="A463" s="253"/>
      <c r="B463" s="267" t="n">
        <v>459</v>
      </c>
      <c r="C463" s="267" t="s">
        <v>2569</v>
      </c>
      <c r="D463" s="283" t="s">
        <v>522</v>
      </c>
      <c r="E463" s="267" t="s">
        <v>892</v>
      </c>
      <c r="F463" s="269" t="s">
        <v>512</v>
      </c>
      <c r="G463" s="269" t="s">
        <v>1105</v>
      </c>
      <c r="H463" s="270" t="s">
        <v>2570</v>
      </c>
      <c r="I463" s="271" t="s">
        <v>2571</v>
      </c>
      <c r="J463" s="270" t="s">
        <v>2572</v>
      </c>
      <c r="K463" s="269"/>
      <c r="L463" s="267" t="s">
        <v>887</v>
      </c>
      <c r="M463" s="269"/>
      <c r="N463" s="275" t="s">
        <v>1063</v>
      </c>
      <c r="O463" s="269"/>
      <c r="P463" s="253"/>
      <c r="Q463" s="253"/>
      <c r="R463" s="253"/>
      <c r="S463" s="253"/>
      <c r="T463" s="253"/>
      <c r="U463" s="253"/>
      <c r="V463" s="253"/>
      <c r="W463" s="253"/>
      <c r="X463" s="253"/>
      <c r="Y463" s="253"/>
      <c r="Z463" s="253"/>
      <c r="AA463" s="253"/>
    </row>
    <row r="464" customFormat="false" ht="13.8" hidden="false" customHeight="false" outlineLevel="0" collapsed="false">
      <c r="A464" s="253"/>
      <c r="B464" s="267" t="n">
        <v>460</v>
      </c>
      <c r="C464" s="267" t="s">
        <v>2573</v>
      </c>
      <c r="D464" s="283" t="s">
        <v>523</v>
      </c>
      <c r="E464" s="267" t="s">
        <v>915</v>
      </c>
      <c r="F464" s="269" t="s">
        <v>512</v>
      </c>
      <c r="G464" s="269" t="s">
        <v>1105</v>
      </c>
      <c r="H464" s="270" t="s">
        <v>2574</v>
      </c>
      <c r="I464" s="271" t="s">
        <v>2575</v>
      </c>
      <c r="J464" s="270" t="s">
        <v>2576</v>
      </c>
      <c r="K464" s="269"/>
      <c r="L464" s="267" t="s">
        <v>887</v>
      </c>
      <c r="M464" s="269"/>
      <c r="N464" s="275" t="s">
        <v>2577</v>
      </c>
      <c r="O464" s="269"/>
      <c r="P464" s="253"/>
      <c r="Q464" s="253"/>
      <c r="R464" s="253"/>
      <c r="S464" s="253"/>
      <c r="T464" s="253"/>
      <c r="U464" s="253"/>
      <c r="V464" s="253"/>
      <c r="W464" s="253"/>
      <c r="X464" s="253"/>
      <c r="Y464" s="253"/>
      <c r="Z464" s="253"/>
      <c r="AA464" s="253"/>
    </row>
    <row r="465" customFormat="false" ht="13.8" hidden="false" customHeight="false" outlineLevel="0" collapsed="false">
      <c r="A465" s="253"/>
      <c r="B465" s="267" t="n">
        <v>461</v>
      </c>
      <c r="C465" s="267" t="s">
        <v>2578</v>
      </c>
      <c r="D465" s="283" t="s">
        <v>524</v>
      </c>
      <c r="E465" s="267" t="s">
        <v>892</v>
      </c>
      <c r="F465" s="269" t="s">
        <v>512</v>
      </c>
      <c r="G465" s="269" t="s">
        <v>1105</v>
      </c>
      <c r="H465" s="270" t="s">
        <v>2579</v>
      </c>
      <c r="I465" s="271" t="s">
        <v>2580</v>
      </c>
      <c r="J465" s="270" t="s">
        <v>2576</v>
      </c>
      <c r="K465" s="269"/>
      <c r="L465" s="267" t="s">
        <v>887</v>
      </c>
      <c r="M465" s="269"/>
      <c r="N465" s="275" t="s">
        <v>2581</v>
      </c>
      <c r="O465" s="269"/>
      <c r="P465" s="253"/>
      <c r="Q465" s="253"/>
      <c r="R465" s="253"/>
      <c r="S465" s="253"/>
      <c r="T465" s="253"/>
      <c r="U465" s="253"/>
      <c r="V465" s="253"/>
      <c r="W465" s="253"/>
      <c r="X465" s="253"/>
      <c r="Y465" s="253"/>
      <c r="Z465" s="253"/>
      <c r="AA465" s="253"/>
    </row>
    <row r="466" customFormat="false" ht="13.8" hidden="false" customHeight="false" outlineLevel="0" collapsed="false">
      <c r="A466" s="253"/>
      <c r="B466" s="267" t="n">
        <v>462</v>
      </c>
      <c r="C466" s="267" t="s">
        <v>2582</v>
      </c>
      <c r="D466" s="283" t="s">
        <v>525</v>
      </c>
      <c r="E466" s="267" t="s">
        <v>915</v>
      </c>
      <c r="F466" s="269" t="s">
        <v>512</v>
      </c>
      <c r="G466" s="269" t="s">
        <v>1105</v>
      </c>
      <c r="H466" s="270" t="s">
        <v>2583</v>
      </c>
      <c r="I466" s="271" t="s">
        <v>2584</v>
      </c>
      <c r="J466" s="272"/>
      <c r="K466" s="269"/>
      <c r="L466" s="267" t="s">
        <v>887</v>
      </c>
      <c r="M466" s="269"/>
      <c r="N466" s="269"/>
      <c r="O466" s="269"/>
      <c r="P466" s="253"/>
      <c r="Q466" s="253"/>
      <c r="R466" s="253"/>
      <c r="S466" s="253"/>
      <c r="T466" s="253"/>
      <c r="U466" s="253"/>
      <c r="V466" s="253"/>
      <c r="W466" s="253"/>
      <c r="X466" s="253"/>
      <c r="Y466" s="253"/>
      <c r="Z466" s="253"/>
      <c r="AA466" s="253"/>
    </row>
    <row r="467" customFormat="false" ht="13.8" hidden="false" customHeight="false" outlineLevel="0" collapsed="false">
      <c r="A467" s="253"/>
      <c r="B467" s="267" t="n">
        <v>463</v>
      </c>
      <c r="C467" s="267" t="s">
        <v>2585</v>
      </c>
      <c r="D467" s="283" t="s">
        <v>526</v>
      </c>
      <c r="E467" s="267" t="s">
        <v>892</v>
      </c>
      <c r="F467" s="269" t="s">
        <v>512</v>
      </c>
      <c r="G467" s="269" t="s">
        <v>1742</v>
      </c>
      <c r="H467" s="270" t="s">
        <v>2586</v>
      </c>
      <c r="I467" s="271" t="s">
        <v>2587</v>
      </c>
      <c r="J467" s="270" t="s">
        <v>2588</v>
      </c>
      <c r="K467" s="269"/>
      <c r="L467" s="267" t="s">
        <v>887</v>
      </c>
      <c r="M467" s="269"/>
      <c r="N467" s="275" t="s">
        <v>2589</v>
      </c>
      <c r="O467" s="269"/>
      <c r="P467" s="253"/>
      <c r="Q467" s="253"/>
      <c r="R467" s="253"/>
      <c r="S467" s="253"/>
      <c r="T467" s="253"/>
      <c r="U467" s="253"/>
      <c r="V467" s="253"/>
      <c r="W467" s="253"/>
      <c r="X467" s="253"/>
      <c r="Y467" s="253"/>
      <c r="Z467" s="253"/>
      <c r="AA467" s="253"/>
    </row>
    <row r="468" customFormat="false" ht="13.8" hidden="false" customHeight="false" outlineLevel="0" collapsed="false">
      <c r="A468" s="253"/>
      <c r="B468" s="267" t="n">
        <v>464</v>
      </c>
      <c r="C468" s="267" t="s">
        <v>2590</v>
      </c>
      <c r="D468" s="283" t="s">
        <v>2591</v>
      </c>
      <c r="E468" s="267" t="s">
        <v>892</v>
      </c>
      <c r="F468" s="269" t="s">
        <v>512</v>
      </c>
      <c r="G468" s="269" t="s">
        <v>2539</v>
      </c>
      <c r="H468" s="270" t="s">
        <v>2592</v>
      </c>
      <c r="I468" s="271" t="s">
        <v>2593</v>
      </c>
      <c r="J468" s="270" t="s">
        <v>2542</v>
      </c>
      <c r="K468" s="269"/>
      <c r="L468" s="267" t="s">
        <v>887</v>
      </c>
      <c r="M468" s="269"/>
      <c r="N468" s="269"/>
      <c r="O468" s="269"/>
      <c r="P468" s="253"/>
      <c r="Q468" s="253"/>
      <c r="R468" s="253"/>
      <c r="S468" s="253"/>
      <c r="T468" s="253"/>
      <c r="U468" s="253"/>
      <c r="V468" s="253"/>
      <c r="W468" s="253"/>
      <c r="X468" s="253"/>
      <c r="Y468" s="253"/>
      <c r="Z468" s="253"/>
      <c r="AA468" s="253"/>
    </row>
    <row r="469" customFormat="false" ht="13.8" hidden="false" customHeight="false" outlineLevel="0" collapsed="false">
      <c r="A469" s="253"/>
      <c r="B469" s="267" t="n">
        <v>465</v>
      </c>
      <c r="C469" s="267" t="s">
        <v>2594</v>
      </c>
      <c r="D469" s="283" t="s">
        <v>528</v>
      </c>
      <c r="E469" s="267" t="s">
        <v>915</v>
      </c>
      <c r="F469" s="269" t="s">
        <v>512</v>
      </c>
      <c r="G469" s="269" t="s">
        <v>1105</v>
      </c>
      <c r="H469" s="270" t="s">
        <v>2595</v>
      </c>
      <c r="I469" s="271" t="s">
        <v>2596</v>
      </c>
      <c r="J469" s="270" t="s">
        <v>2550</v>
      </c>
      <c r="K469" s="269"/>
      <c r="L469" s="267" t="s">
        <v>887</v>
      </c>
      <c r="M469" s="269"/>
      <c r="N469" s="269"/>
      <c r="O469" s="269"/>
      <c r="P469" s="253"/>
      <c r="Q469" s="253"/>
      <c r="R469" s="253"/>
      <c r="S469" s="253"/>
      <c r="T469" s="253"/>
      <c r="U469" s="253"/>
      <c r="V469" s="253"/>
      <c r="W469" s="253"/>
      <c r="X469" s="253"/>
      <c r="Y469" s="253"/>
      <c r="Z469" s="253"/>
      <c r="AA469" s="253"/>
    </row>
    <row r="470" customFormat="false" ht="13.8" hidden="false" customHeight="false" outlineLevel="0" collapsed="false">
      <c r="A470" s="253"/>
      <c r="B470" s="267" t="n">
        <v>466</v>
      </c>
      <c r="C470" s="267" t="s">
        <v>2597</v>
      </c>
      <c r="D470" s="283" t="s">
        <v>529</v>
      </c>
      <c r="E470" s="267" t="s">
        <v>892</v>
      </c>
      <c r="F470" s="269" t="s">
        <v>512</v>
      </c>
      <c r="G470" s="269" t="s">
        <v>1742</v>
      </c>
      <c r="H470" s="270" t="s">
        <v>2598</v>
      </c>
      <c r="I470" s="276" t="s">
        <v>2599</v>
      </c>
      <c r="J470" s="270" t="s">
        <v>2526</v>
      </c>
      <c r="K470" s="269"/>
      <c r="L470" s="267" t="s">
        <v>887</v>
      </c>
      <c r="M470" s="269"/>
      <c r="N470" s="269"/>
      <c r="O470" s="269"/>
      <c r="P470" s="253"/>
      <c r="Q470" s="253"/>
      <c r="R470" s="253"/>
      <c r="S470" s="253"/>
      <c r="T470" s="253"/>
      <c r="U470" s="253"/>
      <c r="V470" s="253"/>
      <c r="W470" s="253"/>
      <c r="X470" s="253"/>
      <c r="Y470" s="253"/>
      <c r="Z470" s="253"/>
      <c r="AA470" s="253"/>
    </row>
    <row r="471" customFormat="false" ht="13.8" hidden="false" customHeight="false" outlineLevel="0" collapsed="false">
      <c r="A471" s="253"/>
      <c r="B471" s="267" t="n">
        <v>467</v>
      </c>
      <c r="C471" s="267" t="s">
        <v>2600</v>
      </c>
      <c r="D471" s="283" t="s">
        <v>530</v>
      </c>
      <c r="E471" s="267" t="s">
        <v>892</v>
      </c>
      <c r="F471" s="269" t="s">
        <v>512</v>
      </c>
      <c r="G471" s="269" t="s">
        <v>1742</v>
      </c>
      <c r="H471" s="270" t="s">
        <v>2601</v>
      </c>
      <c r="I471" s="271" t="s">
        <v>2602</v>
      </c>
      <c r="J471" s="270" t="s">
        <v>2603</v>
      </c>
      <c r="K471" s="269"/>
      <c r="L471" s="267" t="s">
        <v>887</v>
      </c>
      <c r="M471" s="269"/>
      <c r="N471" s="269"/>
      <c r="O471" s="269"/>
      <c r="P471" s="253"/>
      <c r="Q471" s="253"/>
      <c r="R471" s="253"/>
      <c r="S471" s="253"/>
      <c r="T471" s="253"/>
      <c r="U471" s="253"/>
      <c r="V471" s="253"/>
      <c r="W471" s="253"/>
      <c r="X471" s="253"/>
      <c r="Y471" s="253"/>
      <c r="Z471" s="253"/>
      <c r="AA471" s="253"/>
    </row>
    <row r="472" customFormat="false" ht="13.8" hidden="false" customHeight="false" outlineLevel="0" collapsed="false">
      <c r="A472" s="253"/>
      <c r="B472" s="267" t="n">
        <v>468</v>
      </c>
      <c r="C472" s="267" t="s">
        <v>2604</v>
      </c>
      <c r="D472" s="283" t="s">
        <v>2605</v>
      </c>
      <c r="E472" s="267" t="s">
        <v>892</v>
      </c>
      <c r="F472" s="269" t="s">
        <v>512</v>
      </c>
      <c r="G472" s="269" t="s">
        <v>1105</v>
      </c>
      <c r="H472" s="270" t="s">
        <v>2606</v>
      </c>
      <c r="I472" s="271" t="s">
        <v>2607</v>
      </c>
      <c r="J472" s="270" t="s">
        <v>2576</v>
      </c>
      <c r="K472" s="269"/>
      <c r="L472" s="267" t="s">
        <v>887</v>
      </c>
      <c r="M472" s="269"/>
      <c r="N472" s="275" t="s">
        <v>2608</v>
      </c>
      <c r="O472" s="269"/>
      <c r="P472" s="253"/>
      <c r="Q472" s="253"/>
      <c r="R472" s="253"/>
      <c r="S472" s="253"/>
      <c r="T472" s="253"/>
      <c r="U472" s="253"/>
      <c r="V472" s="253"/>
      <c r="W472" s="253"/>
      <c r="X472" s="253"/>
      <c r="Y472" s="253"/>
      <c r="Z472" s="253"/>
      <c r="AA472" s="253"/>
    </row>
    <row r="473" customFormat="false" ht="13.8" hidden="false" customHeight="false" outlineLevel="0" collapsed="false">
      <c r="A473" s="253"/>
      <c r="B473" s="267" t="n">
        <v>469</v>
      </c>
      <c r="C473" s="267" t="s">
        <v>2609</v>
      </c>
      <c r="D473" s="283" t="s">
        <v>532</v>
      </c>
      <c r="E473" s="267" t="s">
        <v>892</v>
      </c>
      <c r="F473" s="269" t="s">
        <v>512</v>
      </c>
      <c r="G473" s="269" t="s">
        <v>1105</v>
      </c>
      <c r="H473" s="270" t="s">
        <v>2610</v>
      </c>
      <c r="I473" s="271" t="s">
        <v>2611</v>
      </c>
      <c r="J473" s="270" t="s">
        <v>2537</v>
      </c>
      <c r="K473" s="269"/>
      <c r="L473" s="267" t="s">
        <v>887</v>
      </c>
      <c r="M473" s="269"/>
      <c r="N473" s="275" t="s">
        <v>2551</v>
      </c>
      <c r="O473" s="269"/>
      <c r="P473" s="253"/>
      <c r="Q473" s="253"/>
      <c r="R473" s="253"/>
      <c r="S473" s="253"/>
      <c r="T473" s="253"/>
      <c r="U473" s="253"/>
      <c r="V473" s="253"/>
      <c r="W473" s="253"/>
      <c r="X473" s="253"/>
      <c r="Y473" s="253"/>
      <c r="Z473" s="253"/>
      <c r="AA473" s="253"/>
    </row>
    <row r="474" customFormat="false" ht="13.8" hidden="false" customHeight="false" outlineLevel="0" collapsed="false">
      <c r="A474" s="253"/>
      <c r="B474" s="267" t="n">
        <v>470</v>
      </c>
      <c r="C474" s="267" t="s">
        <v>2612</v>
      </c>
      <c r="D474" s="283" t="s">
        <v>533</v>
      </c>
      <c r="E474" s="267" t="s">
        <v>915</v>
      </c>
      <c r="F474" s="269" t="s">
        <v>512</v>
      </c>
      <c r="G474" s="269" t="s">
        <v>1742</v>
      </c>
      <c r="H474" s="270" t="s">
        <v>2613</v>
      </c>
      <c r="I474" s="271" t="s">
        <v>2614</v>
      </c>
      <c r="J474" s="270" t="s">
        <v>2615</v>
      </c>
      <c r="K474" s="269"/>
      <c r="L474" s="267" t="s">
        <v>887</v>
      </c>
      <c r="M474" s="269"/>
      <c r="N474" s="275" t="s">
        <v>2616</v>
      </c>
      <c r="O474" s="269"/>
      <c r="P474" s="253"/>
      <c r="Q474" s="253"/>
      <c r="R474" s="253"/>
      <c r="S474" s="253"/>
      <c r="T474" s="253"/>
      <c r="U474" s="253"/>
      <c r="V474" s="253"/>
      <c r="W474" s="253"/>
      <c r="X474" s="253"/>
      <c r="Y474" s="253"/>
      <c r="Z474" s="253"/>
      <c r="AA474" s="253"/>
    </row>
    <row r="475" customFormat="false" ht="13.8" hidden="false" customHeight="false" outlineLevel="0" collapsed="false">
      <c r="A475" s="253"/>
      <c r="B475" s="267" t="n">
        <v>471</v>
      </c>
      <c r="C475" s="267" t="s">
        <v>2617</v>
      </c>
      <c r="D475" s="283" t="s">
        <v>534</v>
      </c>
      <c r="E475" s="267" t="s">
        <v>892</v>
      </c>
      <c r="F475" s="269" t="s">
        <v>512</v>
      </c>
      <c r="G475" s="269" t="s">
        <v>1105</v>
      </c>
      <c r="H475" s="270" t="s">
        <v>2618</v>
      </c>
      <c r="I475" s="271" t="s">
        <v>2619</v>
      </c>
      <c r="J475" s="270" t="s">
        <v>2550</v>
      </c>
      <c r="K475" s="269"/>
      <c r="L475" s="267" t="s">
        <v>887</v>
      </c>
      <c r="M475" s="269"/>
      <c r="N475" s="269"/>
      <c r="O475" s="269"/>
      <c r="P475" s="253"/>
      <c r="Q475" s="253"/>
      <c r="R475" s="253"/>
      <c r="S475" s="253"/>
      <c r="T475" s="253"/>
      <c r="U475" s="253"/>
      <c r="V475" s="253"/>
      <c r="W475" s="253"/>
      <c r="X475" s="253"/>
      <c r="Y475" s="253"/>
      <c r="Z475" s="253"/>
      <c r="AA475" s="253"/>
    </row>
    <row r="476" customFormat="false" ht="13.8" hidden="false" customHeight="false" outlineLevel="0" collapsed="false">
      <c r="A476" s="253"/>
      <c r="B476" s="267" t="n">
        <v>472</v>
      </c>
      <c r="C476" s="267" t="s">
        <v>2620</v>
      </c>
      <c r="D476" s="283" t="s">
        <v>535</v>
      </c>
      <c r="E476" s="292" t="s">
        <v>892</v>
      </c>
      <c r="F476" s="283" t="s">
        <v>512</v>
      </c>
      <c r="G476" s="283" t="s">
        <v>1105</v>
      </c>
      <c r="H476" s="290" t="s">
        <v>2621</v>
      </c>
      <c r="I476" s="291" t="s">
        <v>2622</v>
      </c>
      <c r="J476" s="301"/>
      <c r="K476" s="283"/>
      <c r="L476" s="292" t="s">
        <v>887</v>
      </c>
      <c r="M476" s="283"/>
      <c r="N476" s="283"/>
      <c r="O476" s="283"/>
      <c r="P476" s="253"/>
      <c r="Q476" s="253"/>
      <c r="R476" s="253"/>
      <c r="S476" s="253"/>
      <c r="T476" s="253"/>
      <c r="U476" s="253"/>
      <c r="V476" s="253"/>
      <c r="W476" s="253"/>
      <c r="X476" s="253"/>
      <c r="Y476" s="253"/>
      <c r="Z476" s="253"/>
      <c r="AA476" s="253"/>
    </row>
    <row r="477" customFormat="false" ht="13.8" hidden="false" customHeight="false" outlineLevel="0" collapsed="false">
      <c r="A477" s="253"/>
      <c r="B477" s="267" t="n">
        <v>473</v>
      </c>
      <c r="C477" s="267" t="s">
        <v>2623</v>
      </c>
      <c r="D477" s="283" t="s">
        <v>536</v>
      </c>
      <c r="E477" s="267" t="s">
        <v>915</v>
      </c>
      <c r="F477" s="269" t="s">
        <v>512</v>
      </c>
      <c r="G477" s="269" t="s">
        <v>1105</v>
      </c>
      <c r="H477" s="270" t="s">
        <v>2624</v>
      </c>
      <c r="I477" s="276" t="s">
        <v>2625</v>
      </c>
      <c r="J477" s="272"/>
      <c r="K477" s="269"/>
      <c r="L477" s="267" t="s">
        <v>887</v>
      </c>
      <c r="M477" s="269"/>
      <c r="N477" s="269"/>
      <c r="O477" s="269"/>
      <c r="P477" s="253"/>
      <c r="Q477" s="253"/>
      <c r="R477" s="253"/>
      <c r="S477" s="253"/>
      <c r="T477" s="253"/>
      <c r="U477" s="253"/>
      <c r="V477" s="253"/>
      <c r="W477" s="253"/>
      <c r="X477" s="253"/>
      <c r="Y477" s="253"/>
      <c r="Z477" s="253"/>
      <c r="AA477" s="253"/>
    </row>
    <row r="478" customFormat="false" ht="13.8" hidden="false" customHeight="false" outlineLevel="0" collapsed="false">
      <c r="A478" s="253"/>
      <c r="B478" s="267" t="n">
        <v>474</v>
      </c>
      <c r="C478" s="267" t="s">
        <v>2626</v>
      </c>
      <c r="D478" s="283" t="s">
        <v>537</v>
      </c>
      <c r="E478" s="267" t="s">
        <v>892</v>
      </c>
      <c r="F478" s="269" t="s">
        <v>512</v>
      </c>
      <c r="G478" s="269" t="s">
        <v>2072</v>
      </c>
      <c r="H478" s="270" t="s">
        <v>2627</v>
      </c>
      <c r="I478" s="271" t="s">
        <v>2628</v>
      </c>
      <c r="J478" s="272"/>
      <c r="K478" s="269"/>
      <c r="L478" s="267" t="s">
        <v>887</v>
      </c>
      <c r="M478" s="269"/>
      <c r="N478" s="269"/>
      <c r="O478" s="269"/>
      <c r="P478" s="253"/>
      <c r="Q478" s="253"/>
      <c r="R478" s="253"/>
      <c r="S478" s="253"/>
      <c r="T478" s="253"/>
      <c r="U478" s="253"/>
      <c r="V478" s="253"/>
      <c r="W478" s="253"/>
      <c r="X478" s="253"/>
      <c r="Y478" s="253"/>
      <c r="Z478" s="253"/>
      <c r="AA478" s="253"/>
    </row>
    <row r="479" customFormat="false" ht="13.8" hidden="false" customHeight="false" outlineLevel="0" collapsed="false">
      <c r="A479" s="253"/>
      <c r="B479" s="267" t="n">
        <v>475</v>
      </c>
      <c r="C479" s="267" t="s">
        <v>2629</v>
      </c>
      <c r="D479" s="283" t="s">
        <v>2630</v>
      </c>
      <c r="E479" s="267" t="s">
        <v>892</v>
      </c>
      <c r="F479" s="269" t="s">
        <v>539</v>
      </c>
      <c r="G479" s="269" t="s">
        <v>1576</v>
      </c>
      <c r="H479" s="270" t="s">
        <v>2631</v>
      </c>
      <c r="I479" s="351" t="s">
        <v>2632</v>
      </c>
      <c r="J479" s="270" t="s">
        <v>2633</v>
      </c>
      <c r="K479" s="269"/>
      <c r="L479" s="267" t="s">
        <v>887</v>
      </c>
      <c r="M479" s="269"/>
      <c r="N479" s="269"/>
      <c r="O479" s="269"/>
      <c r="P479" s="253"/>
      <c r="Q479" s="253"/>
      <c r="R479" s="253"/>
      <c r="S479" s="253"/>
      <c r="T479" s="253"/>
      <c r="U479" s="253"/>
      <c r="V479" s="253"/>
      <c r="W479" s="253"/>
      <c r="X479" s="253"/>
      <c r="Y479" s="253"/>
      <c r="Z479" s="253"/>
      <c r="AA479" s="253"/>
    </row>
    <row r="480" customFormat="false" ht="13.8" hidden="false" customHeight="false" outlineLevel="0" collapsed="false">
      <c r="A480" s="253"/>
      <c r="B480" s="267" t="n">
        <v>476</v>
      </c>
      <c r="C480" s="267" t="s">
        <v>2634</v>
      </c>
      <c r="D480" s="283" t="s">
        <v>2635</v>
      </c>
      <c r="E480" s="267" t="s">
        <v>892</v>
      </c>
      <c r="F480" s="269" t="s">
        <v>539</v>
      </c>
      <c r="G480" s="269" t="s">
        <v>1576</v>
      </c>
      <c r="H480" s="270" t="s">
        <v>2636</v>
      </c>
      <c r="I480" s="276" t="s">
        <v>2637</v>
      </c>
      <c r="J480" s="270" t="s">
        <v>2638</v>
      </c>
      <c r="K480" s="269"/>
      <c r="L480" s="267" t="s">
        <v>887</v>
      </c>
      <c r="M480" s="269"/>
      <c r="N480" s="330" t="n">
        <v>1002220035032</v>
      </c>
      <c r="O480" s="269"/>
      <c r="P480" s="253"/>
      <c r="Q480" s="253"/>
      <c r="R480" s="253"/>
      <c r="S480" s="253"/>
      <c r="T480" s="253"/>
      <c r="U480" s="253"/>
      <c r="V480" s="253"/>
      <c r="W480" s="253"/>
      <c r="X480" s="253"/>
      <c r="Y480" s="253"/>
      <c r="Z480" s="253"/>
      <c r="AA480" s="253"/>
    </row>
    <row r="481" customFormat="false" ht="13.8" hidden="false" customHeight="false" outlineLevel="0" collapsed="false">
      <c r="A481" s="253"/>
      <c r="B481" s="267" t="n">
        <v>477</v>
      </c>
      <c r="C481" s="267" t="s">
        <v>2639</v>
      </c>
      <c r="D481" s="283" t="s">
        <v>541</v>
      </c>
      <c r="E481" s="267" t="s">
        <v>892</v>
      </c>
      <c r="F481" s="269" t="s">
        <v>539</v>
      </c>
      <c r="G481" s="269" t="s">
        <v>1576</v>
      </c>
      <c r="H481" s="270" t="s">
        <v>2640</v>
      </c>
      <c r="I481" s="276" t="s">
        <v>2641</v>
      </c>
      <c r="J481" s="272"/>
      <c r="K481" s="269"/>
      <c r="L481" s="267" t="s">
        <v>887</v>
      </c>
      <c r="M481" s="269"/>
      <c r="N481" s="331" t="n">
        <v>1002220068367</v>
      </c>
      <c r="O481" s="269"/>
      <c r="P481" s="253"/>
      <c r="Q481" s="253"/>
      <c r="R481" s="253"/>
      <c r="S481" s="253"/>
      <c r="T481" s="253"/>
      <c r="U481" s="253"/>
      <c r="V481" s="253"/>
      <c r="W481" s="253"/>
      <c r="X481" s="253"/>
      <c r="Y481" s="253"/>
      <c r="Z481" s="253"/>
      <c r="AA481" s="253"/>
    </row>
    <row r="482" customFormat="false" ht="13.8" hidden="false" customHeight="false" outlineLevel="0" collapsed="false">
      <c r="A482" s="253"/>
      <c r="B482" s="267" t="n">
        <v>478</v>
      </c>
      <c r="C482" s="267" t="s">
        <v>2642</v>
      </c>
      <c r="D482" s="283" t="s">
        <v>542</v>
      </c>
      <c r="E482" s="267" t="s">
        <v>892</v>
      </c>
      <c r="F482" s="269" t="s">
        <v>539</v>
      </c>
      <c r="G482" s="269" t="s">
        <v>1576</v>
      </c>
      <c r="H482" s="270" t="s">
        <v>2643</v>
      </c>
      <c r="I482" s="271" t="s">
        <v>2644</v>
      </c>
      <c r="J482" s="270" t="s">
        <v>2645</v>
      </c>
      <c r="K482" s="269"/>
      <c r="L482" s="267" t="s">
        <v>887</v>
      </c>
      <c r="M482" s="269"/>
      <c r="N482" s="331" t="n">
        <v>1002220067318</v>
      </c>
      <c r="O482" s="269"/>
      <c r="P482" s="253"/>
      <c r="Q482" s="253"/>
      <c r="R482" s="253"/>
      <c r="S482" s="253"/>
      <c r="T482" s="253"/>
      <c r="U482" s="253"/>
      <c r="V482" s="253"/>
      <c r="W482" s="253"/>
      <c r="X482" s="253"/>
      <c r="Y482" s="253"/>
      <c r="Z482" s="253"/>
      <c r="AA482" s="253"/>
    </row>
    <row r="483" customFormat="false" ht="13.8" hidden="false" customHeight="false" outlineLevel="0" collapsed="false">
      <c r="A483" s="253"/>
      <c r="B483" s="267" t="n">
        <v>479</v>
      </c>
      <c r="C483" s="267" t="s">
        <v>2646</v>
      </c>
      <c r="D483" s="283" t="s">
        <v>543</v>
      </c>
      <c r="E483" s="267" t="s">
        <v>892</v>
      </c>
      <c r="F483" s="269" t="s">
        <v>539</v>
      </c>
      <c r="G483" s="269" t="s">
        <v>1576</v>
      </c>
      <c r="H483" s="270" t="s">
        <v>2647</v>
      </c>
      <c r="I483" s="271" t="s">
        <v>2648</v>
      </c>
      <c r="J483" s="270" t="s">
        <v>2649</v>
      </c>
      <c r="K483" s="269"/>
      <c r="L483" s="267" t="s">
        <v>887</v>
      </c>
      <c r="M483" s="269"/>
      <c r="N483" s="331" t="n">
        <v>1002220064078</v>
      </c>
      <c r="O483" s="269"/>
      <c r="P483" s="253"/>
      <c r="Q483" s="253"/>
      <c r="R483" s="253"/>
      <c r="S483" s="253"/>
      <c r="T483" s="253"/>
      <c r="U483" s="253"/>
      <c r="V483" s="253"/>
      <c r="W483" s="253"/>
      <c r="X483" s="253"/>
      <c r="Y483" s="253"/>
      <c r="Z483" s="253"/>
      <c r="AA483" s="253"/>
    </row>
    <row r="484" customFormat="false" ht="13.8" hidden="false" customHeight="false" outlineLevel="0" collapsed="false">
      <c r="A484" s="253"/>
      <c r="B484" s="267" t="n">
        <v>480</v>
      </c>
      <c r="C484" s="267" t="s">
        <v>2650</v>
      </c>
      <c r="D484" s="283" t="s">
        <v>544</v>
      </c>
      <c r="E484" s="267" t="s">
        <v>892</v>
      </c>
      <c r="F484" s="269" t="s">
        <v>539</v>
      </c>
      <c r="G484" s="269" t="s">
        <v>1576</v>
      </c>
      <c r="H484" s="270" t="s">
        <v>2651</v>
      </c>
      <c r="I484" s="271" t="s">
        <v>2652</v>
      </c>
      <c r="J484" s="270" t="s">
        <v>2653</v>
      </c>
      <c r="K484" s="269"/>
      <c r="L484" s="267" t="s">
        <v>887</v>
      </c>
      <c r="M484" s="269"/>
      <c r="N484" s="332"/>
      <c r="O484" s="269"/>
      <c r="P484" s="253"/>
      <c r="Q484" s="253"/>
      <c r="R484" s="253"/>
      <c r="S484" s="253"/>
      <c r="T484" s="253"/>
      <c r="U484" s="253"/>
      <c r="V484" s="253"/>
      <c r="W484" s="253"/>
      <c r="X484" s="253"/>
      <c r="Y484" s="253"/>
      <c r="Z484" s="253"/>
      <c r="AA484" s="253"/>
    </row>
    <row r="485" customFormat="false" ht="13.8" hidden="false" customHeight="false" outlineLevel="0" collapsed="false">
      <c r="A485" s="253"/>
      <c r="B485" s="267" t="n">
        <v>481</v>
      </c>
      <c r="C485" s="267" t="s">
        <v>2654</v>
      </c>
      <c r="D485" s="283" t="s">
        <v>545</v>
      </c>
      <c r="E485" s="267" t="s">
        <v>892</v>
      </c>
      <c r="F485" s="269" t="s">
        <v>539</v>
      </c>
      <c r="G485" s="269" t="s">
        <v>1576</v>
      </c>
      <c r="H485" s="270" t="s">
        <v>2655</v>
      </c>
      <c r="I485" s="271" t="s">
        <v>2656</v>
      </c>
      <c r="J485" s="270" t="s">
        <v>2657</v>
      </c>
      <c r="K485" s="269"/>
      <c r="L485" s="267" t="s">
        <v>887</v>
      </c>
      <c r="M485" s="269"/>
      <c r="N485" s="332"/>
      <c r="O485" s="269"/>
      <c r="P485" s="253"/>
      <c r="Q485" s="253"/>
      <c r="R485" s="253"/>
      <c r="S485" s="253"/>
      <c r="T485" s="253"/>
      <c r="U485" s="253"/>
      <c r="V485" s="253"/>
      <c r="W485" s="253"/>
      <c r="X485" s="253"/>
      <c r="Y485" s="253"/>
      <c r="Z485" s="253"/>
      <c r="AA485" s="253"/>
    </row>
    <row r="486" customFormat="false" ht="13.8" hidden="false" customHeight="false" outlineLevel="0" collapsed="false">
      <c r="A486" s="253"/>
      <c r="B486" s="267" t="n">
        <v>482</v>
      </c>
      <c r="C486" s="267" t="s">
        <v>2658</v>
      </c>
      <c r="D486" s="283" t="s">
        <v>546</v>
      </c>
      <c r="E486" s="267" t="s">
        <v>892</v>
      </c>
      <c r="F486" s="269" t="s">
        <v>539</v>
      </c>
      <c r="G486" s="269" t="s">
        <v>1576</v>
      </c>
      <c r="H486" s="270" t="s">
        <v>2659</v>
      </c>
      <c r="I486" s="271" t="s">
        <v>2660</v>
      </c>
      <c r="J486" s="270" t="s">
        <v>2661</v>
      </c>
      <c r="K486" s="269"/>
      <c r="L486" s="267" t="s">
        <v>887</v>
      </c>
      <c r="M486" s="269"/>
      <c r="N486" s="331" t="n">
        <v>1002220062978</v>
      </c>
      <c r="O486" s="269"/>
      <c r="P486" s="253"/>
      <c r="Q486" s="253"/>
      <c r="R486" s="253"/>
      <c r="S486" s="253"/>
      <c r="T486" s="253"/>
      <c r="U486" s="253"/>
      <c r="V486" s="253"/>
      <c r="W486" s="253"/>
      <c r="X486" s="253"/>
      <c r="Y486" s="253"/>
      <c r="Z486" s="253"/>
      <c r="AA486" s="253"/>
    </row>
    <row r="487" customFormat="false" ht="13.8" hidden="false" customHeight="false" outlineLevel="0" collapsed="false">
      <c r="A487" s="253"/>
      <c r="B487" s="267" t="n">
        <v>483</v>
      </c>
      <c r="C487" s="267" t="s">
        <v>2662</v>
      </c>
      <c r="D487" s="283" t="s">
        <v>548</v>
      </c>
      <c r="E487" s="267" t="s">
        <v>892</v>
      </c>
      <c r="F487" s="269" t="s">
        <v>539</v>
      </c>
      <c r="G487" s="269" t="s">
        <v>1576</v>
      </c>
      <c r="H487" s="270" t="s">
        <v>2663</v>
      </c>
      <c r="I487" s="276" t="s">
        <v>2664</v>
      </c>
      <c r="J487" s="270" t="s">
        <v>2665</v>
      </c>
      <c r="K487" s="269"/>
      <c r="L487" s="267" t="s">
        <v>887</v>
      </c>
      <c r="M487" s="269"/>
      <c r="N487" s="331" t="n">
        <v>1002220066104</v>
      </c>
      <c r="O487" s="269"/>
      <c r="P487" s="253"/>
      <c r="Q487" s="253"/>
      <c r="R487" s="253"/>
      <c r="S487" s="253"/>
      <c r="T487" s="253"/>
      <c r="U487" s="253"/>
      <c r="V487" s="253"/>
      <c r="W487" s="253"/>
      <c r="X487" s="253"/>
      <c r="Y487" s="253"/>
      <c r="Z487" s="253"/>
      <c r="AA487" s="253"/>
    </row>
    <row r="488" customFormat="false" ht="13.8" hidden="false" customHeight="false" outlineLevel="0" collapsed="false">
      <c r="A488" s="253"/>
      <c r="B488" s="267" t="n">
        <v>484</v>
      </c>
      <c r="C488" s="292" t="s">
        <v>2666</v>
      </c>
      <c r="D488" s="283" t="s">
        <v>2667</v>
      </c>
      <c r="E488" s="292" t="s">
        <v>892</v>
      </c>
      <c r="F488" s="283" t="s">
        <v>539</v>
      </c>
      <c r="G488" s="283" t="s">
        <v>1576</v>
      </c>
      <c r="H488" s="290" t="s">
        <v>2668</v>
      </c>
      <c r="I488" s="291" t="s">
        <v>2669</v>
      </c>
      <c r="J488" s="301"/>
      <c r="K488" s="283"/>
      <c r="L488" s="292" t="s">
        <v>887</v>
      </c>
      <c r="M488" s="283"/>
      <c r="N488" s="332"/>
      <c r="O488" s="283"/>
      <c r="P488" s="253"/>
      <c r="Q488" s="253"/>
      <c r="R488" s="253"/>
      <c r="S488" s="253"/>
      <c r="T488" s="253"/>
      <c r="U488" s="253"/>
      <c r="V488" s="253"/>
      <c r="W488" s="253"/>
      <c r="X488" s="253"/>
      <c r="Y488" s="253"/>
      <c r="Z488" s="253"/>
      <c r="AA488" s="253"/>
    </row>
    <row r="489" customFormat="false" ht="13.8" hidden="false" customHeight="false" outlineLevel="0" collapsed="false">
      <c r="A489" s="253"/>
      <c r="B489" s="267" t="n">
        <v>485</v>
      </c>
      <c r="C489" s="267" t="s">
        <v>2670</v>
      </c>
      <c r="D489" s="283" t="s">
        <v>549</v>
      </c>
      <c r="E489" s="267" t="s">
        <v>915</v>
      </c>
      <c r="F489" s="269" t="s">
        <v>539</v>
      </c>
      <c r="G489" s="269" t="s">
        <v>1576</v>
      </c>
      <c r="H489" s="270" t="s">
        <v>2671</v>
      </c>
      <c r="I489" s="271" t="s">
        <v>2672</v>
      </c>
      <c r="J489" s="272"/>
      <c r="K489" s="269"/>
      <c r="L489" s="267" t="s">
        <v>887</v>
      </c>
      <c r="M489" s="269"/>
      <c r="N489" s="331" t="n">
        <v>1002220065226</v>
      </c>
      <c r="O489" s="269"/>
      <c r="P489" s="253"/>
      <c r="Q489" s="253"/>
      <c r="R489" s="253"/>
      <c r="S489" s="253"/>
      <c r="T489" s="253"/>
      <c r="U489" s="253"/>
      <c r="V489" s="253"/>
      <c r="W489" s="253"/>
      <c r="X489" s="253"/>
      <c r="Y489" s="253"/>
      <c r="Z489" s="253"/>
      <c r="AA489" s="253"/>
    </row>
    <row r="490" customFormat="false" ht="13.8" hidden="false" customHeight="false" outlineLevel="0" collapsed="false">
      <c r="A490" s="253"/>
      <c r="B490" s="267" t="n">
        <v>486</v>
      </c>
      <c r="C490" s="267" t="s">
        <v>2673</v>
      </c>
      <c r="D490" s="283" t="s">
        <v>550</v>
      </c>
      <c r="E490" s="267" t="s">
        <v>892</v>
      </c>
      <c r="F490" s="269" t="s">
        <v>539</v>
      </c>
      <c r="G490" s="269" t="s">
        <v>1576</v>
      </c>
      <c r="H490" s="270" t="s">
        <v>2674</v>
      </c>
      <c r="I490" s="271" t="s">
        <v>2675</v>
      </c>
      <c r="J490" s="270" t="s">
        <v>2676</v>
      </c>
      <c r="K490" s="269"/>
      <c r="L490" s="267" t="s">
        <v>887</v>
      </c>
      <c r="M490" s="269"/>
      <c r="N490" s="332"/>
      <c r="O490" s="269"/>
      <c r="P490" s="253"/>
      <c r="Q490" s="253"/>
      <c r="R490" s="253"/>
      <c r="S490" s="253"/>
      <c r="T490" s="253"/>
      <c r="U490" s="253"/>
      <c r="V490" s="253"/>
      <c r="W490" s="253"/>
      <c r="X490" s="253"/>
      <c r="Y490" s="253"/>
      <c r="Z490" s="253"/>
      <c r="AA490" s="253"/>
    </row>
    <row r="491" customFormat="false" ht="13.8" hidden="false" customHeight="false" outlineLevel="0" collapsed="false">
      <c r="A491" s="253"/>
      <c r="B491" s="267" t="n">
        <v>487</v>
      </c>
      <c r="C491" s="267" t="s">
        <v>2677</v>
      </c>
      <c r="D491" s="283" t="s">
        <v>551</v>
      </c>
      <c r="E491" s="267" t="s">
        <v>892</v>
      </c>
      <c r="F491" s="269" t="s">
        <v>539</v>
      </c>
      <c r="G491" s="269" t="s">
        <v>1576</v>
      </c>
      <c r="H491" s="270" t="s">
        <v>2678</v>
      </c>
      <c r="I491" s="276" t="s">
        <v>2679</v>
      </c>
      <c r="J491" s="270" t="s">
        <v>2680</v>
      </c>
      <c r="K491" s="269"/>
      <c r="L491" s="267" t="s">
        <v>887</v>
      </c>
      <c r="M491" s="269"/>
      <c r="N491" s="331" t="n">
        <v>1002220065057</v>
      </c>
      <c r="O491" s="269"/>
      <c r="P491" s="253"/>
      <c r="Q491" s="253"/>
      <c r="R491" s="253"/>
      <c r="S491" s="253"/>
      <c r="T491" s="253"/>
      <c r="U491" s="253"/>
      <c r="V491" s="253"/>
      <c r="W491" s="253"/>
      <c r="X491" s="253"/>
      <c r="Y491" s="253"/>
      <c r="Z491" s="253"/>
      <c r="AA491" s="253"/>
    </row>
    <row r="492" customFormat="false" ht="13.8" hidden="false" customHeight="false" outlineLevel="0" collapsed="false">
      <c r="A492" s="253"/>
      <c r="B492" s="267" t="n">
        <v>488</v>
      </c>
      <c r="C492" s="267" t="s">
        <v>2681</v>
      </c>
      <c r="D492" s="283" t="s">
        <v>552</v>
      </c>
      <c r="E492" s="267" t="s">
        <v>892</v>
      </c>
      <c r="F492" s="269" t="s">
        <v>539</v>
      </c>
      <c r="G492" s="269" t="s">
        <v>1576</v>
      </c>
      <c r="H492" s="270" t="s">
        <v>2682</v>
      </c>
      <c r="I492" s="276" t="s">
        <v>2683</v>
      </c>
      <c r="J492" s="270" t="s">
        <v>2684</v>
      </c>
      <c r="K492" s="269"/>
      <c r="L492" s="267" t="s">
        <v>887</v>
      </c>
      <c r="M492" s="269"/>
      <c r="N492" s="332"/>
      <c r="O492" s="269"/>
      <c r="P492" s="253"/>
      <c r="Q492" s="253"/>
      <c r="R492" s="253"/>
      <c r="S492" s="253"/>
      <c r="T492" s="253"/>
      <c r="U492" s="253"/>
      <c r="V492" s="253"/>
      <c r="W492" s="253"/>
      <c r="X492" s="253"/>
      <c r="Y492" s="253"/>
      <c r="Z492" s="253"/>
      <c r="AA492" s="253"/>
    </row>
    <row r="493" customFormat="false" ht="13.8" hidden="false" customHeight="false" outlineLevel="0" collapsed="false">
      <c r="A493" s="253"/>
      <c r="B493" s="267" t="n">
        <v>489</v>
      </c>
      <c r="C493" s="267" t="s">
        <v>2685</v>
      </c>
      <c r="D493" s="283" t="s">
        <v>553</v>
      </c>
      <c r="E493" s="267" t="s">
        <v>915</v>
      </c>
      <c r="F493" s="269" t="s">
        <v>539</v>
      </c>
      <c r="G493" s="269" t="s">
        <v>1576</v>
      </c>
      <c r="H493" s="270" t="s">
        <v>2686</v>
      </c>
      <c r="I493" s="271" t="s">
        <v>2687</v>
      </c>
      <c r="J493" s="270" t="s">
        <v>2688</v>
      </c>
      <c r="K493" s="269"/>
      <c r="L493" s="267" t="s">
        <v>887</v>
      </c>
      <c r="M493" s="269"/>
      <c r="N493" s="332"/>
      <c r="O493" s="269"/>
      <c r="P493" s="253"/>
      <c r="Q493" s="253"/>
      <c r="R493" s="253"/>
      <c r="S493" s="253"/>
      <c r="T493" s="253"/>
      <c r="U493" s="253"/>
      <c r="V493" s="253"/>
      <c r="W493" s="253"/>
      <c r="X493" s="253"/>
      <c r="Y493" s="253"/>
      <c r="Z493" s="253"/>
      <c r="AA493" s="253"/>
    </row>
    <row r="494" customFormat="false" ht="13.8" hidden="false" customHeight="false" outlineLevel="0" collapsed="false">
      <c r="A494" s="253"/>
      <c r="B494" s="267" t="n">
        <v>490</v>
      </c>
      <c r="C494" s="267" t="s">
        <v>2689</v>
      </c>
      <c r="D494" s="283" t="s">
        <v>554</v>
      </c>
      <c r="E494" s="267" t="s">
        <v>892</v>
      </c>
      <c r="F494" s="269" t="s">
        <v>539</v>
      </c>
      <c r="G494" s="269" t="s">
        <v>2063</v>
      </c>
      <c r="H494" s="270" t="s">
        <v>2690</v>
      </c>
      <c r="I494" s="276" t="s">
        <v>2691</v>
      </c>
      <c r="J494" s="272"/>
      <c r="K494" s="269"/>
      <c r="L494" s="267" t="s">
        <v>887</v>
      </c>
      <c r="M494" s="269"/>
      <c r="N494" s="332"/>
      <c r="O494" s="269"/>
      <c r="P494" s="253"/>
      <c r="Q494" s="253"/>
      <c r="R494" s="253"/>
      <c r="S494" s="253"/>
      <c r="T494" s="253"/>
      <c r="U494" s="253"/>
      <c r="V494" s="253"/>
      <c r="W494" s="253"/>
      <c r="X494" s="253"/>
      <c r="Y494" s="253"/>
      <c r="Z494" s="253"/>
      <c r="AA494" s="253"/>
    </row>
    <row r="495" customFormat="false" ht="13.8" hidden="false" customHeight="false" outlineLevel="0" collapsed="false">
      <c r="A495" s="253"/>
      <c r="B495" s="267" t="n">
        <v>491</v>
      </c>
      <c r="C495" s="267" t="s">
        <v>2692</v>
      </c>
      <c r="D495" s="283" t="s">
        <v>555</v>
      </c>
      <c r="E495" s="267" t="s">
        <v>915</v>
      </c>
      <c r="F495" s="269" t="s">
        <v>539</v>
      </c>
      <c r="G495" s="269" t="s">
        <v>1576</v>
      </c>
      <c r="H495" s="270" t="s">
        <v>2693</v>
      </c>
      <c r="I495" s="271" t="s">
        <v>2694</v>
      </c>
      <c r="J495" s="272"/>
      <c r="K495" s="269"/>
      <c r="L495" s="267" t="s">
        <v>887</v>
      </c>
      <c r="M495" s="269"/>
      <c r="N495" s="331" t="n">
        <v>1002220067478</v>
      </c>
      <c r="O495" s="269"/>
      <c r="P495" s="253"/>
      <c r="Q495" s="253"/>
      <c r="R495" s="253"/>
      <c r="S495" s="253"/>
      <c r="T495" s="253"/>
      <c r="U495" s="253"/>
      <c r="V495" s="253"/>
      <c r="W495" s="253"/>
      <c r="X495" s="253"/>
      <c r="Y495" s="253"/>
      <c r="Z495" s="253"/>
      <c r="AA495" s="253"/>
    </row>
    <row r="496" customFormat="false" ht="13.8" hidden="false" customHeight="false" outlineLevel="0" collapsed="false">
      <c r="A496" s="253"/>
      <c r="B496" s="267" t="n">
        <v>492</v>
      </c>
      <c r="C496" s="267" t="s">
        <v>2695</v>
      </c>
      <c r="D496" s="283" t="s">
        <v>556</v>
      </c>
      <c r="E496" s="267" t="s">
        <v>892</v>
      </c>
      <c r="F496" s="269" t="s">
        <v>539</v>
      </c>
      <c r="G496" s="269" t="s">
        <v>1576</v>
      </c>
      <c r="H496" s="270" t="s">
        <v>2696</v>
      </c>
      <c r="I496" s="271" t="s">
        <v>2697</v>
      </c>
      <c r="J496" s="272"/>
      <c r="K496" s="269"/>
      <c r="L496" s="267" t="s">
        <v>887</v>
      </c>
      <c r="M496" s="269"/>
      <c r="N496" s="332"/>
      <c r="O496" s="269"/>
      <c r="P496" s="253"/>
      <c r="Q496" s="253"/>
      <c r="R496" s="253"/>
      <c r="S496" s="253"/>
      <c r="T496" s="253"/>
      <c r="U496" s="253"/>
      <c r="V496" s="253"/>
      <c r="W496" s="253"/>
      <c r="X496" s="253"/>
      <c r="Y496" s="253"/>
      <c r="Z496" s="253"/>
      <c r="AA496" s="253"/>
    </row>
    <row r="497" customFormat="false" ht="13.8" hidden="false" customHeight="false" outlineLevel="0" collapsed="false">
      <c r="A497" s="253"/>
      <c r="B497" s="267" t="n">
        <v>493</v>
      </c>
      <c r="C497" s="267" t="s">
        <v>2698</v>
      </c>
      <c r="D497" s="283" t="s">
        <v>557</v>
      </c>
      <c r="E497" s="267" t="s">
        <v>892</v>
      </c>
      <c r="F497" s="269" t="s">
        <v>539</v>
      </c>
      <c r="G497" s="269" t="s">
        <v>1576</v>
      </c>
      <c r="H497" s="270" t="s">
        <v>2699</v>
      </c>
      <c r="I497" s="271" t="s">
        <v>2700</v>
      </c>
      <c r="J497" s="272"/>
      <c r="K497" s="269"/>
      <c r="L497" s="267" t="s">
        <v>887</v>
      </c>
      <c r="M497" s="269"/>
      <c r="N497" s="331" t="n">
        <v>1002220068525</v>
      </c>
      <c r="O497" s="269"/>
      <c r="P497" s="253"/>
      <c r="Q497" s="253"/>
      <c r="R497" s="253"/>
      <c r="S497" s="253"/>
      <c r="T497" s="253"/>
      <c r="U497" s="253"/>
      <c r="V497" s="253"/>
      <c r="W497" s="253"/>
      <c r="X497" s="253"/>
      <c r="Y497" s="253"/>
      <c r="Z497" s="253"/>
      <c r="AA497" s="253"/>
    </row>
    <row r="498" customFormat="false" ht="13.8" hidden="false" customHeight="false" outlineLevel="0" collapsed="false">
      <c r="A498" s="253"/>
      <c r="B498" s="267" t="n">
        <v>494</v>
      </c>
      <c r="C498" s="267" t="s">
        <v>2701</v>
      </c>
      <c r="D498" s="283" t="s">
        <v>558</v>
      </c>
      <c r="E498" s="267" t="s">
        <v>892</v>
      </c>
      <c r="F498" s="269" t="s">
        <v>539</v>
      </c>
      <c r="G498" s="269" t="s">
        <v>2702</v>
      </c>
      <c r="H498" s="270" t="s">
        <v>2703</v>
      </c>
      <c r="I498" s="276" t="s">
        <v>2704</v>
      </c>
      <c r="J498" s="272"/>
      <c r="K498" s="269"/>
      <c r="L498" s="267" t="s">
        <v>887</v>
      </c>
      <c r="M498" s="269"/>
      <c r="N498" s="347"/>
      <c r="O498" s="269"/>
      <c r="P498" s="253"/>
      <c r="Q498" s="253"/>
      <c r="R498" s="253"/>
      <c r="S498" s="253"/>
      <c r="T498" s="253"/>
      <c r="U498" s="253"/>
      <c r="V498" s="253"/>
      <c r="W498" s="253"/>
      <c r="X498" s="253"/>
      <c r="Y498" s="253"/>
      <c r="Z498" s="253"/>
      <c r="AA498" s="253"/>
    </row>
    <row r="499" customFormat="false" ht="13.8" hidden="false" customHeight="false" outlineLevel="0" collapsed="false">
      <c r="A499" s="253"/>
      <c r="B499" s="267" t="n">
        <v>495</v>
      </c>
      <c r="C499" s="267" t="s">
        <v>2705</v>
      </c>
      <c r="D499" s="279" t="s">
        <v>636</v>
      </c>
      <c r="E499" s="267" t="s">
        <v>892</v>
      </c>
      <c r="F499" s="269" t="s">
        <v>539</v>
      </c>
      <c r="G499" s="269" t="s">
        <v>2702</v>
      </c>
      <c r="H499" s="346" t="s">
        <v>2706</v>
      </c>
      <c r="I499" s="296" t="s">
        <v>2707</v>
      </c>
      <c r="J499" s="297" t="s">
        <v>2708</v>
      </c>
      <c r="K499" s="269"/>
      <c r="L499" s="267"/>
      <c r="M499" s="269"/>
      <c r="N499" s="347"/>
      <c r="O499" s="269"/>
      <c r="P499" s="253"/>
      <c r="Q499" s="253"/>
      <c r="R499" s="253"/>
      <c r="S499" s="253"/>
      <c r="T499" s="253"/>
      <c r="U499" s="253"/>
      <c r="V499" s="253"/>
      <c r="W499" s="253"/>
      <c r="X499" s="253"/>
      <c r="Y499" s="253"/>
      <c r="Z499" s="253"/>
      <c r="AA499" s="253"/>
    </row>
    <row r="500" customFormat="false" ht="13.8" hidden="false" customHeight="false" outlineLevel="0" collapsed="false">
      <c r="A500" s="253"/>
      <c r="B500" s="267" t="n">
        <v>496</v>
      </c>
      <c r="C500" s="267" t="s">
        <v>2709</v>
      </c>
      <c r="D500" s="282" t="s">
        <v>637</v>
      </c>
      <c r="E500" s="267" t="s">
        <v>892</v>
      </c>
      <c r="F500" s="269" t="s">
        <v>539</v>
      </c>
      <c r="G500" s="269" t="s">
        <v>2702</v>
      </c>
      <c r="H500" s="298" t="s">
        <v>2710</v>
      </c>
      <c r="I500" s="299" t="s">
        <v>2711</v>
      </c>
      <c r="J500" s="300" t="s">
        <v>2712</v>
      </c>
      <c r="K500" s="269"/>
      <c r="L500" s="267"/>
      <c r="M500" s="269"/>
      <c r="N500" s="347"/>
      <c r="O500" s="269"/>
      <c r="P500" s="253"/>
      <c r="Q500" s="253"/>
      <c r="R500" s="253"/>
      <c r="S500" s="253"/>
      <c r="T500" s="253"/>
      <c r="U500" s="253"/>
      <c r="V500" s="253"/>
      <c r="W500" s="253"/>
      <c r="X500" s="253"/>
      <c r="Y500" s="253"/>
      <c r="Z500" s="253"/>
      <c r="AA500" s="253"/>
    </row>
    <row r="501" customFormat="false" ht="13.8" hidden="false" customHeight="false" outlineLevel="0" collapsed="false">
      <c r="A501" s="253"/>
      <c r="B501" s="267" t="n">
        <v>497</v>
      </c>
      <c r="C501" s="267" t="s">
        <v>2713</v>
      </c>
      <c r="D501" s="283" t="s">
        <v>559</v>
      </c>
      <c r="E501" s="267" t="s">
        <v>892</v>
      </c>
      <c r="F501" s="269" t="s">
        <v>560</v>
      </c>
      <c r="G501" s="269" t="s">
        <v>1576</v>
      </c>
      <c r="H501" s="270" t="s">
        <v>2714</v>
      </c>
      <c r="I501" s="271" t="s">
        <v>2715</v>
      </c>
      <c r="J501" s="272"/>
      <c r="K501" s="269" t="n">
        <v>1</v>
      </c>
      <c r="L501" s="267" t="s">
        <v>887</v>
      </c>
      <c r="M501" s="269"/>
      <c r="N501" s="347"/>
      <c r="O501" s="269"/>
      <c r="P501" s="253"/>
      <c r="Q501" s="253"/>
      <c r="R501" s="253"/>
      <c r="S501" s="253"/>
      <c r="T501" s="253"/>
      <c r="U501" s="253"/>
      <c r="V501" s="253"/>
      <c r="W501" s="253"/>
      <c r="X501" s="253"/>
      <c r="Y501" s="253"/>
      <c r="Z501" s="253"/>
      <c r="AA501" s="253"/>
    </row>
    <row r="502" customFormat="false" ht="13.8" hidden="false" customHeight="false" outlineLevel="0" collapsed="false">
      <c r="A502" s="253"/>
      <c r="B502" s="267" t="n">
        <v>498</v>
      </c>
      <c r="C502" s="267" t="s">
        <v>2716</v>
      </c>
      <c r="D502" s="283" t="s">
        <v>561</v>
      </c>
      <c r="E502" s="267" t="s">
        <v>892</v>
      </c>
      <c r="F502" s="269" t="s">
        <v>560</v>
      </c>
      <c r="G502" s="269" t="s">
        <v>1576</v>
      </c>
      <c r="H502" s="270" t="s">
        <v>2717</v>
      </c>
      <c r="I502" s="271" t="s">
        <v>2718</v>
      </c>
      <c r="J502" s="272"/>
      <c r="K502" s="269" t="n">
        <v>1</v>
      </c>
      <c r="L502" s="267" t="s">
        <v>887</v>
      </c>
      <c r="M502" s="269"/>
      <c r="N502" s="347"/>
      <c r="O502" s="269"/>
      <c r="P502" s="253"/>
      <c r="Q502" s="253"/>
      <c r="R502" s="253"/>
      <c r="S502" s="253"/>
      <c r="T502" s="253"/>
      <c r="U502" s="253"/>
      <c r="V502" s="253"/>
      <c r="W502" s="253"/>
      <c r="X502" s="253"/>
      <c r="Y502" s="253"/>
      <c r="Z502" s="253"/>
      <c r="AA502" s="253"/>
    </row>
    <row r="503" customFormat="false" ht="13.8" hidden="false" customHeight="false" outlineLevel="0" collapsed="false">
      <c r="A503" s="253"/>
      <c r="B503" s="267" t="n">
        <v>499</v>
      </c>
      <c r="C503" s="267" t="s">
        <v>2719</v>
      </c>
      <c r="D503" s="283" t="s">
        <v>562</v>
      </c>
      <c r="E503" s="267" t="s">
        <v>892</v>
      </c>
      <c r="F503" s="269" t="s">
        <v>560</v>
      </c>
      <c r="G503" s="269" t="s">
        <v>1576</v>
      </c>
      <c r="H503" s="270" t="s">
        <v>2720</v>
      </c>
      <c r="I503" s="271" t="s">
        <v>2721</v>
      </c>
      <c r="J503" s="272"/>
      <c r="K503" s="269" t="n">
        <v>1</v>
      </c>
      <c r="L503" s="267" t="s">
        <v>887</v>
      </c>
      <c r="M503" s="269"/>
      <c r="N503" s="347"/>
      <c r="O503" s="269"/>
      <c r="P503" s="253"/>
      <c r="Q503" s="253"/>
      <c r="R503" s="253"/>
      <c r="S503" s="253"/>
      <c r="T503" s="253"/>
      <c r="U503" s="253"/>
      <c r="V503" s="253"/>
      <c r="W503" s="253"/>
      <c r="X503" s="253"/>
      <c r="Y503" s="253"/>
      <c r="Z503" s="253"/>
      <c r="AA503" s="253"/>
    </row>
    <row r="504" customFormat="false" ht="13.8" hidden="false" customHeight="false" outlineLevel="0" collapsed="false">
      <c r="A504" s="253"/>
      <c r="B504" s="267" t="n">
        <v>500</v>
      </c>
      <c r="C504" s="267" t="s">
        <v>2722</v>
      </c>
      <c r="D504" s="283" t="s">
        <v>563</v>
      </c>
      <c r="E504" s="267" t="s">
        <v>892</v>
      </c>
      <c r="F504" s="269" t="s">
        <v>560</v>
      </c>
      <c r="G504" s="269" t="s">
        <v>1576</v>
      </c>
      <c r="H504" s="270" t="s">
        <v>2723</v>
      </c>
      <c r="I504" s="271" t="s">
        <v>2724</v>
      </c>
      <c r="J504" s="272"/>
      <c r="K504" s="269" t="n">
        <v>1</v>
      </c>
      <c r="L504" s="267" t="s">
        <v>887</v>
      </c>
      <c r="M504" s="269"/>
      <c r="N504" s="347"/>
      <c r="O504" s="269"/>
      <c r="P504" s="253"/>
      <c r="Q504" s="253"/>
      <c r="R504" s="253"/>
      <c r="S504" s="253"/>
      <c r="T504" s="253"/>
      <c r="U504" s="253"/>
      <c r="V504" s="253"/>
      <c r="W504" s="253"/>
      <c r="X504" s="253"/>
      <c r="Y504" s="253"/>
      <c r="Z504" s="253"/>
      <c r="AA504" s="253"/>
    </row>
    <row r="505" customFormat="false" ht="13.8" hidden="false" customHeight="false" outlineLevel="0" collapsed="false">
      <c r="A505" s="253"/>
      <c r="B505" s="267" t="n">
        <v>501</v>
      </c>
      <c r="C505" s="267" t="s">
        <v>2725</v>
      </c>
      <c r="D505" s="283" t="s">
        <v>564</v>
      </c>
      <c r="E505" s="267" t="s">
        <v>915</v>
      </c>
      <c r="F505" s="269" t="s">
        <v>560</v>
      </c>
      <c r="G505" s="269" t="s">
        <v>1576</v>
      </c>
      <c r="H505" s="270" t="s">
        <v>2726</v>
      </c>
      <c r="I505" s="271" t="s">
        <v>2727</v>
      </c>
      <c r="J505" s="272"/>
      <c r="K505" s="269" t="n">
        <v>1</v>
      </c>
      <c r="L505" s="267" t="s">
        <v>887</v>
      </c>
      <c r="M505" s="269"/>
      <c r="N505" s="330" t="n">
        <v>1002220059165</v>
      </c>
      <c r="O505" s="269"/>
      <c r="P505" s="253"/>
      <c r="Q505" s="253"/>
      <c r="R505" s="253"/>
      <c r="S505" s="253"/>
      <c r="T505" s="253"/>
      <c r="U505" s="253"/>
      <c r="V505" s="253"/>
      <c r="W505" s="253"/>
      <c r="X505" s="253"/>
      <c r="Y505" s="253"/>
      <c r="Z505" s="253"/>
      <c r="AA505" s="253"/>
    </row>
    <row r="506" customFormat="false" ht="13.8" hidden="false" customHeight="false" outlineLevel="0" collapsed="false">
      <c r="A506" s="253"/>
      <c r="B506" s="267" t="n">
        <v>502</v>
      </c>
      <c r="C506" s="267" t="s">
        <v>2728</v>
      </c>
      <c r="D506" s="283" t="s">
        <v>565</v>
      </c>
      <c r="E506" s="267" t="s">
        <v>892</v>
      </c>
      <c r="F506" s="269" t="s">
        <v>560</v>
      </c>
      <c r="G506" s="269" t="s">
        <v>1576</v>
      </c>
      <c r="H506" s="270" t="s">
        <v>2729</v>
      </c>
      <c r="I506" s="271" t="s">
        <v>2730</v>
      </c>
      <c r="J506" s="270" t="s">
        <v>2731</v>
      </c>
      <c r="K506" s="269" t="n">
        <v>1</v>
      </c>
      <c r="L506" s="267" t="s">
        <v>887</v>
      </c>
      <c r="M506" s="269"/>
      <c r="N506" s="332"/>
      <c r="O506" s="269"/>
      <c r="P506" s="253"/>
      <c r="Q506" s="253"/>
      <c r="R506" s="253"/>
      <c r="S506" s="253"/>
      <c r="T506" s="253"/>
      <c r="U506" s="253"/>
      <c r="V506" s="253"/>
      <c r="W506" s="253"/>
      <c r="X506" s="253"/>
      <c r="Y506" s="253"/>
      <c r="Z506" s="253"/>
      <c r="AA506" s="253"/>
    </row>
    <row r="507" customFormat="false" ht="13.8" hidden="false" customHeight="false" outlineLevel="0" collapsed="false">
      <c r="A507" s="253"/>
      <c r="B507" s="267" t="n">
        <v>503</v>
      </c>
      <c r="C507" s="267" t="s">
        <v>2732</v>
      </c>
      <c r="D507" s="283" t="s">
        <v>566</v>
      </c>
      <c r="E507" s="267" t="s">
        <v>892</v>
      </c>
      <c r="F507" s="269" t="s">
        <v>560</v>
      </c>
      <c r="G507" s="269" t="s">
        <v>1576</v>
      </c>
      <c r="H507" s="270" t="s">
        <v>2733</v>
      </c>
      <c r="I507" s="271" t="s">
        <v>2734</v>
      </c>
      <c r="J507" s="272"/>
      <c r="K507" s="269" t="n">
        <v>1</v>
      </c>
      <c r="L507" s="267" t="s">
        <v>887</v>
      </c>
      <c r="M507" s="269"/>
      <c r="N507" s="332"/>
      <c r="O507" s="269"/>
      <c r="P507" s="253"/>
      <c r="Q507" s="253"/>
      <c r="R507" s="253"/>
      <c r="S507" s="253"/>
      <c r="T507" s="253"/>
      <c r="U507" s="253"/>
      <c r="V507" s="253"/>
      <c r="W507" s="253"/>
      <c r="X507" s="253"/>
      <c r="Y507" s="253"/>
      <c r="Z507" s="253"/>
      <c r="AA507" s="253"/>
    </row>
    <row r="508" customFormat="false" ht="13.8" hidden="false" customHeight="false" outlineLevel="0" collapsed="false">
      <c r="A508" s="253"/>
      <c r="B508" s="267" t="n">
        <v>504</v>
      </c>
      <c r="C508" s="267" t="s">
        <v>2735</v>
      </c>
      <c r="D508" s="283" t="s">
        <v>567</v>
      </c>
      <c r="E508" s="267" t="s">
        <v>892</v>
      </c>
      <c r="F508" s="269" t="s">
        <v>560</v>
      </c>
      <c r="G508" s="269" t="s">
        <v>1576</v>
      </c>
      <c r="H508" s="270" t="s">
        <v>2736</v>
      </c>
      <c r="I508" s="271" t="s">
        <v>2737</v>
      </c>
      <c r="J508" s="272"/>
      <c r="K508" s="269" t="n">
        <v>1</v>
      </c>
      <c r="L508" s="267" t="s">
        <v>887</v>
      </c>
      <c r="M508" s="269"/>
      <c r="N508" s="332"/>
      <c r="O508" s="269"/>
      <c r="P508" s="253"/>
      <c r="Q508" s="253"/>
      <c r="R508" s="253"/>
      <c r="S508" s="253"/>
      <c r="T508" s="253"/>
      <c r="U508" s="253"/>
      <c r="V508" s="253"/>
      <c r="W508" s="253"/>
      <c r="X508" s="253"/>
      <c r="Y508" s="253"/>
      <c r="Z508" s="253"/>
      <c r="AA508" s="253"/>
    </row>
    <row r="509" customFormat="false" ht="13.8" hidden="false" customHeight="false" outlineLevel="0" collapsed="false">
      <c r="A509" s="253"/>
      <c r="B509" s="267" t="n">
        <v>505</v>
      </c>
      <c r="C509" s="267" t="s">
        <v>2738</v>
      </c>
      <c r="D509" s="283" t="s">
        <v>568</v>
      </c>
      <c r="E509" s="267" t="s">
        <v>915</v>
      </c>
      <c r="F509" s="269" t="s">
        <v>560</v>
      </c>
      <c r="G509" s="269" t="s">
        <v>1576</v>
      </c>
      <c r="H509" s="270" t="s">
        <v>2739</v>
      </c>
      <c r="I509" s="276" t="s">
        <v>2740</v>
      </c>
      <c r="J509" s="270" t="s">
        <v>2741</v>
      </c>
      <c r="K509" s="269" t="n">
        <v>1</v>
      </c>
      <c r="L509" s="267" t="s">
        <v>887</v>
      </c>
      <c r="M509" s="269"/>
      <c r="N509" s="332"/>
      <c r="O509" s="269"/>
      <c r="P509" s="253"/>
      <c r="Q509" s="253"/>
      <c r="R509" s="253"/>
      <c r="S509" s="253"/>
      <c r="T509" s="253"/>
      <c r="U509" s="253"/>
      <c r="V509" s="253"/>
      <c r="W509" s="253"/>
      <c r="X509" s="253"/>
      <c r="Y509" s="253"/>
      <c r="Z509" s="253"/>
      <c r="AA509" s="253"/>
    </row>
    <row r="510" customFormat="false" ht="13.8" hidden="false" customHeight="false" outlineLevel="0" collapsed="false">
      <c r="A510" s="253"/>
      <c r="B510" s="267" t="n">
        <v>506</v>
      </c>
      <c r="C510" s="267" t="s">
        <v>2742</v>
      </c>
      <c r="D510" s="283" t="s">
        <v>569</v>
      </c>
      <c r="E510" s="267" t="s">
        <v>915</v>
      </c>
      <c r="F510" s="269" t="s">
        <v>560</v>
      </c>
      <c r="G510" s="269" t="s">
        <v>1576</v>
      </c>
      <c r="H510" s="270" t="s">
        <v>2743</v>
      </c>
      <c r="I510" s="271" t="s">
        <v>2744</v>
      </c>
      <c r="J510" s="270" t="s">
        <v>2745</v>
      </c>
      <c r="K510" s="269" t="n">
        <v>1</v>
      </c>
      <c r="L510" s="267" t="s">
        <v>887</v>
      </c>
      <c r="M510" s="269"/>
      <c r="N510" s="331" t="n">
        <v>1002220058557</v>
      </c>
      <c r="O510" s="269"/>
      <c r="P510" s="253"/>
      <c r="Q510" s="253"/>
      <c r="R510" s="253"/>
      <c r="S510" s="253"/>
      <c r="T510" s="253"/>
      <c r="U510" s="253"/>
      <c r="V510" s="253"/>
      <c r="W510" s="253"/>
      <c r="X510" s="253"/>
      <c r="Y510" s="253"/>
      <c r="Z510" s="253"/>
      <c r="AA510" s="253"/>
    </row>
    <row r="511" customFormat="false" ht="13.8" hidden="false" customHeight="false" outlineLevel="0" collapsed="false">
      <c r="A511" s="253"/>
      <c r="B511" s="267" t="n">
        <v>507</v>
      </c>
      <c r="C511" s="267" t="s">
        <v>2746</v>
      </c>
      <c r="D511" s="283" t="s">
        <v>570</v>
      </c>
      <c r="E511" s="267" t="s">
        <v>892</v>
      </c>
      <c r="F511" s="269" t="s">
        <v>560</v>
      </c>
      <c r="G511" s="269" t="s">
        <v>1576</v>
      </c>
      <c r="H511" s="270" t="s">
        <v>2747</v>
      </c>
      <c r="I511" s="271" t="s">
        <v>2748</v>
      </c>
      <c r="J511" s="270" t="s">
        <v>2749</v>
      </c>
      <c r="K511" s="269" t="n">
        <v>1</v>
      </c>
      <c r="L511" s="267" t="s">
        <v>887</v>
      </c>
      <c r="M511" s="269"/>
      <c r="N511" s="331" t="n">
        <v>1002220059626</v>
      </c>
      <c r="O511" s="269"/>
      <c r="P511" s="253"/>
      <c r="Q511" s="253"/>
      <c r="R511" s="253"/>
      <c r="S511" s="253"/>
      <c r="T511" s="253"/>
      <c r="U511" s="253"/>
      <c r="V511" s="253"/>
      <c r="W511" s="253"/>
      <c r="X511" s="253"/>
      <c r="Y511" s="253"/>
      <c r="Z511" s="253"/>
      <c r="AA511" s="253"/>
    </row>
    <row r="512" customFormat="false" ht="13.8" hidden="false" customHeight="false" outlineLevel="0" collapsed="false">
      <c r="A512" s="253"/>
      <c r="B512" s="267" t="n">
        <v>508</v>
      </c>
      <c r="C512" s="267" t="s">
        <v>2750</v>
      </c>
      <c r="D512" s="283" t="s">
        <v>571</v>
      </c>
      <c r="E512" s="267" t="s">
        <v>892</v>
      </c>
      <c r="F512" s="269" t="s">
        <v>560</v>
      </c>
      <c r="G512" s="269" t="s">
        <v>1576</v>
      </c>
      <c r="H512" s="270" t="s">
        <v>2751</v>
      </c>
      <c r="I512" s="271" t="s">
        <v>2752</v>
      </c>
      <c r="J512" s="270" t="s">
        <v>1047</v>
      </c>
      <c r="K512" s="269" t="n">
        <v>1</v>
      </c>
      <c r="L512" s="267" t="s">
        <v>887</v>
      </c>
      <c r="M512" s="269"/>
      <c r="N512" s="331" t="n">
        <v>1002220068277</v>
      </c>
      <c r="O512" s="269"/>
      <c r="P512" s="253"/>
      <c r="Q512" s="253"/>
      <c r="R512" s="253"/>
      <c r="S512" s="253"/>
      <c r="T512" s="253"/>
      <c r="U512" s="253"/>
      <c r="V512" s="253"/>
      <c r="W512" s="253"/>
      <c r="X512" s="253"/>
      <c r="Y512" s="253"/>
      <c r="Z512" s="253"/>
      <c r="AA512" s="253"/>
    </row>
    <row r="513" customFormat="false" ht="13.8" hidden="false" customHeight="false" outlineLevel="0" collapsed="false">
      <c r="A513" s="253"/>
      <c r="B513" s="267" t="n">
        <v>509</v>
      </c>
      <c r="C513" s="267" t="s">
        <v>2753</v>
      </c>
      <c r="D513" s="283" t="s">
        <v>572</v>
      </c>
      <c r="E513" s="267" t="s">
        <v>915</v>
      </c>
      <c r="F513" s="269" t="s">
        <v>560</v>
      </c>
      <c r="G513" s="269" t="s">
        <v>2754</v>
      </c>
      <c r="H513" s="270" t="s">
        <v>2755</v>
      </c>
      <c r="I513" s="271" t="s">
        <v>2756</v>
      </c>
      <c r="J513" s="272"/>
      <c r="K513" s="269" t="n">
        <v>1</v>
      </c>
      <c r="L513" s="267" t="s">
        <v>887</v>
      </c>
      <c r="M513" s="269"/>
      <c r="N513" s="332"/>
      <c r="O513" s="269"/>
      <c r="P513" s="253"/>
      <c r="Q513" s="253"/>
      <c r="R513" s="253"/>
      <c r="S513" s="253"/>
      <c r="T513" s="253"/>
      <c r="U513" s="253"/>
      <c r="V513" s="253"/>
      <c r="W513" s="253"/>
      <c r="X513" s="253"/>
      <c r="Y513" s="253"/>
      <c r="Z513" s="253"/>
      <c r="AA513" s="253"/>
    </row>
    <row r="514" customFormat="false" ht="13.8" hidden="false" customHeight="false" outlineLevel="0" collapsed="false">
      <c r="A514" s="253"/>
      <c r="B514" s="267" t="n">
        <v>510</v>
      </c>
      <c r="C514" s="267" t="s">
        <v>2757</v>
      </c>
      <c r="D514" s="283" t="s">
        <v>573</v>
      </c>
      <c r="E514" s="267" t="s">
        <v>892</v>
      </c>
      <c r="F514" s="269" t="s">
        <v>560</v>
      </c>
      <c r="G514" s="269" t="s">
        <v>1576</v>
      </c>
      <c r="H514" s="270" t="s">
        <v>2758</v>
      </c>
      <c r="I514" s="271" t="s">
        <v>2759</v>
      </c>
      <c r="J514" s="270" t="s">
        <v>2741</v>
      </c>
      <c r="K514" s="269" t="n">
        <v>1</v>
      </c>
      <c r="L514" s="267" t="s">
        <v>887</v>
      </c>
      <c r="M514" s="269"/>
      <c r="N514" s="332"/>
      <c r="O514" s="269"/>
      <c r="P514" s="253"/>
      <c r="Q514" s="253"/>
      <c r="R514" s="253"/>
      <c r="S514" s="253"/>
      <c r="T514" s="253"/>
      <c r="U514" s="253"/>
      <c r="V514" s="253"/>
      <c r="W514" s="253"/>
      <c r="X514" s="253"/>
      <c r="Y514" s="253"/>
      <c r="Z514" s="253"/>
      <c r="AA514" s="253"/>
    </row>
    <row r="515" customFormat="false" ht="13.8" hidden="false" customHeight="false" outlineLevel="0" collapsed="false">
      <c r="A515" s="253"/>
      <c r="B515" s="267" t="n">
        <v>511</v>
      </c>
      <c r="C515" s="267" t="s">
        <v>2760</v>
      </c>
      <c r="D515" s="283" t="s">
        <v>574</v>
      </c>
      <c r="E515" s="267" t="s">
        <v>892</v>
      </c>
      <c r="F515" s="269" t="s">
        <v>560</v>
      </c>
      <c r="G515" s="269" t="s">
        <v>1576</v>
      </c>
      <c r="H515" s="270" t="s">
        <v>2761</v>
      </c>
      <c r="I515" s="271" t="s">
        <v>2762</v>
      </c>
      <c r="J515" s="270" t="s">
        <v>2763</v>
      </c>
      <c r="K515" s="269" t="n">
        <v>1</v>
      </c>
      <c r="L515" s="267" t="s">
        <v>887</v>
      </c>
      <c r="M515" s="269"/>
      <c r="N515" s="331" t="n">
        <v>1002220066317</v>
      </c>
      <c r="O515" s="269"/>
      <c r="P515" s="253"/>
      <c r="Q515" s="253"/>
      <c r="R515" s="253"/>
      <c r="S515" s="253"/>
      <c r="T515" s="253"/>
      <c r="U515" s="253"/>
      <c r="V515" s="253"/>
      <c r="W515" s="253"/>
      <c r="X515" s="253"/>
      <c r="Y515" s="253"/>
      <c r="Z515" s="253"/>
      <c r="AA515" s="253"/>
    </row>
    <row r="516" customFormat="false" ht="13.8" hidden="false" customHeight="false" outlineLevel="0" collapsed="false">
      <c r="A516" s="253"/>
      <c r="B516" s="267" t="n">
        <v>512</v>
      </c>
      <c r="C516" s="267" t="s">
        <v>2764</v>
      </c>
      <c r="D516" s="283" t="s">
        <v>575</v>
      </c>
      <c r="E516" s="267" t="s">
        <v>892</v>
      </c>
      <c r="F516" s="269" t="s">
        <v>560</v>
      </c>
      <c r="G516" s="269" t="s">
        <v>1576</v>
      </c>
      <c r="H516" s="270" t="s">
        <v>2765</v>
      </c>
      <c r="I516" s="276" t="s">
        <v>2766</v>
      </c>
      <c r="J516" s="270" t="s">
        <v>2767</v>
      </c>
      <c r="K516" s="269" t="n">
        <v>1</v>
      </c>
      <c r="L516" s="267" t="s">
        <v>887</v>
      </c>
      <c r="M516" s="269"/>
      <c r="N516" s="331" t="n">
        <v>1002220063889</v>
      </c>
      <c r="O516" s="269"/>
      <c r="P516" s="253"/>
      <c r="Q516" s="253"/>
      <c r="R516" s="253"/>
      <c r="S516" s="253"/>
      <c r="T516" s="253"/>
      <c r="U516" s="253"/>
      <c r="V516" s="253"/>
      <c r="W516" s="253"/>
      <c r="X516" s="253"/>
      <c r="Y516" s="253"/>
      <c r="Z516" s="253"/>
      <c r="AA516" s="253"/>
    </row>
    <row r="517" customFormat="false" ht="13.8" hidden="false" customHeight="false" outlineLevel="0" collapsed="false">
      <c r="A517" s="253"/>
      <c r="B517" s="267" t="n">
        <v>513</v>
      </c>
      <c r="C517" s="267" t="s">
        <v>2768</v>
      </c>
      <c r="D517" s="283" t="s">
        <v>576</v>
      </c>
      <c r="E517" s="267" t="s">
        <v>892</v>
      </c>
      <c r="F517" s="269" t="s">
        <v>560</v>
      </c>
      <c r="G517" s="269" t="s">
        <v>1576</v>
      </c>
      <c r="H517" s="270" t="s">
        <v>2769</v>
      </c>
      <c r="I517" s="271" t="s">
        <v>2770</v>
      </c>
      <c r="J517" s="270" t="s">
        <v>2741</v>
      </c>
      <c r="K517" s="269" t="n">
        <v>1</v>
      </c>
      <c r="L517" s="267" t="s">
        <v>887</v>
      </c>
      <c r="M517" s="269"/>
      <c r="N517" s="331" t="n">
        <v>1002220070053</v>
      </c>
      <c r="O517" s="269"/>
      <c r="P517" s="253"/>
      <c r="Q517" s="253"/>
      <c r="R517" s="253"/>
      <c r="S517" s="253"/>
      <c r="T517" s="253"/>
      <c r="U517" s="253"/>
      <c r="V517" s="253"/>
      <c r="W517" s="253"/>
      <c r="X517" s="253"/>
      <c r="Y517" s="253"/>
      <c r="Z517" s="253"/>
      <c r="AA517" s="253"/>
    </row>
    <row r="518" customFormat="false" ht="13.8" hidden="false" customHeight="false" outlineLevel="0" collapsed="false">
      <c r="A518" s="253"/>
      <c r="B518" s="267" t="n">
        <v>514</v>
      </c>
      <c r="C518" s="267" t="s">
        <v>2771</v>
      </c>
      <c r="D518" s="283" t="s">
        <v>577</v>
      </c>
      <c r="E518" s="267" t="s">
        <v>915</v>
      </c>
      <c r="F518" s="269" t="s">
        <v>560</v>
      </c>
      <c r="G518" s="269" t="s">
        <v>1576</v>
      </c>
      <c r="H518" s="270" t="s">
        <v>2772</v>
      </c>
      <c r="I518" s="271" t="s">
        <v>2773</v>
      </c>
      <c r="J518" s="272"/>
      <c r="K518" s="269" t="n">
        <v>1</v>
      </c>
      <c r="L518" s="267" t="s">
        <v>887</v>
      </c>
      <c r="M518" s="269"/>
      <c r="N518" s="331" t="n">
        <v>1002220066995</v>
      </c>
      <c r="O518" s="269"/>
      <c r="P518" s="253"/>
      <c r="Q518" s="253"/>
      <c r="R518" s="253"/>
      <c r="S518" s="253"/>
      <c r="T518" s="253"/>
      <c r="U518" s="253"/>
      <c r="V518" s="253"/>
      <c r="W518" s="253"/>
      <c r="X518" s="253"/>
      <c r="Y518" s="253"/>
      <c r="Z518" s="253"/>
      <c r="AA518" s="253"/>
    </row>
    <row r="519" customFormat="false" ht="13.8" hidden="false" customHeight="false" outlineLevel="0" collapsed="false">
      <c r="A519" s="253"/>
      <c r="B519" s="267" t="n">
        <v>515</v>
      </c>
      <c r="C519" s="267" t="s">
        <v>2774</v>
      </c>
      <c r="D519" s="283" t="s">
        <v>578</v>
      </c>
      <c r="E519" s="267" t="s">
        <v>892</v>
      </c>
      <c r="F519" s="269" t="s">
        <v>560</v>
      </c>
      <c r="G519" s="269" t="s">
        <v>1576</v>
      </c>
      <c r="H519" s="270" t="s">
        <v>2775</v>
      </c>
      <c r="I519" s="271" t="s">
        <v>2776</v>
      </c>
      <c r="J519" s="272"/>
      <c r="K519" s="269" t="n">
        <v>1</v>
      </c>
      <c r="L519" s="267" t="s">
        <v>887</v>
      </c>
      <c r="M519" s="269"/>
      <c r="N519" s="331" t="n">
        <v>1002220070595</v>
      </c>
      <c r="O519" s="269"/>
      <c r="P519" s="253"/>
      <c r="Q519" s="253"/>
      <c r="R519" s="253"/>
      <c r="S519" s="253"/>
      <c r="T519" s="253"/>
      <c r="U519" s="253"/>
      <c r="V519" s="253"/>
      <c r="W519" s="253"/>
      <c r="X519" s="253"/>
      <c r="Y519" s="253"/>
      <c r="Z519" s="253"/>
      <c r="AA519" s="253"/>
    </row>
    <row r="520" customFormat="false" ht="13.8" hidden="false" customHeight="false" outlineLevel="0" collapsed="false">
      <c r="A520" s="253"/>
      <c r="B520" s="267" t="n">
        <v>516</v>
      </c>
      <c r="C520" s="267" t="s">
        <v>2777</v>
      </c>
      <c r="D520" s="283" t="s">
        <v>579</v>
      </c>
      <c r="E520" s="267" t="s">
        <v>915</v>
      </c>
      <c r="F520" s="269" t="s">
        <v>560</v>
      </c>
      <c r="G520" s="269" t="s">
        <v>1576</v>
      </c>
      <c r="H520" s="270" t="s">
        <v>2778</v>
      </c>
      <c r="I520" s="271" t="s">
        <v>2779</v>
      </c>
      <c r="J520" s="272"/>
      <c r="K520" s="269"/>
      <c r="L520" s="267" t="s">
        <v>887</v>
      </c>
      <c r="M520" s="269"/>
      <c r="N520" s="331" t="n">
        <v>1002220062447</v>
      </c>
      <c r="O520" s="269"/>
      <c r="P520" s="253"/>
      <c r="Q520" s="253"/>
      <c r="R520" s="253"/>
      <c r="S520" s="253"/>
      <c r="T520" s="253"/>
      <c r="U520" s="253"/>
      <c r="V520" s="253"/>
      <c r="W520" s="253"/>
      <c r="X520" s="253"/>
      <c r="Y520" s="253"/>
      <c r="Z520" s="253"/>
      <c r="AA520" s="253"/>
    </row>
    <row r="521" customFormat="false" ht="13.8" hidden="false" customHeight="false" outlineLevel="0" collapsed="false">
      <c r="A521" s="253"/>
      <c r="B521" s="267" t="n">
        <v>517</v>
      </c>
      <c r="C521" s="267" t="s">
        <v>2780</v>
      </c>
      <c r="D521" s="283" t="s">
        <v>580</v>
      </c>
      <c r="E521" s="267" t="s">
        <v>892</v>
      </c>
      <c r="F521" s="269" t="s">
        <v>560</v>
      </c>
      <c r="G521" s="269" t="s">
        <v>1576</v>
      </c>
      <c r="H521" s="270" t="s">
        <v>2781</v>
      </c>
      <c r="I521" s="271" t="s">
        <v>2782</v>
      </c>
      <c r="J521" s="272"/>
      <c r="K521" s="269" t="n">
        <v>1</v>
      </c>
      <c r="L521" s="267" t="s">
        <v>887</v>
      </c>
      <c r="M521" s="269"/>
      <c r="N521" s="332"/>
      <c r="O521" s="269"/>
      <c r="P521" s="253"/>
      <c r="Q521" s="253"/>
      <c r="R521" s="253"/>
      <c r="S521" s="253"/>
      <c r="T521" s="253"/>
      <c r="U521" s="253"/>
      <c r="V521" s="253"/>
      <c r="W521" s="253"/>
      <c r="X521" s="253"/>
      <c r="Y521" s="253"/>
      <c r="Z521" s="253"/>
      <c r="AA521" s="253"/>
    </row>
    <row r="522" customFormat="false" ht="13.8" hidden="false" customHeight="false" outlineLevel="0" collapsed="false">
      <c r="A522" s="253"/>
      <c r="B522" s="267" t="n">
        <v>518</v>
      </c>
      <c r="C522" s="292" t="s">
        <v>2783</v>
      </c>
      <c r="D522" s="283" t="s">
        <v>581</v>
      </c>
      <c r="E522" s="292" t="s">
        <v>915</v>
      </c>
      <c r="F522" s="283" t="s">
        <v>560</v>
      </c>
      <c r="G522" s="283" t="s">
        <v>1576</v>
      </c>
      <c r="H522" s="290" t="s">
        <v>2784</v>
      </c>
      <c r="I522" s="291" t="s">
        <v>2785</v>
      </c>
      <c r="J522" s="301"/>
      <c r="K522" s="283" t="n">
        <v>1</v>
      </c>
      <c r="L522" s="292" t="s">
        <v>887</v>
      </c>
      <c r="M522" s="283"/>
      <c r="N522" s="332"/>
      <c r="O522" s="283"/>
      <c r="P522" s="253"/>
      <c r="Q522" s="253"/>
      <c r="R522" s="253"/>
      <c r="S522" s="253"/>
      <c r="T522" s="253"/>
      <c r="U522" s="253"/>
      <c r="V522" s="253"/>
      <c r="W522" s="253"/>
      <c r="X522" s="253"/>
      <c r="Y522" s="253"/>
      <c r="Z522" s="253"/>
      <c r="AA522" s="253"/>
    </row>
    <row r="523" customFormat="false" ht="13.8" hidden="false" customHeight="false" outlineLevel="0" collapsed="false">
      <c r="A523" s="253"/>
      <c r="B523" s="267" t="n">
        <v>519</v>
      </c>
      <c r="C523" s="267" t="s">
        <v>2786</v>
      </c>
      <c r="D523" s="283" t="s">
        <v>582</v>
      </c>
      <c r="E523" s="267" t="s">
        <v>892</v>
      </c>
      <c r="F523" s="269" t="s">
        <v>560</v>
      </c>
      <c r="G523" s="269" t="s">
        <v>2787</v>
      </c>
      <c r="H523" s="270" t="s">
        <v>2788</v>
      </c>
      <c r="I523" s="271" t="s">
        <v>2789</v>
      </c>
      <c r="J523" s="272"/>
      <c r="K523" s="269"/>
      <c r="L523" s="267" t="s">
        <v>887</v>
      </c>
      <c r="M523" s="269"/>
      <c r="N523" s="332"/>
      <c r="O523" s="269"/>
      <c r="P523" s="253"/>
      <c r="Q523" s="253"/>
      <c r="R523" s="253"/>
      <c r="S523" s="253"/>
      <c r="T523" s="253"/>
      <c r="U523" s="253"/>
      <c r="V523" s="253"/>
      <c r="W523" s="253"/>
      <c r="X523" s="253"/>
      <c r="Y523" s="253"/>
      <c r="Z523" s="253"/>
      <c r="AA523" s="253"/>
    </row>
    <row r="524" customFormat="false" ht="13.8" hidden="false" customHeight="false" outlineLevel="0" collapsed="false">
      <c r="A524" s="253"/>
      <c r="B524" s="267" t="n">
        <v>520</v>
      </c>
      <c r="C524" s="267" t="s">
        <v>2790</v>
      </c>
      <c r="D524" s="283" t="s">
        <v>583</v>
      </c>
      <c r="E524" s="267" t="s">
        <v>915</v>
      </c>
      <c r="F524" s="269" t="s">
        <v>560</v>
      </c>
      <c r="G524" s="269" t="s">
        <v>2791</v>
      </c>
      <c r="H524" s="270" t="s">
        <v>2792</v>
      </c>
      <c r="I524" s="271" t="s">
        <v>2793</v>
      </c>
      <c r="J524" s="272"/>
      <c r="K524" s="269"/>
      <c r="L524" s="267" t="s">
        <v>887</v>
      </c>
      <c r="M524" s="269"/>
      <c r="N524" s="331" t="n">
        <v>1002220057376</v>
      </c>
      <c r="O524" s="269"/>
      <c r="P524" s="253"/>
      <c r="Q524" s="253"/>
      <c r="R524" s="253"/>
      <c r="S524" s="253"/>
      <c r="T524" s="253"/>
      <c r="U524" s="253"/>
      <c r="V524" s="253"/>
      <c r="W524" s="253"/>
      <c r="X524" s="253"/>
      <c r="Y524" s="253"/>
      <c r="Z524" s="253"/>
      <c r="AA524" s="253"/>
    </row>
    <row r="525" customFormat="false" ht="13.8" hidden="false" customHeight="false" outlineLevel="0" collapsed="false">
      <c r="A525" s="253"/>
      <c r="B525" s="267" t="n">
        <v>521</v>
      </c>
      <c r="C525" s="267" t="s">
        <v>2794</v>
      </c>
      <c r="D525" s="283" t="s">
        <v>584</v>
      </c>
      <c r="E525" s="267" t="s">
        <v>915</v>
      </c>
      <c r="F525" s="269" t="s">
        <v>560</v>
      </c>
      <c r="G525" s="269" t="s">
        <v>1576</v>
      </c>
      <c r="H525" s="270" t="s">
        <v>2795</v>
      </c>
      <c r="I525" s="271" t="s">
        <v>2796</v>
      </c>
      <c r="J525" s="270" t="s">
        <v>2763</v>
      </c>
      <c r="K525" s="269"/>
      <c r="L525" s="267" t="s">
        <v>887</v>
      </c>
      <c r="M525" s="269"/>
      <c r="N525" s="331" t="n">
        <v>1002220062109</v>
      </c>
      <c r="O525" s="269"/>
      <c r="P525" s="253"/>
      <c r="Q525" s="253"/>
      <c r="R525" s="253"/>
      <c r="S525" s="253"/>
      <c r="T525" s="253"/>
      <c r="U525" s="253"/>
      <c r="V525" s="253"/>
      <c r="W525" s="253"/>
      <c r="X525" s="253"/>
      <c r="Y525" s="253"/>
      <c r="Z525" s="253"/>
      <c r="AA525" s="253"/>
    </row>
    <row r="526" customFormat="false" ht="13.8" hidden="false" customHeight="false" outlineLevel="0" collapsed="false">
      <c r="A526" s="253"/>
      <c r="B526" s="267" t="n">
        <v>522</v>
      </c>
      <c r="C526" s="267" t="s">
        <v>2797</v>
      </c>
      <c r="D526" s="283" t="s">
        <v>585</v>
      </c>
      <c r="E526" s="267" t="s">
        <v>915</v>
      </c>
      <c r="F526" s="269" t="s">
        <v>560</v>
      </c>
      <c r="G526" s="269" t="s">
        <v>1576</v>
      </c>
      <c r="H526" s="270" t="s">
        <v>2798</v>
      </c>
      <c r="I526" s="276" t="s">
        <v>2799</v>
      </c>
      <c r="J526" s="270" t="s">
        <v>2800</v>
      </c>
      <c r="K526" s="269" t="n">
        <v>1</v>
      </c>
      <c r="L526" s="267" t="s">
        <v>887</v>
      </c>
      <c r="M526" s="269"/>
      <c r="N526" s="274" t="s">
        <v>2801</v>
      </c>
      <c r="O526" s="269"/>
      <c r="P526" s="253"/>
      <c r="Q526" s="253"/>
      <c r="R526" s="253"/>
      <c r="S526" s="253"/>
      <c r="T526" s="253"/>
      <c r="U526" s="253"/>
      <c r="V526" s="253"/>
      <c r="W526" s="253"/>
      <c r="X526" s="253"/>
      <c r="Y526" s="253"/>
      <c r="Z526" s="253"/>
      <c r="AA526" s="253"/>
    </row>
    <row r="527" customFormat="false" ht="13.8" hidden="false" customHeight="false" outlineLevel="0" collapsed="false">
      <c r="A527" s="253"/>
      <c r="B527" s="267" t="n">
        <v>523</v>
      </c>
      <c r="C527" s="267" t="s">
        <v>2802</v>
      </c>
      <c r="D527" s="283" t="s">
        <v>586</v>
      </c>
      <c r="E527" s="267" t="s">
        <v>915</v>
      </c>
      <c r="F527" s="269" t="s">
        <v>560</v>
      </c>
      <c r="G527" s="269" t="s">
        <v>1576</v>
      </c>
      <c r="H527" s="270" t="s">
        <v>2803</v>
      </c>
      <c r="I527" s="271" t="s">
        <v>2804</v>
      </c>
      <c r="J527" s="272"/>
      <c r="K527" s="269" t="n">
        <v>1</v>
      </c>
      <c r="L527" s="267" t="s">
        <v>887</v>
      </c>
      <c r="M527" s="269"/>
      <c r="N527" s="331" t="n">
        <v>1002220062664</v>
      </c>
      <c r="O527" s="269"/>
      <c r="P527" s="253"/>
      <c r="Q527" s="253"/>
      <c r="R527" s="253"/>
      <c r="S527" s="253"/>
      <c r="T527" s="253"/>
      <c r="U527" s="253"/>
      <c r="V527" s="253"/>
      <c r="W527" s="253"/>
      <c r="X527" s="253"/>
      <c r="Y527" s="253"/>
      <c r="Z527" s="253"/>
      <c r="AA527" s="253"/>
    </row>
    <row r="528" customFormat="false" ht="13.8" hidden="false" customHeight="false" outlineLevel="0" collapsed="false">
      <c r="A528" s="253"/>
      <c r="B528" s="267" t="n">
        <v>524</v>
      </c>
      <c r="C528" s="267" t="s">
        <v>2805</v>
      </c>
      <c r="D528" s="283" t="s">
        <v>587</v>
      </c>
      <c r="E528" s="267" t="s">
        <v>892</v>
      </c>
      <c r="F528" s="269" t="s">
        <v>560</v>
      </c>
      <c r="G528" s="269" t="s">
        <v>1576</v>
      </c>
      <c r="H528" s="270" t="s">
        <v>2806</v>
      </c>
      <c r="I528" s="271" t="s">
        <v>2807</v>
      </c>
      <c r="J528" s="270" t="s">
        <v>2808</v>
      </c>
      <c r="K528" s="269" t="n">
        <v>1</v>
      </c>
      <c r="L528" s="267" t="s">
        <v>887</v>
      </c>
      <c r="M528" s="269"/>
      <c r="N528" s="332"/>
      <c r="O528" s="269"/>
      <c r="P528" s="253"/>
      <c r="Q528" s="253"/>
      <c r="R528" s="253"/>
      <c r="S528" s="253"/>
      <c r="T528" s="253"/>
      <c r="U528" s="253"/>
      <c r="V528" s="253"/>
      <c r="W528" s="253"/>
      <c r="X528" s="253"/>
      <c r="Y528" s="253"/>
      <c r="Z528" s="253"/>
      <c r="AA528" s="253"/>
    </row>
    <row r="529" customFormat="false" ht="13.8" hidden="false" customHeight="false" outlineLevel="0" collapsed="false">
      <c r="A529" s="253"/>
      <c r="B529" s="267" t="n">
        <v>525</v>
      </c>
      <c r="C529" s="267" t="s">
        <v>2809</v>
      </c>
      <c r="D529" s="283" t="s">
        <v>588</v>
      </c>
      <c r="E529" s="267" t="s">
        <v>892</v>
      </c>
      <c r="F529" s="269" t="s">
        <v>560</v>
      </c>
      <c r="G529" s="269" t="s">
        <v>1576</v>
      </c>
      <c r="H529" s="270" t="s">
        <v>2810</v>
      </c>
      <c r="I529" s="271" t="s">
        <v>2811</v>
      </c>
      <c r="J529" s="272"/>
      <c r="K529" s="269"/>
      <c r="L529" s="267" t="s">
        <v>887</v>
      </c>
      <c r="M529" s="269"/>
      <c r="N529" s="331" t="n">
        <v>1002220070966</v>
      </c>
      <c r="O529" s="269"/>
      <c r="P529" s="253"/>
      <c r="Q529" s="253"/>
      <c r="R529" s="253"/>
      <c r="S529" s="253"/>
      <c r="T529" s="253"/>
      <c r="U529" s="253"/>
      <c r="V529" s="253"/>
      <c r="W529" s="253"/>
      <c r="X529" s="253"/>
      <c r="Y529" s="253"/>
      <c r="Z529" s="253"/>
      <c r="AA529" s="253"/>
    </row>
    <row r="530" customFormat="false" ht="13.8" hidden="false" customHeight="false" outlineLevel="0" collapsed="false">
      <c r="A530" s="253"/>
      <c r="B530" s="267" t="n">
        <v>526</v>
      </c>
      <c r="C530" s="267" t="s">
        <v>2812</v>
      </c>
      <c r="D530" s="283" t="s">
        <v>2813</v>
      </c>
      <c r="E530" s="267" t="s">
        <v>892</v>
      </c>
      <c r="F530" s="269" t="s">
        <v>560</v>
      </c>
      <c r="G530" s="269" t="s">
        <v>1576</v>
      </c>
      <c r="H530" s="270" t="s">
        <v>2814</v>
      </c>
      <c r="I530" s="276" t="s">
        <v>2815</v>
      </c>
      <c r="J530" s="270" t="s">
        <v>2816</v>
      </c>
      <c r="K530" s="269" t="n">
        <v>1</v>
      </c>
      <c r="L530" s="267" t="s">
        <v>887</v>
      </c>
      <c r="M530" s="269"/>
      <c r="N530" s="332"/>
      <c r="O530" s="269"/>
      <c r="P530" s="253"/>
      <c r="Q530" s="253"/>
      <c r="R530" s="253"/>
      <c r="S530" s="253"/>
      <c r="T530" s="253"/>
      <c r="U530" s="253"/>
      <c r="V530" s="253"/>
      <c r="W530" s="253"/>
      <c r="X530" s="253"/>
      <c r="Y530" s="253"/>
      <c r="Z530" s="253"/>
      <c r="AA530" s="253"/>
    </row>
    <row r="531" customFormat="false" ht="13.8" hidden="false" customHeight="false" outlineLevel="0" collapsed="false">
      <c r="A531" s="253"/>
      <c r="B531" s="267" t="n">
        <v>527</v>
      </c>
      <c r="C531" s="267" t="s">
        <v>2817</v>
      </c>
      <c r="D531" s="283" t="s">
        <v>590</v>
      </c>
      <c r="E531" s="267" t="s">
        <v>915</v>
      </c>
      <c r="F531" s="269" t="s">
        <v>560</v>
      </c>
      <c r="G531" s="269" t="s">
        <v>1576</v>
      </c>
      <c r="H531" s="270" t="s">
        <v>2818</v>
      </c>
      <c r="I531" s="271" t="s">
        <v>2819</v>
      </c>
      <c r="J531" s="272"/>
      <c r="K531" s="269"/>
      <c r="L531" s="267" t="s">
        <v>887</v>
      </c>
      <c r="M531" s="269"/>
      <c r="N531" s="331" t="n">
        <v>1002220071414</v>
      </c>
      <c r="O531" s="269"/>
      <c r="P531" s="253"/>
      <c r="Q531" s="253"/>
      <c r="R531" s="253"/>
      <c r="S531" s="253"/>
      <c r="T531" s="253"/>
      <c r="U531" s="253"/>
      <c r="V531" s="253"/>
      <c r="W531" s="253"/>
      <c r="X531" s="253"/>
      <c r="Y531" s="253"/>
      <c r="Z531" s="253"/>
      <c r="AA531" s="253"/>
    </row>
    <row r="532" customFormat="false" ht="13.8" hidden="false" customHeight="false" outlineLevel="0" collapsed="false">
      <c r="A532" s="253"/>
      <c r="B532" s="267" t="n">
        <v>528</v>
      </c>
      <c r="C532" s="267" t="s">
        <v>2820</v>
      </c>
      <c r="D532" s="283" t="s">
        <v>591</v>
      </c>
      <c r="E532" s="267" t="s">
        <v>892</v>
      </c>
      <c r="F532" s="269" t="s">
        <v>560</v>
      </c>
      <c r="G532" s="269" t="s">
        <v>1576</v>
      </c>
      <c r="H532" s="270" t="s">
        <v>2821</v>
      </c>
      <c r="I532" s="271" t="s">
        <v>2822</v>
      </c>
      <c r="J532" s="272"/>
      <c r="K532" s="269"/>
      <c r="L532" s="267" t="s">
        <v>887</v>
      </c>
      <c r="M532" s="269"/>
      <c r="N532" s="331" t="n">
        <v>1002220069638</v>
      </c>
      <c r="O532" s="269"/>
      <c r="P532" s="253"/>
      <c r="Q532" s="253"/>
      <c r="R532" s="253"/>
      <c r="S532" s="253"/>
      <c r="T532" s="253"/>
      <c r="U532" s="253"/>
      <c r="V532" s="253"/>
      <c r="W532" s="253"/>
      <c r="X532" s="253"/>
      <c r="Y532" s="253"/>
      <c r="Z532" s="253"/>
      <c r="AA532" s="253"/>
    </row>
    <row r="533" customFormat="false" ht="13.8" hidden="false" customHeight="false" outlineLevel="0" collapsed="false">
      <c r="A533" s="253"/>
      <c r="B533" s="267" t="n">
        <v>529</v>
      </c>
      <c r="C533" s="267" t="s">
        <v>2823</v>
      </c>
      <c r="D533" s="283" t="s">
        <v>592</v>
      </c>
      <c r="E533" s="267" t="s">
        <v>892</v>
      </c>
      <c r="F533" s="269" t="s">
        <v>560</v>
      </c>
      <c r="G533" s="269" t="s">
        <v>1576</v>
      </c>
      <c r="H533" s="270" t="s">
        <v>2824</v>
      </c>
      <c r="I533" s="271" t="s">
        <v>2825</v>
      </c>
      <c r="J533" s="270" t="s">
        <v>2826</v>
      </c>
      <c r="K533" s="269" t="n">
        <v>1</v>
      </c>
      <c r="L533" s="267" t="s">
        <v>887</v>
      </c>
      <c r="M533" s="269"/>
      <c r="N533" s="331" t="n">
        <v>1002220069223</v>
      </c>
      <c r="O533" s="269"/>
      <c r="P533" s="253"/>
      <c r="Q533" s="253"/>
      <c r="R533" s="253"/>
      <c r="S533" s="253"/>
      <c r="T533" s="253"/>
      <c r="U533" s="253"/>
      <c r="V533" s="253"/>
      <c r="W533" s="253"/>
      <c r="X533" s="253"/>
      <c r="Y533" s="253"/>
      <c r="Z533" s="253"/>
      <c r="AA533" s="253"/>
    </row>
    <row r="534" customFormat="false" ht="13.8" hidden="false" customHeight="false" outlineLevel="0" collapsed="false">
      <c r="A534" s="253"/>
      <c r="B534" s="267" t="n">
        <v>530</v>
      </c>
      <c r="C534" s="267" t="s">
        <v>2827</v>
      </c>
      <c r="D534" s="283" t="s">
        <v>593</v>
      </c>
      <c r="E534" s="267" t="s">
        <v>915</v>
      </c>
      <c r="F534" s="269" t="s">
        <v>560</v>
      </c>
      <c r="G534" s="269" t="s">
        <v>1576</v>
      </c>
      <c r="H534" s="270" t="s">
        <v>2828</v>
      </c>
      <c r="I534" s="276" t="s">
        <v>2829</v>
      </c>
      <c r="J534" s="270" t="s">
        <v>2741</v>
      </c>
      <c r="K534" s="269" t="n">
        <v>1</v>
      </c>
      <c r="L534" s="267" t="s">
        <v>887</v>
      </c>
      <c r="M534" s="269"/>
      <c r="N534" s="331" t="n">
        <v>1002220068659</v>
      </c>
      <c r="O534" s="269"/>
      <c r="P534" s="253"/>
      <c r="Q534" s="253"/>
      <c r="R534" s="253"/>
      <c r="S534" s="253"/>
      <c r="T534" s="253"/>
      <c r="U534" s="253"/>
      <c r="V534" s="253"/>
      <c r="W534" s="253"/>
      <c r="X534" s="253"/>
      <c r="Y534" s="253"/>
      <c r="Z534" s="253"/>
      <c r="AA534" s="253"/>
    </row>
    <row r="535" customFormat="false" ht="13.8" hidden="false" customHeight="false" outlineLevel="0" collapsed="false">
      <c r="A535" s="253"/>
      <c r="B535" s="267" t="n">
        <v>531</v>
      </c>
      <c r="C535" s="267" t="s">
        <v>2830</v>
      </c>
      <c r="D535" s="283" t="s">
        <v>594</v>
      </c>
      <c r="E535" s="267" t="s">
        <v>892</v>
      </c>
      <c r="F535" s="269" t="s">
        <v>560</v>
      </c>
      <c r="G535" s="269" t="s">
        <v>1576</v>
      </c>
      <c r="H535" s="270" t="s">
        <v>2831</v>
      </c>
      <c r="I535" s="271" t="s">
        <v>2832</v>
      </c>
      <c r="J535" s="270" t="s">
        <v>2741</v>
      </c>
      <c r="K535" s="269" t="n">
        <v>1</v>
      </c>
      <c r="L535" s="267" t="s">
        <v>887</v>
      </c>
      <c r="M535" s="269"/>
      <c r="N535" s="332"/>
      <c r="O535" s="269"/>
      <c r="P535" s="253"/>
      <c r="Q535" s="253"/>
      <c r="R535" s="253"/>
      <c r="S535" s="253"/>
      <c r="T535" s="253"/>
      <c r="U535" s="253"/>
      <c r="V535" s="253"/>
      <c r="W535" s="253"/>
      <c r="X535" s="253"/>
      <c r="Y535" s="253"/>
      <c r="Z535" s="253"/>
      <c r="AA535" s="253"/>
    </row>
    <row r="536" customFormat="false" ht="13.8" hidden="false" customHeight="false" outlineLevel="0" collapsed="false">
      <c r="A536" s="253"/>
      <c r="B536" s="267" t="n">
        <v>532</v>
      </c>
      <c r="C536" s="267" t="s">
        <v>2833</v>
      </c>
      <c r="D536" s="283" t="s">
        <v>595</v>
      </c>
      <c r="E536" s="267" t="s">
        <v>892</v>
      </c>
      <c r="F536" s="269" t="s">
        <v>560</v>
      </c>
      <c r="G536" s="269" t="s">
        <v>1576</v>
      </c>
      <c r="H536" s="270" t="s">
        <v>2834</v>
      </c>
      <c r="I536" s="271" t="s">
        <v>2835</v>
      </c>
      <c r="J536" s="272"/>
      <c r="K536" s="269"/>
      <c r="L536" s="267" t="s">
        <v>887</v>
      </c>
      <c r="M536" s="269"/>
      <c r="N536" s="331" t="n">
        <v>1002220060344</v>
      </c>
      <c r="O536" s="269"/>
      <c r="P536" s="253"/>
      <c r="Q536" s="253"/>
      <c r="R536" s="253"/>
      <c r="S536" s="253"/>
      <c r="T536" s="253"/>
      <c r="U536" s="253"/>
      <c r="V536" s="253"/>
      <c r="W536" s="253"/>
      <c r="X536" s="253"/>
      <c r="Y536" s="253"/>
      <c r="Z536" s="253"/>
      <c r="AA536" s="253"/>
    </row>
    <row r="537" customFormat="false" ht="13.8" hidden="false" customHeight="false" outlineLevel="0" collapsed="false">
      <c r="A537" s="253"/>
      <c r="B537" s="267" t="n">
        <v>533</v>
      </c>
      <c r="C537" s="267" t="s">
        <v>2836</v>
      </c>
      <c r="D537" s="283" t="s">
        <v>596</v>
      </c>
      <c r="E537" s="267" t="s">
        <v>892</v>
      </c>
      <c r="F537" s="269" t="s">
        <v>560</v>
      </c>
      <c r="G537" s="269" t="s">
        <v>1576</v>
      </c>
      <c r="H537" s="270" t="s">
        <v>2837</v>
      </c>
      <c r="I537" s="271" t="s">
        <v>2838</v>
      </c>
      <c r="J537" s="272"/>
      <c r="K537" s="269"/>
      <c r="L537" s="267" t="s">
        <v>887</v>
      </c>
      <c r="M537" s="269"/>
      <c r="N537" s="331" t="n">
        <v>1002220070007</v>
      </c>
      <c r="O537" s="269"/>
      <c r="P537" s="253"/>
      <c r="Q537" s="253"/>
      <c r="R537" s="253"/>
      <c r="S537" s="253"/>
      <c r="T537" s="253"/>
      <c r="U537" s="253"/>
      <c r="V537" s="253"/>
      <c r="W537" s="253"/>
      <c r="X537" s="253"/>
      <c r="Y537" s="253"/>
      <c r="Z537" s="253"/>
      <c r="AA537" s="253"/>
    </row>
    <row r="538" customFormat="false" ht="13.8" hidden="false" customHeight="false" outlineLevel="0" collapsed="false">
      <c r="A538" s="253"/>
      <c r="B538" s="267" t="n">
        <v>534</v>
      </c>
      <c r="C538" s="292" t="s">
        <v>2839</v>
      </c>
      <c r="D538" s="283" t="s">
        <v>597</v>
      </c>
      <c r="E538" s="292" t="s">
        <v>892</v>
      </c>
      <c r="F538" s="283" t="s">
        <v>560</v>
      </c>
      <c r="G538" s="283" t="s">
        <v>2840</v>
      </c>
      <c r="H538" s="290" t="s">
        <v>2841</v>
      </c>
      <c r="I538" s="291" t="s">
        <v>2842</v>
      </c>
      <c r="J538" s="301"/>
      <c r="K538" s="283"/>
      <c r="L538" s="292" t="s">
        <v>887</v>
      </c>
      <c r="M538" s="283"/>
      <c r="N538" s="352"/>
      <c r="O538" s="283"/>
      <c r="P538" s="253"/>
      <c r="Q538" s="253"/>
      <c r="R538" s="253"/>
      <c r="S538" s="253"/>
      <c r="T538" s="253"/>
      <c r="U538" s="253"/>
      <c r="V538" s="253"/>
      <c r="W538" s="253"/>
      <c r="X538" s="253"/>
      <c r="Y538" s="253"/>
      <c r="Z538" s="253"/>
      <c r="AA538" s="253"/>
    </row>
    <row r="539" customFormat="false" ht="13.8" hidden="false" customHeight="false" outlineLevel="0" collapsed="false">
      <c r="A539" s="253"/>
      <c r="B539" s="267" t="n">
        <v>535</v>
      </c>
      <c r="C539" s="267" t="s">
        <v>2843</v>
      </c>
      <c r="D539" s="283" t="s">
        <v>598</v>
      </c>
      <c r="E539" s="267" t="s">
        <v>892</v>
      </c>
      <c r="F539" s="269" t="s">
        <v>560</v>
      </c>
      <c r="G539" s="269" t="s">
        <v>1576</v>
      </c>
      <c r="H539" s="270" t="s">
        <v>2844</v>
      </c>
      <c r="I539" s="271" t="s">
        <v>2845</v>
      </c>
      <c r="J539" s="272"/>
      <c r="K539" s="269"/>
      <c r="L539" s="267" t="s">
        <v>887</v>
      </c>
      <c r="M539" s="269"/>
      <c r="N539" s="347"/>
      <c r="O539" s="269"/>
      <c r="P539" s="253"/>
      <c r="Q539" s="253"/>
      <c r="R539" s="253"/>
      <c r="S539" s="253"/>
      <c r="T539" s="253"/>
      <c r="U539" s="253"/>
      <c r="V539" s="253"/>
      <c r="W539" s="253"/>
      <c r="X539" s="253"/>
      <c r="Y539" s="253"/>
      <c r="Z539" s="253"/>
      <c r="AA539" s="253"/>
    </row>
    <row r="540" customFormat="false" ht="13.8" hidden="false" customHeight="false" outlineLevel="0" collapsed="false">
      <c r="A540" s="253"/>
      <c r="B540" s="267" t="n">
        <v>536</v>
      </c>
      <c r="C540" s="353" t="s">
        <v>2846</v>
      </c>
      <c r="D540" s="269" t="s">
        <v>638</v>
      </c>
      <c r="E540" s="292" t="s">
        <v>892</v>
      </c>
      <c r="F540" s="283" t="s">
        <v>639</v>
      </c>
      <c r="G540" s="283" t="s">
        <v>2847</v>
      </c>
      <c r="H540" s="354" t="s">
        <v>2848</v>
      </c>
      <c r="I540" s="283" t="s">
        <v>2849</v>
      </c>
      <c r="J540" s="355" t="s">
        <v>2848</v>
      </c>
      <c r="K540" s="283"/>
      <c r="L540" s="283"/>
      <c r="M540" s="283"/>
      <c r="N540" s="356"/>
      <c r="O540" s="283"/>
      <c r="P540" s="253"/>
      <c r="Q540" s="253"/>
      <c r="R540" s="253"/>
      <c r="S540" s="253"/>
      <c r="T540" s="253"/>
      <c r="U540" s="253"/>
      <c r="V540" s="253"/>
      <c r="W540" s="253"/>
      <c r="X540" s="253"/>
      <c r="Y540" s="253"/>
      <c r="Z540" s="253"/>
      <c r="AA540" s="253"/>
    </row>
    <row r="541" customFormat="false" ht="13.8" hidden="false" customHeight="false" outlineLevel="0" collapsed="false">
      <c r="A541" s="253"/>
      <c r="B541" s="267" t="n">
        <v>537</v>
      </c>
      <c r="C541" s="357" t="s">
        <v>2850</v>
      </c>
      <c r="D541" s="328" t="s">
        <v>640</v>
      </c>
      <c r="E541" s="338" t="s">
        <v>892</v>
      </c>
      <c r="F541" s="326" t="s">
        <v>639</v>
      </c>
      <c r="G541" s="326" t="s">
        <v>2847</v>
      </c>
      <c r="H541" s="358" t="s">
        <v>2851</v>
      </c>
      <c r="I541" s="326" t="s">
        <v>2852</v>
      </c>
      <c r="J541" s="359" t="s">
        <v>2853</v>
      </c>
      <c r="K541" s="326"/>
      <c r="L541" s="326"/>
      <c r="M541" s="326"/>
      <c r="N541" s="360"/>
      <c r="O541" s="326"/>
      <c r="P541" s="253"/>
      <c r="Q541" s="253"/>
      <c r="R541" s="253"/>
      <c r="S541" s="253"/>
      <c r="T541" s="253"/>
      <c r="U541" s="253"/>
      <c r="V541" s="253"/>
      <c r="W541" s="253"/>
      <c r="X541" s="253"/>
      <c r="Y541" s="253"/>
      <c r="Z541" s="253"/>
      <c r="AA541" s="253"/>
    </row>
    <row r="542" customFormat="false" ht="13.8" hidden="false" customHeight="false" outlineLevel="0" collapsed="false">
      <c r="A542" s="253"/>
      <c r="B542" s="267" t="n">
        <v>538</v>
      </c>
      <c r="C542" s="357" t="s">
        <v>2854</v>
      </c>
      <c r="D542" s="328" t="s">
        <v>14</v>
      </c>
      <c r="E542" s="338" t="s">
        <v>892</v>
      </c>
      <c r="F542" s="326" t="s">
        <v>639</v>
      </c>
      <c r="G542" s="326" t="s">
        <v>2847</v>
      </c>
      <c r="H542" s="359" t="s">
        <v>2855</v>
      </c>
      <c r="I542" s="326" t="s">
        <v>2856</v>
      </c>
      <c r="J542" s="359" t="s">
        <v>2857</v>
      </c>
      <c r="K542" s="326"/>
      <c r="L542" s="326"/>
      <c r="M542" s="326"/>
      <c r="N542" s="360"/>
      <c r="O542" s="326"/>
      <c r="P542" s="253"/>
      <c r="Q542" s="253"/>
      <c r="R542" s="253"/>
      <c r="S542" s="253"/>
      <c r="T542" s="253"/>
      <c r="U542" s="253"/>
      <c r="V542" s="253"/>
      <c r="W542" s="253"/>
      <c r="X542" s="253"/>
      <c r="Y542" s="253"/>
      <c r="Z542" s="253"/>
      <c r="AA542" s="253"/>
    </row>
    <row r="543" customFormat="false" ht="13.8" hidden="false" customHeight="false" outlineLevel="0" collapsed="false">
      <c r="A543" s="253"/>
      <c r="B543" s="267" t="n">
        <v>539</v>
      </c>
      <c r="C543" s="357" t="s">
        <v>2858</v>
      </c>
      <c r="D543" s="328" t="s">
        <v>641</v>
      </c>
      <c r="E543" s="338" t="s">
        <v>892</v>
      </c>
      <c r="F543" s="326" t="s">
        <v>639</v>
      </c>
      <c r="G543" s="326" t="s">
        <v>2847</v>
      </c>
      <c r="H543" s="359" t="s">
        <v>2859</v>
      </c>
      <c r="I543" s="326" t="s">
        <v>2860</v>
      </c>
      <c r="J543" s="359" t="s">
        <v>2861</v>
      </c>
      <c r="K543" s="326"/>
      <c r="L543" s="326"/>
      <c r="M543" s="326"/>
      <c r="N543" s="360"/>
      <c r="O543" s="326"/>
      <c r="P543" s="253"/>
      <c r="Q543" s="253"/>
      <c r="R543" s="253"/>
      <c r="S543" s="253"/>
      <c r="T543" s="253"/>
      <c r="U543" s="253"/>
      <c r="V543" s="253"/>
      <c r="W543" s="253"/>
      <c r="X543" s="253"/>
      <c r="Y543" s="253"/>
      <c r="Z543" s="253"/>
      <c r="AA543" s="253"/>
    </row>
    <row r="544" customFormat="false" ht="13.8" hidden="false" customHeight="false" outlineLevel="0" collapsed="false">
      <c r="A544" s="253"/>
      <c r="B544" s="267" t="n">
        <v>540</v>
      </c>
      <c r="C544" s="357" t="s">
        <v>2862</v>
      </c>
      <c r="D544" s="328" t="s">
        <v>642</v>
      </c>
      <c r="E544" s="338" t="s">
        <v>915</v>
      </c>
      <c r="F544" s="326" t="s">
        <v>639</v>
      </c>
      <c r="G544" s="326" t="s">
        <v>2847</v>
      </c>
      <c r="H544" s="361" t="s">
        <v>2863</v>
      </c>
      <c r="I544" s="326" t="s">
        <v>2864</v>
      </c>
      <c r="J544" s="361" t="s">
        <v>2865</v>
      </c>
      <c r="K544" s="326"/>
      <c r="L544" s="326"/>
      <c r="M544" s="326"/>
      <c r="N544" s="360"/>
      <c r="O544" s="326"/>
      <c r="P544" s="253"/>
      <c r="Q544" s="253"/>
      <c r="R544" s="253"/>
      <c r="S544" s="253"/>
      <c r="T544" s="253"/>
      <c r="U544" s="253"/>
      <c r="V544" s="253"/>
      <c r="W544" s="253"/>
      <c r="X544" s="253"/>
      <c r="Y544" s="253"/>
      <c r="Z544" s="253"/>
      <c r="AA544" s="253"/>
    </row>
    <row r="545" customFormat="false" ht="13.8" hidden="false" customHeight="false" outlineLevel="0" collapsed="false">
      <c r="A545" s="253"/>
      <c r="B545" s="267" t="n">
        <v>541</v>
      </c>
      <c r="C545" s="357" t="s">
        <v>2866</v>
      </c>
      <c r="D545" s="328" t="s">
        <v>643</v>
      </c>
      <c r="E545" s="338" t="s">
        <v>892</v>
      </c>
      <c r="F545" s="326" t="s">
        <v>639</v>
      </c>
      <c r="G545" s="326" t="s">
        <v>2847</v>
      </c>
      <c r="H545" s="361" t="s">
        <v>2867</v>
      </c>
      <c r="I545" s="326" t="s">
        <v>2868</v>
      </c>
      <c r="J545" s="361" t="s">
        <v>2869</v>
      </c>
      <c r="K545" s="326"/>
      <c r="L545" s="326"/>
      <c r="M545" s="326"/>
      <c r="N545" s="360"/>
      <c r="O545" s="326"/>
      <c r="P545" s="253"/>
      <c r="Q545" s="253"/>
      <c r="R545" s="253"/>
      <c r="S545" s="253"/>
      <c r="T545" s="253"/>
      <c r="U545" s="253"/>
      <c r="V545" s="253"/>
      <c r="W545" s="253"/>
      <c r="X545" s="253"/>
      <c r="Y545" s="253"/>
      <c r="Z545" s="253"/>
      <c r="AA545" s="253"/>
    </row>
    <row r="546" customFormat="false" ht="13.8" hidden="false" customHeight="false" outlineLevel="0" collapsed="false">
      <c r="A546" s="253"/>
      <c r="B546" s="267" t="n">
        <v>542</v>
      </c>
      <c r="C546" s="357" t="s">
        <v>2870</v>
      </c>
      <c r="D546" s="328" t="s">
        <v>644</v>
      </c>
      <c r="E546" s="338" t="s">
        <v>892</v>
      </c>
      <c r="F546" s="326" t="s">
        <v>639</v>
      </c>
      <c r="G546" s="326" t="s">
        <v>2847</v>
      </c>
      <c r="H546" s="359" t="s">
        <v>2871</v>
      </c>
      <c r="I546" s="326" t="s">
        <v>2872</v>
      </c>
      <c r="J546" s="359" t="s">
        <v>2873</v>
      </c>
      <c r="K546" s="326"/>
      <c r="L546" s="326"/>
      <c r="M546" s="326"/>
      <c r="N546" s="360"/>
      <c r="O546" s="326"/>
      <c r="P546" s="253"/>
      <c r="Q546" s="253"/>
      <c r="R546" s="253"/>
      <c r="S546" s="253"/>
      <c r="T546" s="253"/>
      <c r="U546" s="253"/>
      <c r="V546" s="253"/>
      <c r="W546" s="253"/>
      <c r="X546" s="253"/>
      <c r="Y546" s="253"/>
      <c r="Z546" s="253"/>
      <c r="AA546" s="253"/>
    </row>
    <row r="547" customFormat="false" ht="13.8" hidden="false" customHeight="false" outlineLevel="0" collapsed="false">
      <c r="A547" s="253"/>
      <c r="B547" s="267" t="n">
        <v>543</v>
      </c>
      <c r="C547" s="357" t="s">
        <v>2874</v>
      </c>
      <c r="D547" s="328" t="s">
        <v>645</v>
      </c>
      <c r="E547" s="338" t="s">
        <v>892</v>
      </c>
      <c r="F547" s="326" t="s">
        <v>639</v>
      </c>
      <c r="G547" s="326" t="s">
        <v>2847</v>
      </c>
      <c r="H547" s="359" t="s">
        <v>2875</v>
      </c>
      <c r="I547" s="326" t="s">
        <v>2876</v>
      </c>
      <c r="J547" s="359" t="s">
        <v>2877</v>
      </c>
      <c r="K547" s="326"/>
      <c r="L547" s="326"/>
      <c r="M547" s="326"/>
      <c r="N547" s="360"/>
      <c r="O547" s="326"/>
      <c r="P547" s="253"/>
      <c r="Q547" s="253"/>
      <c r="R547" s="253"/>
      <c r="S547" s="253"/>
      <c r="T547" s="253"/>
      <c r="U547" s="253"/>
      <c r="V547" s="253"/>
      <c r="W547" s="253"/>
      <c r="X547" s="253"/>
      <c r="Y547" s="253"/>
      <c r="Z547" s="253"/>
      <c r="AA547" s="253"/>
    </row>
    <row r="548" customFormat="false" ht="13.8" hidden="false" customHeight="false" outlineLevel="0" collapsed="false">
      <c r="A548" s="253"/>
      <c r="B548" s="267" t="n">
        <v>544</v>
      </c>
      <c r="C548" s="357" t="s">
        <v>2878</v>
      </c>
      <c r="D548" s="328" t="s">
        <v>2879</v>
      </c>
      <c r="E548" s="338" t="s">
        <v>892</v>
      </c>
      <c r="F548" s="326" t="s">
        <v>639</v>
      </c>
      <c r="G548" s="326" t="s">
        <v>2847</v>
      </c>
      <c r="H548" s="359" t="s">
        <v>2880</v>
      </c>
      <c r="I548" s="326" t="s">
        <v>2881</v>
      </c>
      <c r="J548" s="359" t="s">
        <v>2882</v>
      </c>
      <c r="K548" s="326"/>
      <c r="L548" s="326"/>
      <c r="M548" s="326"/>
      <c r="N548" s="360"/>
      <c r="O548" s="326"/>
      <c r="P548" s="253"/>
      <c r="Q548" s="253"/>
      <c r="R548" s="253"/>
      <c r="S548" s="253"/>
      <c r="T548" s="253"/>
      <c r="U548" s="253"/>
      <c r="V548" s="253"/>
      <c r="W548" s="253"/>
      <c r="X548" s="253"/>
      <c r="Y548" s="253"/>
      <c r="Z548" s="253"/>
      <c r="AA548" s="253"/>
    </row>
    <row r="549" customFormat="false" ht="13.8" hidden="false" customHeight="false" outlineLevel="0" collapsed="false">
      <c r="A549" s="253"/>
      <c r="B549" s="267" t="n">
        <v>545</v>
      </c>
      <c r="C549" s="357" t="s">
        <v>2883</v>
      </c>
      <c r="D549" s="328" t="s">
        <v>647</v>
      </c>
      <c r="E549" s="338" t="s">
        <v>892</v>
      </c>
      <c r="F549" s="326" t="s">
        <v>639</v>
      </c>
      <c r="G549" s="326" t="s">
        <v>2847</v>
      </c>
      <c r="H549" s="359" t="s">
        <v>2884</v>
      </c>
      <c r="I549" s="326" t="s">
        <v>2885</v>
      </c>
      <c r="J549" s="359" t="s">
        <v>2886</v>
      </c>
      <c r="K549" s="326"/>
      <c r="L549" s="326"/>
      <c r="M549" s="326"/>
      <c r="N549" s="360"/>
      <c r="O549" s="326"/>
      <c r="P549" s="253"/>
      <c r="Q549" s="253"/>
      <c r="R549" s="253"/>
      <c r="S549" s="253"/>
      <c r="T549" s="253"/>
      <c r="U549" s="253"/>
      <c r="V549" s="253"/>
      <c r="W549" s="253"/>
      <c r="X549" s="253"/>
      <c r="Y549" s="253"/>
      <c r="Z549" s="253"/>
      <c r="AA549" s="253"/>
    </row>
    <row r="550" customFormat="false" ht="13.8" hidden="false" customHeight="false" outlineLevel="0" collapsed="false">
      <c r="A550" s="253"/>
      <c r="B550" s="267" t="n">
        <v>546</v>
      </c>
      <c r="C550" s="357" t="s">
        <v>2887</v>
      </c>
      <c r="D550" s="328" t="s">
        <v>648</v>
      </c>
      <c r="E550" s="338" t="s">
        <v>892</v>
      </c>
      <c r="F550" s="326" t="s">
        <v>639</v>
      </c>
      <c r="G550" s="326" t="s">
        <v>2702</v>
      </c>
      <c r="H550" s="359" t="s">
        <v>2888</v>
      </c>
      <c r="I550" s="326" t="s">
        <v>2889</v>
      </c>
      <c r="J550" s="359" t="s">
        <v>2890</v>
      </c>
      <c r="K550" s="326"/>
      <c r="L550" s="326"/>
      <c r="M550" s="326"/>
      <c r="N550" s="360"/>
      <c r="O550" s="326"/>
      <c r="P550" s="253"/>
      <c r="Q550" s="253"/>
      <c r="R550" s="253"/>
      <c r="S550" s="253"/>
      <c r="T550" s="253"/>
      <c r="U550" s="253"/>
      <c r="V550" s="253"/>
      <c r="W550" s="253"/>
      <c r="X550" s="253"/>
      <c r="Y550" s="253"/>
      <c r="Z550" s="253"/>
      <c r="AA550" s="253"/>
    </row>
    <row r="551" customFormat="false" ht="13.8" hidden="false" customHeight="false" outlineLevel="0" collapsed="false">
      <c r="A551" s="253"/>
      <c r="B551" s="267" t="n">
        <v>547</v>
      </c>
      <c r="C551" s="357" t="s">
        <v>2891</v>
      </c>
      <c r="D551" s="328" t="s">
        <v>340</v>
      </c>
      <c r="E551" s="338" t="s">
        <v>892</v>
      </c>
      <c r="F551" s="326" t="s">
        <v>639</v>
      </c>
      <c r="G551" s="326" t="s">
        <v>2892</v>
      </c>
      <c r="H551" s="361" t="s">
        <v>2893</v>
      </c>
      <c r="I551" s="326" t="s">
        <v>2894</v>
      </c>
      <c r="J551" s="361" t="s">
        <v>2895</v>
      </c>
      <c r="K551" s="326"/>
      <c r="L551" s="326"/>
      <c r="M551" s="326"/>
      <c r="N551" s="360"/>
      <c r="O551" s="326"/>
      <c r="P551" s="253"/>
      <c r="Q551" s="253"/>
      <c r="R551" s="253"/>
      <c r="S551" s="253"/>
      <c r="T551" s="253"/>
      <c r="U551" s="253"/>
      <c r="V551" s="253"/>
      <c r="W551" s="253"/>
      <c r="X551" s="253"/>
      <c r="Y551" s="253"/>
      <c r="Z551" s="253"/>
      <c r="AA551" s="253"/>
    </row>
    <row r="552" customFormat="false" ht="13.8" hidden="false" customHeight="false" outlineLevel="0" collapsed="false">
      <c r="A552" s="253"/>
      <c r="B552" s="267" t="n">
        <v>548</v>
      </c>
      <c r="C552" s="357" t="s">
        <v>2896</v>
      </c>
      <c r="D552" s="328" t="s">
        <v>649</v>
      </c>
      <c r="E552" s="338" t="s">
        <v>892</v>
      </c>
      <c r="F552" s="326" t="s">
        <v>639</v>
      </c>
      <c r="G552" s="326" t="s">
        <v>2847</v>
      </c>
      <c r="H552" s="359" t="s">
        <v>2897</v>
      </c>
      <c r="I552" s="326" t="s">
        <v>2898</v>
      </c>
      <c r="J552" s="359" t="s">
        <v>2899</v>
      </c>
      <c r="K552" s="326"/>
      <c r="L552" s="326"/>
      <c r="M552" s="326"/>
      <c r="N552" s="360"/>
      <c r="O552" s="326"/>
      <c r="P552" s="253"/>
      <c r="Q552" s="253"/>
      <c r="R552" s="253"/>
      <c r="S552" s="253"/>
      <c r="T552" s="253"/>
      <c r="U552" s="253"/>
      <c r="V552" s="253"/>
      <c r="W552" s="253"/>
      <c r="X552" s="253"/>
      <c r="Y552" s="253"/>
      <c r="Z552" s="253"/>
      <c r="AA552" s="253"/>
    </row>
    <row r="553" customFormat="false" ht="13.8" hidden="false" customHeight="false" outlineLevel="0" collapsed="false">
      <c r="A553" s="253"/>
      <c r="B553" s="267" t="n">
        <v>549</v>
      </c>
      <c r="C553" s="357" t="s">
        <v>2900</v>
      </c>
      <c r="D553" s="328" t="s">
        <v>650</v>
      </c>
      <c r="E553" s="338" t="s">
        <v>892</v>
      </c>
      <c r="F553" s="326" t="s">
        <v>639</v>
      </c>
      <c r="G553" s="326" t="s">
        <v>2901</v>
      </c>
      <c r="H553" s="359" t="s">
        <v>2902</v>
      </c>
      <c r="I553" s="326" t="s">
        <v>2903</v>
      </c>
      <c r="J553" s="359" t="s">
        <v>2904</v>
      </c>
      <c r="K553" s="326"/>
      <c r="L553" s="326"/>
      <c r="M553" s="326"/>
      <c r="N553" s="360"/>
      <c r="O553" s="326"/>
      <c r="P553" s="253"/>
      <c r="Q553" s="253"/>
      <c r="R553" s="253"/>
      <c r="S553" s="253"/>
      <c r="T553" s="253"/>
      <c r="U553" s="253"/>
      <c r="V553" s="253"/>
      <c r="W553" s="253"/>
      <c r="X553" s="253"/>
      <c r="Y553" s="253"/>
      <c r="Z553" s="253"/>
      <c r="AA553" s="253"/>
    </row>
    <row r="554" customFormat="false" ht="13.8" hidden="false" customHeight="false" outlineLevel="0" collapsed="false">
      <c r="A554" s="253"/>
      <c r="B554" s="267" t="n">
        <v>550</v>
      </c>
      <c r="C554" s="357" t="s">
        <v>2905</v>
      </c>
      <c r="D554" s="328" t="s">
        <v>651</v>
      </c>
      <c r="E554" s="338" t="s">
        <v>892</v>
      </c>
      <c r="F554" s="326" t="s">
        <v>639</v>
      </c>
      <c r="G554" s="326" t="s">
        <v>2901</v>
      </c>
      <c r="H554" s="361" t="s">
        <v>2906</v>
      </c>
      <c r="I554" s="326" t="s">
        <v>2907</v>
      </c>
      <c r="J554" s="361" t="s">
        <v>2908</v>
      </c>
      <c r="K554" s="326"/>
      <c r="L554" s="326"/>
      <c r="M554" s="326"/>
      <c r="N554" s="360"/>
      <c r="O554" s="326"/>
      <c r="P554" s="253"/>
      <c r="Q554" s="253"/>
      <c r="R554" s="253"/>
      <c r="S554" s="253"/>
      <c r="T554" s="253"/>
      <c r="U554" s="253"/>
      <c r="V554" s="253"/>
      <c r="W554" s="253"/>
      <c r="X554" s="253"/>
      <c r="Y554" s="253"/>
      <c r="Z554" s="253"/>
      <c r="AA554" s="253"/>
    </row>
    <row r="555" customFormat="false" ht="13.8" hidden="false" customHeight="false" outlineLevel="0" collapsed="false">
      <c r="A555" s="253"/>
      <c r="B555" s="267" t="n">
        <v>551</v>
      </c>
      <c r="C555" s="357" t="s">
        <v>2909</v>
      </c>
      <c r="D555" s="328" t="s">
        <v>652</v>
      </c>
      <c r="E555" s="338" t="s">
        <v>915</v>
      </c>
      <c r="F555" s="326" t="s">
        <v>639</v>
      </c>
      <c r="G555" s="326" t="s">
        <v>2901</v>
      </c>
      <c r="H555" s="359" t="s">
        <v>2910</v>
      </c>
      <c r="I555" s="359"/>
      <c r="J555" s="359" t="s">
        <v>2911</v>
      </c>
      <c r="K555" s="326"/>
      <c r="L555" s="326"/>
      <c r="M555" s="326"/>
      <c r="N555" s="360"/>
      <c r="O555" s="326"/>
      <c r="P555" s="253"/>
      <c r="Q555" s="253"/>
      <c r="R555" s="253"/>
      <c r="S555" s="253"/>
      <c r="T555" s="253"/>
      <c r="U555" s="253"/>
      <c r="V555" s="253"/>
      <c r="W555" s="253"/>
      <c r="X555" s="253"/>
      <c r="Y555" s="253"/>
      <c r="Z555" s="253"/>
      <c r="AA555" s="253"/>
    </row>
    <row r="556" customFormat="false" ht="13.8" hidden="false" customHeight="false" outlineLevel="0" collapsed="false">
      <c r="A556" s="253"/>
      <c r="B556" s="267" t="n">
        <v>552</v>
      </c>
      <c r="C556" s="357" t="s">
        <v>2912</v>
      </c>
      <c r="D556" s="328" t="s">
        <v>653</v>
      </c>
      <c r="E556" s="338" t="s">
        <v>892</v>
      </c>
      <c r="F556" s="326" t="s">
        <v>639</v>
      </c>
      <c r="G556" s="326" t="s">
        <v>2901</v>
      </c>
      <c r="H556" s="359" t="s">
        <v>2913</v>
      </c>
      <c r="I556" s="326" t="s">
        <v>2914</v>
      </c>
      <c r="J556" s="359" t="s">
        <v>2915</v>
      </c>
      <c r="K556" s="326"/>
      <c r="L556" s="326"/>
      <c r="M556" s="326"/>
      <c r="N556" s="360"/>
      <c r="O556" s="326"/>
      <c r="P556" s="253"/>
      <c r="Q556" s="253"/>
      <c r="R556" s="253"/>
      <c r="S556" s="253"/>
      <c r="T556" s="253"/>
      <c r="U556" s="253"/>
      <c r="V556" s="253"/>
      <c r="W556" s="253"/>
      <c r="X556" s="253"/>
      <c r="Y556" s="253"/>
      <c r="Z556" s="253"/>
      <c r="AA556" s="253"/>
    </row>
    <row r="557" customFormat="false" ht="13.8" hidden="false" customHeight="false" outlineLevel="0" collapsed="false">
      <c r="A557" s="253"/>
      <c r="B557" s="267" t="n">
        <v>553</v>
      </c>
      <c r="C557" s="357" t="s">
        <v>2916</v>
      </c>
      <c r="D557" s="328" t="s">
        <v>654</v>
      </c>
      <c r="E557" s="338" t="s">
        <v>892</v>
      </c>
      <c r="F557" s="326" t="s">
        <v>639</v>
      </c>
      <c r="G557" s="326" t="s">
        <v>2847</v>
      </c>
      <c r="H557" s="359" t="s">
        <v>2917</v>
      </c>
      <c r="I557" s="326" t="s">
        <v>2918</v>
      </c>
      <c r="J557" s="359" t="s">
        <v>2919</v>
      </c>
      <c r="K557" s="326"/>
      <c r="L557" s="326"/>
      <c r="M557" s="326"/>
      <c r="N557" s="360"/>
      <c r="O557" s="326"/>
      <c r="P557" s="253"/>
      <c r="Q557" s="253"/>
      <c r="R557" s="253"/>
      <c r="S557" s="253"/>
      <c r="T557" s="253"/>
      <c r="U557" s="253"/>
      <c r="V557" s="253"/>
      <c r="W557" s="253"/>
      <c r="X557" s="253"/>
      <c r="Y557" s="253"/>
      <c r="Z557" s="253"/>
      <c r="AA557" s="253"/>
    </row>
    <row r="558" customFormat="false" ht="13.8" hidden="false" customHeight="false" outlineLevel="0" collapsed="false">
      <c r="A558" s="253"/>
      <c r="B558" s="267" t="n">
        <v>554</v>
      </c>
      <c r="C558" s="357" t="s">
        <v>2920</v>
      </c>
      <c r="D558" s="328" t="s">
        <v>655</v>
      </c>
      <c r="E558" s="338" t="s">
        <v>892</v>
      </c>
      <c r="F558" s="326" t="s">
        <v>639</v>
      </c>
      <c r="G558" s="326" t="s">
        <v>2847</v>
      </c>
      <c r="H558" s="359" t="s">
        <v>2921</v>
      </c>
      <c r="I558" s="326" t="s">
        <v>2922</v>
      </c>
      <c r="J558" s="359" t="s">
        <v>2923</v>
      </c>
      <c r="K558" s="326"/>
      <c r="L558" s="326"/>
      <c r="M558" s="326"/>
      <c r="N558" s="360"/>
      <c r="O558" s="326"/>
      <c r="P558" s="253"/>
      <c r="Q558" s="253"/>
      <c r="R558" s="253"/>
      <c r="S558" s="253"/>
      <c r="T558" s="253"/>
      <c r="U558" s="253"/>
      <c r="V558" s="253"/>
      <c r="W558" s="253"/>
      <c r="X558" s="253"/>
      <c r="Y558" s="253"/>
      <c r="Z558" s="253"/>
      <c r="AA558" s="253"/>
    </row>
    <row r="559" customFormat="false" ht="13.8" hidden="false" customHeight="false" outlineLevel="0" collapsed="false">
      <c r="A559" s="253"/>
      <c r="B559" s="267" t="n">
        <v>555</v>
      </c>
      <c r="C559" s="357" t="s">
        <v>2924</v>
      </c>
      <c r="D559" s="328" t="s">
        <v>656</v>
      </c>
      <c r="E559" s="338" t="s">
        <v>892</v>
      </c>
      <c r="F559" s="326" t="s">
        <v>639</v>
      </c>
      <c r="G559" s="326" t="s">
        <v>2901</v>
      </c>
      <c r="H559" s="218"/>
      <c r="I559" s="326" t="s">
        <v>2925</v>
      </c>
      <c r="J559" s="359" t="s">
        <v>2926</v>
      </c>
      <c r="K559" s="326"/>
      <c r="L559" s="326"/>
      <c r="M559" s="326"/>
      <c r="N559" s="360"/>
      <c r="O559" s="326"/>
      <c r="P559" s="253"/>
      <c r="Q559" s="253"/>
      <c r="R559" s="253"/>
      <c r="S559" s="253"/>
      <c r="T559" s="253"/>
      <c r="U559" s="253"/>
      <c r="V559" s="253"/>
      <c r="W559" s="253"/>
      <c r="X559" s="253"/>
      <c r="Y559" s="253"/>
      <c r="Z559" s="253"/>
      <c r="AA559" s="253"/>
    </row>
    <row r="560" customFormat="false" ht="13.8" hidden="false" customHeight="false" outlineLevel="0" collapsed="false">
      <c r="A560" s="253"/>
      <c r="B560" s="267" t="n">
        <v>556</v>
      </c>
      <c r="C560" s="357" t="s">
        <v>2927</v>
      </c>
      <c r="D560" s="328" t="s">
        <v>657</v>
      </c>
      <c r="E560" s="338" t="s">
        <v>892</v>
      </c>
      <c r="F560" s="326" t="s">
        <v>639</v>
      </c>
      <c r="G560" s="326" t="s">
        <v>2847</v>
      </c>
      <c r="H560" s="358" t="s">
        <v>2928</v>
      </c>
      <c r="I560" s="326" t="s">
        <v>2929</v>
      </c>
      <c r="J560" s="359" t="s">
        <v>2930</v>
      </c>
      <c r="K560" s="326"/>
      <c r="L560" s="326"/>
      <c r="M560" s="326"/>
      <c r="N560" s="360"/>
      <c r="O560" s="326"/>
      <c r="P560" s="253"/>
      <c r="Q560" s="253"/>
      <c r="R560" s="253"/>
      <c r="S560" s="253"/>
      <c r="T560" s="253"/>
      <c r="U560" s="253"/>
      <c r="V560" s="253"/>
      <c r="W560" s="253"/>
      <c r="X560" s="253"/>
      <c r="Y560" s="253"/>
      <c r="Z560" s="253"/>
      <c r="AA560" s="253"/>
    </row>
    <row r="561" customFormat="false" ht="13.8" hidden="false" customHeight="false" outlineLevel="0" collapsed="false">
      <c r="A561" s="253"/>
      <c r="B561" s="267" t="n">
        <v>557</v>
      </c>
      <c r="C561" s="357" t="s">
        <v>2931</v>
      </c>
      <c r="D561" s="328" t="s">
        <v>658</v>
      </c>
      <c r="E561" s="338" t="s">
        <v>915</v>
      </c>
      <c r="F561" s="326" t="s">
        <v>639</v>
      </c>
      <c r="G561" s="326" t="s">
        <v>2847</v>
      </c>
      <c r="H561" s="358" t="s">
        <v>2932</v>
      </c>
      <c r="I561" s="326" t="s">
        <v>2933</v>
      </c>
      <c r="J561" s="359" t="s">
        <v>2934</v>
      </c>
      <c r="K561" s="326"/>
      <c r="L561" s="326"/>
      <c r="M561" s="326"/>
      <c r="N561" s="360"/>
      <c r="O561" s="326"/>
      <c r="P561" s="253"/>
      <c r="Q561" s="253"/>
      <c r="R561" s="253"/>
      <c r="S561" s="253"/>
      <c r="T561" s="253"/>
      <c r="U561" s="253"/>
      <c r="V561" s="253"/>
      <c r="W561" s="253"/>
      <c r="X561" s="253"/>
      <c r="Y561" s="253"/>
      <c r="Z561" s="253"/>
      <c r="AA561" s="253"/>
    </row>
    <row r="562" customFormat="false" ht="13.8" hidden="false" customHeight="false" outlineLevel="0" collapsed="false">
      <c r="A562" s="253"/>
      <c r="B562" s="267" t="n">
        <v>558</v>
      </c>
      <c r="C562" s="357" t="s">
        <v>2935</v>
      </c>
      <c r="D562" s="328" t="s">
        <v>659</v>
      </c>
      <c r="E562" s="338" t="s">
        <v>892</v>
      </c>
      <c r="F562" s="326" t="s">
        <v>639</v>
      </c>
      <c r="G562" s="326" t="s">
        <v>2847</v>
      </c>
      <c r="H562" s="359" t="s">
        <v>2936</v>
      </c>
      <c r="I562" s="326" t="s">
        <v>2937</v>
      </c>
      <c r="J562" s="359" t="s">
        <v>2938</v>
      </c>
      <c r="K562" s="326"/>
      <c r="L562" s="326"/>
      <c r="M562" s="326"/>
      <c r="N562" s="360"/>
      <c r="O562" s="326"/>
      <c r="P562" s="253"/>
      <c r="Q562" s="253"/>
      <c r="R562" s="253"/>
      <c r="S562" s="253"/>
      <c r="T562" s="253"/>
      <c r="U562" s="253"/>
      <c r="V562" s="253"/>
      <c r="W562" s="253"/>
      <c r="X562" s="253"/>
      <c r="Y562" s="253"/>
      <c r="Z562" s="253"/>
      <c r="AA562" s="253"/>
    </row>
    <row r="563" customFormat="false" ht="13.8" hidden="false" customHeight="false" outlineLevel="0" collapsed="false">
      <c r="A563" s="253"/>
      <c r="B563" s="267" t="n">
        <v>559</v>
      </c>
      <c r="C563" s="357" t="s">
        <v>2939</v>
      </c>
      <c r="D563" s="328" t="s">
        <v>288</v>
      </c>
      <c r="E563" s="338" t="s">
        <v>892</v>
      </c>
      <c r="F563" s="326" t="s">
        <v>639</v>
      </c>
      <c r="G563" s="326" t="s">
        <v>2847</v>
      </c>
      <c r="H563" s="359" t="s">
        <v>2940</v>
      </c>
      <c r="I563" s="326" t="s">
        <v>2941</v>
      </c>
      <c r="J563" s="359" t="s">
        <v>2942</v>
      </c>
      <c r="K563" s="326"/>
      <c r="L563" s="326"/>
      <c r="M563" s="326"/>
      <c r="N563" s="360"/>
      <c r="O563" s="326"/>
      <c r="P563" s="253"/>
      <c r="Q563" s="253"/>
      <c r="R563" s="253"/>
      <c r="S563" s="253"/>
      <c r="T563" s="253"/>
      <c r="U563" s="253"/>
      <c r="V563" s="253"/>
      <c r="W563" s="253"/>
      <c r="X563" s="253"/>
      <c r="Y563" s="253"/>
      <c r="Z563" s="253"/>
      <c r="AA563" s="253"/>
    </row>
    <row r="564" customFormat="false" ht="13.8" hidden="false" customHeight="false" outlineLevel="0" collapsed="false">
      <c r="A564" s="253"/>
      <c r="B564" s="267" t="n">
        <v>560</v>
      </c>
      <c r="C564" s="357" t="s">
        <v>2943</v>
      </c>
      <c r="D564" s="328" t="s">
        <v>2944</v>
      </c>
      <c r="E564" s="338" t="s">
        <v>892</v>
      </c>
      <c r="F564" s="326" t="s">
        <v>639</v>
      </c>
      <c r="G564" s="326" t="s">
        <v>2847</v>
      </c>
      <c r="H564" s="361" t="s">
        <v>2945</v>
      </c>
      <c r="I564" s="326" t="s">
        <v>2946</v>
      </c>
      <c r="J564" s="361" t="s">
        <v>2947</v>
      </c>
      <c r="K564" s="326"/>
      <c r="L564" s="326"/>
      <c r="M564" s="326"/>
      <c r="N564" s="360"/>
      <c r="O564" s="326"/>
      <c r="P564" s="253"/>
      <c r="Q564" s="253"/>
      <c r="R564" s="253"/>
      <c r="S564" s="253"/>
      <c r="T564" s="253"/>
      <c r="U564" s="253"/>
      <c r="V564" s="253"/>
      <c r="W564" s="253"/>
      <c r="X564" s="253"/>
      <c r="Y564" s="253"/>
      <c r="Z564" s="253"/>
      <c r="AA564" s="253"/>
    </row>
    <row r="565" customFormat="false" ht="13.8" hidden="false" customHeight="false" outlineLevel="0" collapsed="false">
      <c r="A565" s="253"/>
      <c r="B565" s="267" t="n">
        <v>561</v>
      </c>
      <c r="C565" s="353" t="s">
        <v>2948</v>
      </c>
      <c r="D565" s="328" t="s">
        <v>661</v>
      </c>
      <c r="E565" s="338" t="s">
        <v>892</v>
      </c>
      <c r="F565" s="326" t="s">
        <v>662</v>
      </c>
      <c r="G565" s="326" t="s">
        <v>2949</v>
      </c>
      <c r="H565" s="358" t="s">
        <v>2950</v>
      </c>
      <c r="I565" s="326" t="s">
        <v>2951</v>
      </c>
      <c r="J565" s="359" t="s">
        <v>2952</v>
      </c>
      <c r="K565" s="326"/>
      <c r="L565" s="326"/>
      <c r="M565" s="326"/>
      <c r="N565" s="362"/>
      <c r="O565" s="326"/>
      <c r="P565" s="253"/>
      <c r="Q565" s="253"/>
      <c r="R565" s="253"/>
      <c r="S565" s="253"/>
      <c r="T565" s="253"/>
      <c r="U565" s="253"/>
      <c r="V565" s="253"/>
      <c r="W565" s="253"/>
      <c r="X565" s="253"/>
      <c r="Y565" s="253"/>
      <c r="Z565" s="253"/>
      <c r="AA565" s="253"/>
    </row>
    <row r="566" customFormat="false" ht="13.8" hidden="false" customHeight="false" outlineLevel="0" collapsed="false">
      <c r="A566" s="253"/>
      <c r="B566" s="267" t="n">
        <v>562</v>
      </c>
      <c r="C566" s="357" t="s">
        <v>2953</v>
      </c>
      <c r="D566" s="328" t="s">
        <v>663</v>
      </c>
      <c r="E566" s="338" t="s">
        <v>892</v>
      </c>
      <c r="F566" s="326" t="s">
        <v>662</v>
      </c>
      <c r="G566" s="326" t="s">
        <v>2949</v>
      </c>
      <c r="H566" s="359" t="s">
        <v>2954</v>
      </c>
      <c r="I566" s="326" t="s">
        <v>2955</v>
      </c>
      <c r="J566" s="359" t="s">
        <v>2956</v>
      </c>
      <c r="K566" s="326"/>
      <c r="L566" s="326"/>
      <c r="M566" s="326"/>
      <c r="N566" s="362"/>
      <c r="O566" s="326"/>
      <c r="P566" s="253"/>
      <c r="Q566" s="253"/>
      <c r="R566" s="253"/>
      <c r="S566" s="253"/>
      <c r="T566" s="253"/>
      <c r="U566" s="253"/>
      <c r="V566" s="253"/>
      <c r="W566" s="253"/>
      <c r="X566" s="253"/>
      <c r="Y566" s="253"/>
      <c r="Z566" s="253"/>
      <c r="AA566" s="253"/>
    </row>
    <row r="567" customFormat="false" ht="13.8" hidden="false" customHeight="false" outlineLevel="0" collapsed="false">
      <c r="A567" s="253"/>
      <c r="B567" s="267" t="n">
        <v>563</v>
      </c>
      <c r="C567" s="357" t="s">
        <v>2957</v>
      </c>
      <c r="D567" s="328" t="s">
        <v>664</v>
      </c>
      <c r="E567" s="338" t="s">
        <v>892</v>
      </c>
      <c r="F567" s="326" t="s">
        <v>662</v>
      </c>
      <c r="G567" s="326" t="s">
        <v>2949</v>
      </c>
      <c r="H567" s="359" t="s">
        <v>2958</v>
      </c>
      <c r="I567" s="326" t="s">
        <v>2959</v>
      </c>
      <c r="J567" s="359" t="s">
        <v>2960</v>
      </c>
      <c r="K567" s="326"/>
      <c r="L567" s="326"/>
      <c r="M567" s="326"/>
      <c r="N567" s="362"/>
      <c r="O567" s="326"/>
      <c r="P567" s="253"/>
      <c r="Q567" s="253"/>
      <c r="R567" s="253"/>
      <c r="S567" s="253"/>
      <c r="T567" s="253"/>
      <c r="U567" s="253"/>
      <c r="V567" s="253"/>
      <c r="W567" s="253"/>
      <c r="X567" s="253"/>
      <c r="Y567" s="253"/>
      <c r="Z567" s="253"/>
      <c r="AA567" s="253"/>
    </row>
    <row r="568" customFormat="false" ht="13.8" hidden="false" customHeight="false" outlineLevel="0" collapsed="false">
      <c r="A568" s="253"/>
      <c r="B568" s="267" t="n">
        <v>564</v>
      </c>
      <c r="C568" s="357" t="s">
        <v>2961</v>
      </c>
      <c r="D568" s="328" t="s">
        <v>665</v>
      </c>
      <c r="E568" s="338" t="s">
        <v>892</v>
      </c>
      <c r="F568" s="326" t="s">
        <v>662</v>
      </c>
      <c r="G568" s="326" t="s">
        <v>2949</v>
      </c>
      <c r="H568" s="359" t="s">
        <v>2962</v>
      </c>
      <c r="I568" s="326" t="s">
        <v>2963</v>
      </c>
      <c r="J568" s="359" t="s">
        <v>2964</v>
      </c>
      <c r="K568" s="326"/>
      <c r="L568" s="326"/>
      <c r="M568" s="326"/>
      <c r="N568" s="362"/>
      <c r="O568" s="326"/>
      <c r="P568" s="253"/>
      <c r="Q568" s="253"/>
      <c r="R568" s="253"/>
      <c r="S568" s="253"/>
      <c r="T568" s="253"/>
      <c r="U568" s="253"/>
      <c r="V568" s="253"/>
      <c r="W568" s="253"/>
      <c r="X568" s="253"/>
      <c r="Y568" s="253"/>
      <c r="Z568" s="253"/>
      <c r="AA568" s="253"/>
    </row>
    <row r="569" customFormat="false" ht="13.8" hidden="false" customHeight="false" outlineLevel="0" collapsed="false">
      <c r="A569" s="253"/>
      <c r="B569" s="267" t="n">
        <v>565</v>
      </c>
      <c r="C569" s="357" t="s">
        <v>2965</v>
      </c>
      <c r="D569" s="328" t="s">
        <v>666</v>
      </c>
      <c r="E569" s="338" t="s">
        <v>915</v>
      </c>
      <c r="F569" s="326" t="s">
        <v>662</v>
      </c>
      <c r="G569" s="326" t="s">
        <v>2949</v>
      </c>
      <c r="H569" s="359" t="s">
        <v>2966</v>
      </c>
      <c r="I569" s="326" t="s">
        <v>2967</v>
      </c>
      <c r="J569" s="359" t="s">
        <v>2968</v>
      </c>
      <c r="K569" s="326"/>
      <c r="L569" s="326"/>
      <c r="M569" s="326"/>
      <c r="N569" s="362"/>
      <c r="O569" s="326"/>
      <c r="P569" s="253"/>
      <c r="Q569" s="253"/>
      <c r="R569" s="253"/>
      <c r="S569" s="253"/>
      <c r="T569" s="253"/>
      <c r="U569" s="253"/>
      <c r="V569" s="253"/>
      <c r="W569" s="253"/>
      <c r="X569" s="253"/>
      <c r="Y569" s="253"/>
      <c r="Z569" s="253"/>
      <c r="AA569" s="253"/>
    </row>
    <row r="570" customFormat="false" ht="13.8" hidden="false" customHeight="false" outlineLevel="0" collapsed="false">
      <c r="A570" s="253"/>
      <c r="B570" s="267" t="n">
        <v>566</v>
      </c>
      <c r="C570" s="357" t="s">
        <v>2969</v>
      </c>
      <c r="D570" s="328" t="s">
        <v>667</v>
      </c>
      <c r="E570" s="338" t="s">
        <v>892</v>
      </c>
      <c r="F570" s="326" t="s">
        <v>662</v>
      </c>
      <c r="G570" s="326" t="s">
        <v>2949</v>
      </c>
      <c r="H570" s="359" t="s">
        <v>2970</v>
      </c>
      <c r="I570" s="326" t="s">
        <v>2971</v>
      </c>
      <c r="J570" s="359" t="s">
        <v>2972</v>
      </c>
      <c r="K570" s="326"/>
      <c r="L570" s="326"/>
      <c r="M570" s="326"/>
      <c r="N570" s="362"/>
      <c r="O570" s="326"/>
      <c r="P570" s="253"/>
      <c r="Q570" s="253"/>
      <c r="R570" s="253"/>
      <c r="S570" s="253"/>
      <c r="T570" s="253"/>
      <c r="U570" s="253"/>
      <c r="V570" s="253"/>
      <c r="W570" s="253"/>
      <c r="X570" s="253"/>
      <c r="Y570" s="253"/>
      <c r="Z570" s="253"/>
      <c r="AA570" s="253"/>
    </row>
    <row r="571" customFormat="false" ht="13.8" hidden="false" customHeight="false" outlineLevel="0" collapsed="false">
      <c r="A571" s="253"/>
      <c r="B571" s="267" t="n">
        <v>567</v>
      </c>
      <c r="C571" s="357" t="s">
        <v>2973</v>
      </c>
      <c r="D571" s="328" t="s">
        <v>668</v>
      </c>
      <c r="E571" s="338" t="s">
        <v>892</v>
      </c>
      <c r="F571" s="326" t="s">
        <v>662</v>
      </c>
      <c r="G571" s="326" t="s">
        <v>2949</v>
      </c>
      <c r="H571" s="359" t="s">
        <v>2974</v>
      </c>
      <c r="I571" s="326" t="s">
        <v>2975</v>
      </c>
      <c r="J571" s="359" t="s">
        <v>2976</v>
      </c>
      <c r="K571" s="326"/>
      <c r="L571" s="326"/>
      <c r="M571" s="326"/>
      <c r="N571" s="362"/>
      <c r="O571" s="326"/>
      <c r="P571" s="253"/>
      <c r="Q571" s="253"/>
      <c r="R571" s="253"/>
      <c r="S571" s="253"/>
      <c r="T571" s="253"/>
      <c r="U571" s="253"/>
      <c r="V571" s="253"/>
      <c r="W571" s="253"/>
      <c r="X571" s="253"/>
      <c r="Y571" s="253"/>
      <c r="Z571" s="253"/>
      <c r="AA571" s="253"/>
    </row>
    <row r="572" customFormat="false" ht="13.8" hidden="false" customHeight="false" outlineLevel="0" collapsed="false">
      <c r="A572" s="253"/>
      <c r="B572" s="267" t="n">
        <v>568</v>
      </c>
      <c r="C572" s="357" t="s">
        <v>2977</v>
      </c>
      <c r="D572" s="328" t="s">
        <v>669</v>
      </c>
      <c r="E572" s="338" t="s">
        <v>892</v>
      </c>
      <c r="F572" s="326" t="s">
        <v>662</v>
      </c>
      <c r="G572" s="326" t="s">
        <v>2949</v>
      </c>
      <c r="H572" s="359" t="s">
        <v>2978</v>
      </c>
      <c r="I572" s="326" t="s">
        <v>2979</v>
      </c>
      <c r="J572" s="359" t="s">
        <v>2980</v>
      </c>
      <c r="K572" s="326"/>
      <c r="L572" s="326"/>
      <c r="M572" s="326"/>
      <c r="N572" s="362"/>
      <c r="O572" s="326"/>
      <c r="P572" s="253"/>
      <c r="Q572" s="253"/>
      <c r="R572" s="253"/>
      <c r="S572" s="253"/>
      <c r="T572" s="253"/>
      <c r="U572" s="253"/>
      <c r="V572" s="253"/>
      <c r="W572" s="253"/>
      <c r="X572" s="253"/>
      <c r="Y572" s="253"/>
      <c r="Z572" s="253"/>
      <c r="AA572" s="253"/>
    </row>
    <row r="573" customFormat="false" ht="13.8" hidden="false" customHeight="false" outlineLevel="0" collapsed="false">
      <c r="A573" s="253"/>
      <c r="B573" s="267" t="n">
        <v>569</v>
      </c>
      <c r="C573" s="357" t="s">
        <v>2981</v>
      </c>
      <c r="D573" s="328" t="s">
        <v>670</v>
      </c>
      <c r="E573" s="338" t="s">
        <v>892</v>
      </c>
      <c r="F573" s="326" t="s">
        <v>662</v>
      </c>
      <c r="G573" s="326" t="s">
        <v>2982</v>
      </c>
      <c r="H573" s="359" t="s">
        <v>2983</v>
      </c>
      <c r="I573" s="326" t="s">
        <v>2984</v>
      </c>
      <c r="J573" s="359" t="s">
        <v>2985</v>
      </c>
      <c r="K573" s="326"/>
      <c r="L573" s="326"/>
      <c r="M573" s="326"/>
      <c r="N573" s="362"/>
      <c r="O573" s="326"/>
      <c r="P573" s="253"/>
      <c r="Q573" s="253"/>
      <c r="R573" s="253"/>
      <c r="S573" s="253"/>
      <c r="T573" s="253"/>
      <c r="U573" s="253"/>
      <c r="V573" s="253"/>
      <c r="W573" s="253"/>
      <c r="X573" s="253"/>
      <c r="Y573" s="253"/>
      <c r="Z573" s="253"/>
      <c r="AA573" s="253"/>
    </row>
    <row r="574" customFormat="false" ht="13.8" hidden="false" customHeight="false" outlineLevel="0" collapsed="false">
      <c r="A574" s="253"/>
      <c r="B574" s="267" t="n">
        <v>570</v>
      </c>
      <c r="C574" s="357" t="s">
        <v>2986</v>
      </c>
      <c r="D574" s="328" t="s">
        <v>671</v>
      </c>
      <c r="E574" s="338" t="s">
        <v>892</v>
      </c>
      <c r="F574" s="326" t="s">
        <v>662</v>
      </c>
      <c r="G574" s="326" t="s">
        <v>2949</v>
      </c>
      <c r="H574" s="359" t="s">
        <v>2987</v>
      </c>
      <c r="I574" s="326" t="s">
        <v>2988</v>
      </c>
      <c r="J574" s="359" t="s">
        <v>2989</v>
      </c>
      <c r="K574" s="326"/>
      <c r="L574" s="326"/>
      <c r="M574" s="326"/>
      <c r="N574" s="362"/>
      <c r="O574" s="326"/>
      <c r="P574" s="253"/>
      <c r="Q574" s="253"/>
      <c r="R574" s="253"/>
      <c r="S574" s="253"/>
      <c r="T574" s="253"/>
      <c r="U574" s="253"/>
      <c r="V574" s="253"/>
      <c r="W574" s="253"/>
      <c r="X574" s="253"/>
      <c r="Y574" s="253"/>
      <c r="Z574" s="253"/>
      <c r="AA574" s="253"/>
    </row>
    <row r="575" customFormat="false" ht="13.8" hidden="false" customHeight="false" outlineLevel="0" collapsed="false">
      <c r="A575" s="253"/>
      <c r="B575" s="267" t="n">
        <v>571</v>
      </c>
      <c r="C575" s="357" t="s">
        <v>2990</v>
      </c>
      <c r="D575" s="328" t="s">
        <v>672</v>
      </c>
      <c r="E575" s="338" t="s">
        <v>892</v>
      </c>
      <c r="F575" s="326" t="s">
        <v>662</v>
      </c>
      <c r="G575" s="326" t="s">
        <v>2949</v>
      </c>
      <c r="H575" s="359" t="s">
        <v>2991</v>
      </c>
      <c r="I575" s="326" t="s">
        <v>2992</v>
      </c>
      <c r="J575" s="359" t="s">
        <v>2993</v>
      </c>
      <c r="K575" s="326"/>
      <c r="L575" s="326"/>
      <c r="M575" s="326"/>
      <c r="N575" s="362"/>
      <c r="O575" s="326"/>
      <c r="P575" s="253"/>
      <c r="Q575" s="253"/>
      <c r="R575" s="253"/>
      <c r="S575" s="253"/>
      <c r="T575" s="253"/>
      <c r="U575" s="253"/>
      <c r="V575" s="253"/>
      <c r="W575" s="253"/>
      <c r="X575" s="253"/>
      <c r="Y575" s="253"/>
      <c r="Z575" s="253"/>
      <c r="AA575" s="253"/>
    </row>
    <row r="576" customFormat="false" ht="13.8" hidden="false" customHeight="false" outlineLevel="0" collapsed="false">
      <c r="A576" s="253"/>
      <c r="B576" s="267" t="n">
        <v>572</v>
      </c>
      <c r="C576" s="357" t="s">
        <v>2994</v>
      </c>
      <c r="D576" s="328" t="s">
        <v>673</v>
      </c>
      <c r="E576" s="338" t="s">
        <v>892</v>
      </c>
      <c r="F576" s="326" t="s">
        <v>662</v>
      </c>
      <c r="G576" s="326" t="s">
        <v>2949</v>
      </c>
      <c r="H576" s="359" t="s">
        <v>2995</v>
      </c>
      <c r="I576" s="326" t="s">
        <v>2996</v>
      </c>
      <c r="J576" s="358" t="s">
        <v>2997</v>
      </c>
      <c r="K576" s="326"/>
      <c r="L576" s="326"/>
      <c r="M576" s="326"/>
      <c r="N576" s="362"/>
      <c r="O576" s="326"/>
      <c r="P576" s="253"/>
      <c r="Q576" s="253"/>
      <c r="R576" s="253"/>
      <c r="S576" s="253"/>
      <c r="T576" s="253"/>
      <c r="U576" s="253"/>
      <c r="V576" s="253"/>
      <c r="W576" s="253"/>
      <c r="X576" s="253"/>
      <c r="Y576" s="253"/>
      <c r="Z576" s="253"/>
      <c r="AA576" s="253"/>
    </row>
    <row r="577" customFormat="false" ht="13.8" hidden="false" customHeight="false" outlineLevel="0" collapsed="false">
      <c r="A577" s="253"/>
      <c r="B577" s="267" t="n">
        <v>573</v>
      </c>
      <c r="C577" s="357" t="s">
        <v>2998</v>
      </c>
      <c r="D577" s="328" t="s">
        <v>674</v>
      </c>
      <c r="E577" s="338" t="s">
        <v>915</v>
      </c>
      <c r="F577" s="326" t="s">
        <v>662</v>
      </c>
      <c r="G577" s="326" t="s">
        <v>2949</v>
      </c>
      <c r="H577" s="359" t="s">
        <v>2999</v>
      </c>
      <c r="I577" s="326" t="s">
        <v>3000</v>
      </c>
      <c r="J577" s="359" t="s">
        <v>3001</v>
      </c>
      <c r="K577" s="326"/>
      <c r="L577" s="326"/>
      <c r="M577" s="326"/>
      <c r="N577" s="362"/>
      <c r="O577" s="326"/>
      <c r="P577" s="253"/>
      <c r="Q577" s="253"/>
      <c r="R577" s="253"/>
      <c r="S577" s="253"/>
      <c r="T577" s="253"/>
      <c r="U577" s="253"/>
      <c r="V577" s="253"/>
      <c r="W577" s="253"/>
      <c r="X577" s="253"/>
      <c r="Y577" s="253"/>
      <c r="Z577" s="253"/>
      <c r="AA577" s="253"/>
    </row>
    <row r="578" customFormat="false" ht="13.8" hidden="false" customHeight="false" outlineLevel="0" collapsed="false">
      <c r="A578" s="253"/>
      <c r="B578" s="267" t="n">
        <v>574</v>
      </c>
      <c r="C578" s="357" t="s">
        <v>3002</v>
      </c>
      <c r="D578" s="328" t="s">
        <v>675</v>
      </c>
      <c r="E578" s="338" t="s">
        <v>915</v>
      </c>
      <c r="F578" s="326" t="s">
        <v>662</v>
      </c>
      <c r="G578" s="326" t="s">
        <v>2949</v>
      </c>
      <c r="H578" s="359" t="s">
        <v>3003</v>
      </c>
      <c r="I578" s="326" t="s">
        <v>3004</v>
      </c>
      <c r="J578" s="359" t="s">
        <v>3005</v>
      </c>
      <c r="K578" s="326"/>
      <c r="L578" s="326"/>
      <c r="M578" s="326"/>
      <c r="N578" s="362"/>
      <c r="O578" s="326"/>
      <c r="P578" s="253"/>
      <c r="Q578" s="253"/>
      <c r="R578" s="253"/>
      <c r="S578" s="253"/>
      <c r="T578" s="253"/>
      <c r="U578" s="253"/>
      <c r="V578" s="253"/>
      <c r="W578" s="253"/>
      <c r="X578" s="253"/>
      <c r="Y578" s="253"/>
      <c r="Z578" s="253"/>
      <c r="AA578" s="253"/>
    </row>
    <row r="579" customFormat="false" ht="13.8" hidden="false" customHeight="false" outlineLevel="0" collapsed="false">
      <c r="A579" s="253"/>
      <c r="B579" s="267" t="n">
        <v>575</v>
      </c>
      <c r="C579" s="357" t="s">
        <v>3006</v>
      </c>
      <c r="D579" s="328" t="s">
        <v>676</v>
      </c>
      <c r="E579" s="338" t="s">
        <v>892</v>
      </c>
      <c r="F579" s="326" t="s">
        <v>662</v>
      </c>
      <c r="G579" s="326" t="s">
        <v>2949</v>
      </c>
      <c r="H579" s="359" t="s">
        <v>3007</v>
      </c>
      <c r="I579" s="326" t="s">
        <v>3008</v>
      </c>
      <c r="J579" s="359" t="s">
        <v>3009</v>
      </c>
      <c r="K579" s="326"/>
      <c r="L579" s="326"/>
      <c r="M579" s="326"/>
      <c r="N579" s="362"/>
      <c r="O579" s="326"/>
      <c r="P579" s="253"/>
      <c r="Q579" s="253"/>
      <c r="R579" s="253"/>
      <c r="S579" s="253"/>
      <c r="T579" s="253"/>
      <c r="U579" s="253"/>
      <c r="V579" s="253"/>
      <c r="W579" s="253"/>
      <c r="X579" s="253"/>
      <c r="Y579" s="253"/>
      <c r="Z579" s="253"/>
      <c r="AA579" s="253"/>
    </row>
    <row r="580" customFormat="false" ht="13.8" hidden="false" customHeight="false" outlineLevel="0" collapsed="false">
      <c r="A580" s="253"/>
      <c r="B580" s="267" t="n">
        <v>576</v>
      </c>
      <c r="C580" s="357" t="s">
        <v>3010</v>
      </c>
      <c r="D580" s="328" t="s">
        <v>677</v>
      </c>
      <c r="E580" s="338" t="s">
        <v>892</v>
      </c>
      <c r="F580" s="326" t="s">
        <v>662</v>
      </c>
      <c r="G580" s="326" t="s">
        <v>2949</v>
      </c>
      <c r="H580" s="359" t="s">
        <v>3011</v>
      </c>
      <c r="I580" s="326" t="s">
        <v>3012</v>
      </c>
      <c r="J580" s="359" t="s">
        <v>3013</v>
      </c>
      <c r="K580" s="326"/>
      <c r="L580" s="326"/>
      <c r="M580" s="326"/>
      <c r="N580" s="362"/>
      <c r="O580" s="326"/>
      <c r="P580" s="253"/>
      <c r="Q580" s="253"/>
      <c r="R580" s="253"/>
      <c r="S580" s="253"/>
      <c r="T580" s="253"/>
      <c r="U580" s="253"/>
      <c r="V580" s="253"/>
      <c r="W580" s="253"/>
      <c r="X580" s="253"/>
      <c r="Y580" s="253"/>
      <c r="Z580" s="253"/>
      <c r="AA580" s="253"/>
    </row>
    <row r="581" customFormat="false" ht="13.8" hidden="false" customHeight="false" outlineLevel="0" collapsed="false">
      <c r="A581" s="253"/>
      <c r="B581" s="267" t="n">
        <v>577</v>
      </c>
      <c r="C581" s="357" t="s">
        <v>3014</v>
      </c>
      <c r="D581" s="328" t="s">
        <v>678</v>
      </c>
      <c r="E581" s="338" t="s">
        <v>892</v>
      </c>
      <c r="F581" s="326" t="s">
        <v>662</v>
      </c>
      <c r="G581" s="326" t="s">
        <v>2949</v>
      </c>
      <c r="H581" s="359" t="s">
        <v>3015</v>
      </c>
      <c r="I581" s="326" t="s">
        <v>3016</v>
      </c>
      <c r="J581" s="359" t="s">
        <v>3017</v>
      </c>
      <c r="K581" s="326"/>
      <c r="L581" s="326"/>
      <c r="M581" s="326"/>
      <c r="N581" s="362"/>
      <c r="O581" s="326"/>
      <c r="P581" s="253"/>
      <c r="Q581" s="253"/>
      <c r="R581" s="253"/>
      <c r="S581" s="253"/>
      <c r="T581" s="253"/>
      <c r="U581" s="253"/>
      <c r="V581" s="253"/>
      <c r="W581" s="253"/>
      <c r="X581" s="253"/>
      <c r="Y581" s="253"/>
      <c r="Z581" s="253"/>
      <c r="AA581" s="253"/>
    </row>
    <row r="582" customFormat="false" ht="13.8" hidden="false" customHeight="false" outlineLevel="0" collapsed="false">
      <c r="A582" s="253"/>
      <c r="B582" s="267" t="n">
        <v>578</v>
      </c>
      <c r="C582" s="357" t="s">
        <v>3018</v>
      </c>
      <c r="D582" s="328" t="s">
        <v>681</v>
      </c>
      <c r="E582" s="338" t="s">
        <v>915</v>
      </c>
      <c r="F582" s="326" t="s">
        <v>662</v>
      </c>
      <c r="G582" s="326" t="s">
        <v>2949</v>
      </c>
      <c r="H582" s="359" t="s">
        <v>3019</v>
      </c>
      <c r="I582" s="326" t="s">
        <v>3020</v>
      </c>
      <c r="J582" s="359" t="s">
        <v>3021</v>
      </c>
      <c r="K582" s="326"/>
      <c r="L582" s="326"/>
      <c r="M582" s="326"/>
      <c r="N582" s="362"/>
      <c r="O582" s="326"/>
      <c r="P582" s="253"/>
      <c r="Q582" s="253"/>
      <c r="R582" s="253"/>
      <c r="S582" s="253"/>
      <c r="T582" s="253"/>
      <c r="U582" s="253"/>
      <c r="V582" s="253"/>
      <c r="W582" s="253"/>
      <c r="X582" s="253"/>
      <c r="Y582" s="253"/>
      <c r="Z582" s="253"/>
      <c r="AA582" s="253"/>
    </row>
    <row r="583" customFormat="false" ht="13.8" hidden="false" customHeight="false" outlineLevel="0" collapsed="false">
      <c r="A583" s="253"/>
      <c r="B583" s="267" t="n">
        <v>579</v>
      </c>
      <c r="C583" s="357" t="s">
        <v>3022</v>
      </c>
      <c r="D583" s="328" t="s">
        <v>679</v>
      </c>
      <c r="E583" s="338" t="s">
        <v>892</v>
      </c>
      <c r="F583" s="326" t="s">
        <v>662</v>
      </c>
      <c r="G583" s="326" t="s">
        <v>2949</v>
      </c>
      <c r="H583" s="359" t="s">
        <v>3023</v>
      </c>
      <c r="I583" s="326" t="s">
        <v>3024</v>
      </c>
      <c r="J583" s="359" t="s">
        <v>3025</v>
      </c>
      <c r="K583" s="326"/>
      <c r="L583" s="326"/>
      <c r="M583" s="326"/>
      <c r="N583" s="362"/>
      <c r="O583" s="326"/>
      <c r="P583" s="253"/>
      <c r="Q583" s="253"/>
      <c r="R583" s="253"/>
      <c r="S583" s="253"/>
      <c r="T583" s="253"/>
      <c r="U583" s="253"/>
      <c r="V583" s="253"/>
      <c r="W583" s="253"/>
      <c r="X583" s="253"/>
      <c r="Y583" s="253"/>
      <c r="Z583" s="253"/>
      <c r="AA583" s="253"/>
    </row>
    <row r="584" customFormat="false" ht="13.8" hidden="false" customHeight="false" outlineLevel="0" collapsed="false">
      <c r="A584" s="253"/>
      <c r="B584" s="267" t="n">
        <v>580</v>
      </c>
      <c r="C584" s="357" t="s">
        <v>3026</v>
      </c>
      <c r="D584" s="328" t="s">
        <v>680</v>
      </c>
      <c r="E584" s="338" t="s">
        <v>892</v>
      </c>
      <c r="F584" s="326" t="s">
        <v>662</v>
      </c>
      <c r="G584" s="326" t="s">
        <v>2949</v>
      </c>
      <c r="H584" s="359" t="s">
        <v>3027</v>
      </c>
      <c r="I584" s="326" t="s">
        <v>3028</v>
      </c>
      <c r="J584" s="359" t="s">
        <v>3029</v>
      </c>
      <c r="K584" s="326"/>
      <c r="L584" s="326"/>
      <c r="M584" s="326"/>
      <c r="N584" s="362"/>
      <c r="O584" s="326"/>
      <c r="P584" s="253"/>
      <c r="Q584" s="253"/>
      <c r="R584" s="253"/>
      <c r="S584" s="253"/>
      <c r="T584" s="253"/>
      <c r="U584" s="253"/>
      <c r="V584" s="253"/>
      <c r="W584" s="253"/>
      <c r="X584" s="253"/>
      <c r="Y584" s="253"/>
      <c r="Z584" s="253"/>
      <c r="AA584" s="253"/>
    </row>
    <row r="585" customFormat="false" ht="13.8" hidden="false" customHeight="false" outlineLevel="0" collapsed="false">
      <c r="A585" s="253"/>
      <c r="B585" s="267" t="n">
        <v>581</v>
      </c>
      <c r="C585" s="357" t="s">
        <v>3030</v>
      </c>
      <c r="D585" s="328" t="s">
        <v>682</v>
      </c>
      <c r="E585" s="338" t="s">
        <v>915</v>
      </c>
      <c r="F585" s="326" t="s">
        <v>662</v>
      </c>
      <c r="G585" s="326" t="s">
        <v>2949</v>
      </c>
      <c r="H585" s="359" t="s">
        <v>3031</v>
      </c>
      <c r="I585" s="326" t="s">
        <v>3032</v>
      </c>
      <c r="J585" s="358" t="s">
        <v>3033</v>
      </c>
      <c r="K585" s="326"/>
      <c r="L585" s="326"/>
      <c r="M585" s="326"/>
      <c r="N585" s="362"/>
      <c r="O585" s="326"/>
      <c r="P585" s="253"/>
      <c r="Q585" s="253"/>
      <c r="R585" s="253"/>
      <c r="S585" s="253"/>
      <c r="T585" s="253"/>
      <c r="U585" s="253"/>
      <c r="V585" s="253"/>
      <c r="W585" s="253"/>
      <c r="X585" s="253"/>
      <c r="Y585" s="253"/>
      <c r="Z585" s="253"/>
      <c r="AA585" s="253"/>
    </row>
    <row r="586" customFormat="false" ht="13.8" hidden="false" customHeight="false" outlineLevel="0" collapsed="false">
      <c r="A586" s="253"/>
      <c r="B586" s="267" t="n">
        <v>582</v>
      </c>
      <c r="C586" s="353" t="s">
        <v>3034</v>
      </c>
      <c r="D586" s="328" t="s">
        <v>683</v>
      </c>
      <c r="E586" s="338" t="s">
        <v>892</v>
      </c>
      <c r="F586" s="326" t="s">
        <v>662</v>
      </c>
      <c r="G586" s="326" t="s">
        <v>2949</v>
      </c>
      <c r="H586" s="359" t="s">
        <v>3035</v>
      </c>
      <c r="I586" s="326" t="s">
        <v>3036</v>
      </c>
      <c r="J586" s="359" t="s">
        <v>3037</v>
      </c>
      <c r="K586" s="326"/>
      <c r="L586" s="326"/>
      <c r="M586" s="326"/>
      <c r="N586" s="326"/>
      <c r="O586" s="326"/>
      <c r="P586" s="253"/>
      <c r="Q586" s="253"/>
      <c r="R586" s="253"/>
      <c r="S586" s="253"/>
      <c r="T586" s="253"/>
      <c r="U586" s="253"/>
      <c r="V586" s="253"/>
      <c r="W586" s="253"/>
      <c r="X586" s="253"/>
      <c r="Y586" s="253"/>
      <c r="Z586" s="253"/>
      <c r="AA586" s="253"/>
    </row>
    <row r="587" customFormat="false" ht="13.8" hidden="false" customHeight="false" outlineLevel="0" collapsed="false">
      <c r="A587" s="253"/>
      <c r="B587" s="267" t="n">
        <v>583</v>
      </c>
      <c r="C587" s="353" t="s">
        <v>3038</v>
      </c>
      <c r="D587" s="328" t="s">
        <v>684</v>
      </c>
      <c r="E587" s="338" t="s">
        <v>892</v>
      </c>
      <c r="F587" s="326" t="s">
        <v>685</v>
      </c>
      <c r="G587" s="326" t="s">
        <v>3039</v>
      </c>
      <c r="H587" s="359" t="s">
        <v>3040</v>
      </c>
      <c r="I587" s="326" t="s">
        <v>3041</v>
      </c>
      <c r="J587" s="359" t="s">
        <v>3042</v>
      </c>
      <c r="K587" s="326"/>
      <c r="L587" s="326"/>
      <c r="M587" s="326"/>
      <c r="N587" s="326"/>
      <c r="O587" s="326"/>
      <c r="P587" s="253"/>
      <c r="Q587" s="253"/>
      <c r="R587" s="253"/>
      <c r="S587" s="253"/>
      <c r="T587" s="253"/>
      <c r="U587" s="253"/>
      <c r="V587" s="253"/>
      <c r="W587" s="253"/>
      <c r="X587" s="253"/>
      <c r="Y587" s="253"/>
      <c r="Z587" s="253"/>
      <c r="AA587" s="253"/>
    </row>
    <row r="588" customFormat="false" ht="13.8" hidden="false" customHeight="false" outlineLevel="0" collapsed="false">
      <c r="A588" s="253"/>
      <c r="B588" s="267" t="n">
        <v>584</v>
      </c>
      <c r="C588" s="357" t="s">
        <v>3043</v>
      </c>
      <c r="D588" s="328" t="s">
        <v>686</v>
      </c>
      <c r="E588" s="338" t="s">
        <v>892</v>
      </c>
      <c r="F588" s="326" t="s">
        <v>685</v>
      </c>
      <c r="G588" s="326" t="s">
        <v>3039</v>
      </c>
      <c r="H588" s="358" t="s">
        <v>3044</v>
      </c>
      <c r="I588" s="326" t="s">
        <v>3045</v>
      </c>
      <c r="J588" s="359" t="s">
        <v>3046</v>
      </c>
      <c r="K588" s="326"/>
      <c r="L588" s="326"/>
      <c r="M588" s="326"/>
      <c r="N588" s="326"/>
      <c r="O588" s="326"/>
      <c r="P588" s="253"/>
      <c r="Q588" s="253"/>
      <c r="R588" s="253"/>
      <c r="S588" s="253"/>
      <c r="T588" s="253"/>
      <c r="U588" s="253"/>
      <c r="V588" s="253"/>
      <c r="W588" s="253"/>
      <c r="X588" s="253"/>
      <c r="Y588" s="253"/>
      <c r="Z588" s="253"/>
      <c r="AA588" s="253"/>
    </row>
    <row r="589" customFormat="false" ht="13.8" hidden="false" customHeight="false" outlineLevel="0" collapsed="false">
      <c r="A589" s="253"/>
      <c r="B589" s="267" t="n">
        <v>585</v>
      </c>
      <c r="C589" s="357" t="s">
        <v>3047</v>
      </c>
      <c r="D589" s="328" t="s">
        <v>687</v>
      </c>
      <c r="E589" s="338" t="s">
        <v>892</v>
      </c>
      <c r="F589" s="326" t="s">
        <v>685</v>
      </c>
      <c r="G589" s="326" t="s">
        <v>3039</v>
      </c>
      <c r="H589" s="359" t="s">
        <v>3048</v>
      </c>
      <c r="I589" s="326" t="s">
        <v>3049</v>
      </c>
      <c r="J589" s="359" t="s">
        <v>3050</v>
      </c>
      <c r="K589" s="326"/>
      <c r="L589" s="326"/>
      <c r="M589" s="326"/>
      <c r="N589" s="326"/>
      <c r="O589" s="326"/>
      <c r="P589" s="253"/>
      <c r="Q589" s="253"/>
      <c r="R589" s="253"/>
      <c r="S589" s="253"/>
      <c r="T589" s="253"/>
      <c r="U589" s="253"/>
      <c r="V589" s="253"/>
      <c r="W589" s="253"/>
      <c r="X589" s="253"/>
      <c r="Y589" s="253"/>
      <c r="Z589" s="253"/>
      <c r="AA589" s="253"/>
    </row>
    <row r="590" customFormat="false" ht="13.8" hidden="false" customHeight="false" outlineLevel="0" collapsed="false">
      <c r="A590" s="253"/>
      <c r="B590" s="267" t="n">
        <v>586</v>
      </c>
      <c r="C590" s="357" t="s">
        <v>3051</v>
      </c>
      <c r="D590" s="328" t="s">
        <v>689</v>
      </c>
      <c r="E590" s="338" t="s">
        <v>892</v>
      </c>
      <c r="F590" s="326" t="s">
        <v>685</v>
      </c>
      <c r="G590" s="326" t="s">
        <v>3039</v>
      </c>
      <c r="H590" s="359" t="s">
        <v>3052</v>
      </c>
      <c r="I590" s="326" t="s">
        <v>3053</v>
      </c>
      <c r="J590" s="359" t="s">
        <v>3054</v>
      </c>
      <c r="K590" s="326"/>
      <c r="L590" s="326"/>
      <c r="M590" s="326"/>
      <c r="N590" s="326"/>
      <c r="O590" s="326"/>
      <c r="P590" s="253"/>
      <c r="Q590" s="253"/>
      <c r="R590" s="253"/>
      <c r="S590" s="253"/>
      <c r="T590" s="253"/>
      <c r="U590" s="253"/>
      <c r="V590" s="253"/>
      <c r="W590" s="253"/>
      <c r="X590" s="253"/>
      <c r="Y590" s="253"/>
      <c r="Z590" s="253"/>
      <c r="AA590" s="253"/>
    </row>
    <row r="591" customFormat="false" ht="13.8" hidden="false" customHeight="false" outlineLevel="0" collapsed="false">
      <c r="A591" s="253"/>
      <c r="B591" s="267" t="n">
        <v>587</v>
      </c>
      <c r="C591" s="357" t="s">
        <v>3055</v>
      </c>
      <c r="D591" s="328" t="s">
        <v>690</v>
      </c>
      <c r="E591" s="338" t="s">
        <v>892</v>
      </c>
      <c r="F591" s="326" t="s">
        <v>685</v>
      </c>
      <c r="G591" s="326" t="s">
        <v>3039</v>
      </c>
      <c r="H591" s="361" t="s">
        <v>3056</v>
      </c>
      <c r="I591" s="326" t="s">
        <v>3057</v>
      </c>
      <c r="J591" s="361" t="s">
        <v>3058</v>
      </c>
      <c r="K591" s="326"/>
      <c r="L591" s="326"/>
      <c r="M591" s="326"/>
      <c r="N591" s="326"/>
      <c r="O591" s="326"/>
      <c r="P591" s="253"/>
      <c r="Q591" s="253"/>
      <c r="R591" s="253"/>
      <c r="S591" s="253"/>
      <c r="T591" s="253"/>
      <c r="U591" s="253"/>
      <c r="V591" s="253"/>
      <c r="W591" s="253"/>
      <c r="X591" s="253"/>
      <c r="Y591" s="253"/>
      <c r="Z591" s="253"/>
      <c r="AA591" s="253"/>
    </row>
    <row r="592" customFormat="false" ht="13.8" hidden="false" customHeight="false" outlineLevel="0" collapsed="false">
      <c r="A592" s="253"/>
      <c r="B592" s="267" t="n">
        <v>588</v>
      </c>
      <c r="C592" s="357" t="s">
        <v>3059</v>
      </c>
      <c r="D592" s="328" t="s">
        <v>691</v>
      </c>
      <c r="E592" s="338" t="s">
        <v>892</v>
      </c>
      <c r="F592" s="326" t="s">
        <v>685</v>
      </c>
      <c r="G592" s="326" t="s">
        <v>3039</v>
      </c>
      <c r="H592" s="359" t="s">
        <v>3060</v>
      </c>
      <c r="I592" s="326" t="s">
        <v>3061</v>
      </c>
      <c r="J592" s="359" t="s">
        <v>3062</v>
      </c>
      <c r="K592" s="326"/>
      <c r="L592" s="326"/>
      <c r="M592" s="326"/>
      <c r="N592" s="326"/>
      <c r="O592" s="326"/>
      <c r="P592" s="253"/>
      <c r="Q592" s="253"/>
      <c r="R592" s="253"/>
      <c r="S592" s="253"/>
      <c r="T592" s="253"/>
      <c r="U592" s="253"/>
      <c r="V592" s="253"/>
      <c r="W592" s="253"/>
      <c r="X592" s="253"/>
      <c r="Y592" s="253"/>
      <c r="Z592" s="253"/>
      <c r="AA592" s="253"/>
    </row>
    <row r="593" customFormat="false" ht="13.8" hidden="false" customHeight="false" outlineLevel="0" collapsed="false">
      <c r="A593" s="253"/>
      <c r="B593" s="267" t="n">
        <v>589</v>
      </c>
      <c r="C593" s="353" t="s">
        <v>3063</v>
      </c>
      <c r="D593" s="328" t="s">
        <v>692</v>
      </c>
      <c r="E593" s="338" t="s">
        <v>892</v>
      </c>
      <c r="F593" s="326" t="s">
        <v>685</v>
      </c>
      <c r="G593" s="326" t="s">
        <v>3064</v>
      </c>
      <c r="H593" s="359" t="s">
        <v>3065</v>
      </c>
      <c r="I593" s="326" t="s">
        <v>3066</v>
      </c>
      <c r="J593" s="358" t="s">
        <v>3067</v>
      </c>
      <c r="K593" s="326"/>
      <c r="L593" s="326"/>
      <c r="M593" s="326"/>
      <c r="N593" s="326"/>
      <c r="O593" s="326"/>
      <c r="P593" s="253"/>
      <c r="Q593" s="253"/>
      <c r="R593" s="253"/>
      <c r="S593" s="253"/>
      <c r="T593" s="253"/>
      <c r="U593" s="253"/>
      <c r="V593" s="253"/>
      <c r="W593" s="253"/>
      <c r="X593" s="253"/>
      <c r="Y593" s="253"/>
      <c r="Z593" s="253"/>
      <c r="AA593" s="253"/>
    </row>
    <row r="594" customFormat="false" ht="13.8" hidden="false" customHeight="false" outlineLevel="0" collapsed="false">
      <c r="A594" s="253"/>
      <c r="B594" s="267" t="n">
        <v>590</v>
      </c>
      <c r="C594" s="357" t="s">
        <v>3068</v>
      </c>
      <c r="D594" s="328" t="s">
        <v>693</v>
      </c>
      <c r="E594" s="338" t="s">
        <v>892</v>
      </c>
      <c r="F594" s="326" t="s">
        <v>685</v>
      </c>
      <c r="G594" s="326" t="s">
        <v>3039</v>
      </c>
      <c r="H594" s="359" t="s">
        <v>3069</v>
      </c>
      <c r="I594" s="326" t="s">
        <v>3070</v>
      </c>
      <c r="J594" s="359" t="s">
        <v>3071</v>
      </c>
      <c r="K594" s="326"/>
      <c r="L594" s="326"/>
      <c r="M594" s="326"/>
      <c r="N594" s="326"/>
      <c r="O594" s="326"/>
      <c r="P594" s="253"/>
      <c r="Q594" s="253"/>
      <c r="R594" s="253"/>
      <c r="S594" s="253"/>
      <c r="T594" s="253"/>
      <c r="U594" s="253"/>
      <c r="V594" s="253"/>
      <c r="W594" s="253"/>
      <c r="X594" s="253"/>
      <c r="Y594" s="253"/>
      <c r="Z594" s="253"/>
      <c r="AA594" s="253"/>
    </row>
    <row r="595" customFormat="false" ht="13.8" hidden="false" customHeight="false" outlineLevel="0" collapsed="false">
      <c r="A595" s="253"/>
      <c r="B595" s="267" t="n">
        <v>591</v>
      </c>
      <c r="C595" s="357" t="s">
        <v>3072</v>
      </c>
      <c r="D595" s="328" t="s">
        <v>694</v>
      </c>
      <c r="E595" s="338" t="s">
        <v>892</v>
      </c>
      <c r="F595" s="326" t="s">
        <v>685</v>
      </c>
      <c r="G595" s="326" t="s">
        <v>3039</v>
      </c>
      <c r="H595" s="359" t="s">
        <v>3073</v>
      </c>
      <c r="I595" s="326" t="s">
        <v>3074</v>
      </c>
      <c r="J595" s="361" t="s">
        <v>3075</v>
      </c>
      <c r="K595" s="326"/>
      <c r="L595" s="326"/>
      <c r="M595" s="326"/>
      <c r="N595" s="326"/>
      <c r="O595" s="326"/>
      <c r="P595" s="253"/>
      <c r="Q595" s="253"/>
      <c r="R595" s="253"/>
      <c r="S595" s="253"/>
      <c r="T595" s="253"/>
      <c r="U595" s="253"/>
      <c r="V595" s="253"/>
      <c r="W595" s="253"/>
      <c r="X595" s="253"/>
      <c r="Y595" s="253"/>
      <c r="Z595" s="253"/>
      <c r="AA595" s="253"/>
    </row>
    <row r="596" customFormat="false" ht="13.8" hidden="false" customHeight="false" outlineLevel="0" collapsed="false">
      <c r="A596" s="253"/>
      <c r="B596" s="267" t="n">
        <v>592</v>
      </c>
      <c r="C596" s="357" t="s">
        <v>3076</v>
      </c>
      <c r="D596" s="328" t="s">
        <v>3077</v>
      </c>
      <c r="E596" s="338" t="s">
        <v>892</v>
      </c>
      <c r="F596" s="326" t="s">
        <v>685</v>
      </c>
      <c r="G596" s="326" t="s">
        <v>3039</v>
      </c>
      <c r="H596" s="359" t="s">
        <v>3078</v>
      </c>
      <c r="I596" s="326" t="s">
        <v>3079</v>
      </c>
      <c r="J596" s="358" t="s">
        <v>3080</v>
      </c>
      <c r="K596" s="326"/>
      <c r="L596" s="326"/>
      <c r="M596" s="326"/>
      <c r="N596" s="326"/>
      <c r="O596" s="326"/>
      <c r="P596" s="253"/>
      <c r="Q596" s="253"/>
      <c r="R596" s="253"/>
      <c r="S596" s="253"/>
      <c r="T596" s="253"/>
      <c r="U596" s="253"/>
      <c r="V596" s="253"/>
      <c r="W596" s="253"/>
      <c r="X596" s="253"/>
      <c r="Y596" s="253"/>
      <c r="Z596" s="253"/>
      <c r="AA596" s="253"/>
    </row>
    <row r="597" customFormat="false" ht="13.8" hidden="false" customHeight="false" outlineLevel="0" collapsed="false">
      <c r="A597" s="253"/>
      <c r="B597" s="267" t="n">
        <v>593</v>
      </c>
      <c r="C597" s="357" t="s">
        <v>3081</v>
      </c>
      <c r="D597" s="328" t="s">
        <v>350</v>
      </c>
      <c r="E597" s="338" t="s">
        <v>892</v>
      </c>
      <c r="F597" s="326" t="s">
        <v>685</v>
      </c>
      <c r="G597" s="326" t="s">
        <v>3039</v>
      </c>
      <c r="H597" s="359" t="s">
        <v>3082</v>
      </c>
      <c r="I597" s="326" t="s">
        <v>3083</v>
      </c>
      <c r="J597" s="359" t="s">
        <v>3084</v>
      </c>
      <c r="K597" s="326"/>
      <c r="L597" s="326"/>
      <c r="M597" s="326"/>
      <c r="N597" s="326"/>
      <c r="O597" s="326"/>
      <c r="P597" s="253"/>
      <c r="Q597" s="253"/>
      <c r="R597" s="253"/>
      <c r="S597" s="253"/>
      <c r="T597" s="253"/>
      <c r="U597" s="253"/>
      <c r="V597" s="253"/>
      <c r="W597" s="253"/>
      <c r="X597" s="253"/>
      <c r="Y597" s="253"/>
      <c r="Z597" s="253"/>
      <c r="AA597" s="253"/>
    </row>
    <row r="598" customFormat="false" ht="13.8" hidden="false" customHeight="false" outlineLevel="0" collapsed="false">
      <c r="A598" s="253"/>
      <c r="B598" s="267" t="n">
        <v>594</v>
      </c>
      <c r="C598" s="357" t="s">
        <v>3085</v>
      </c>
      <c r="D598" s="328" t="s">
        <v>3086</v>
      </c>
      <c r="E598" s="338" t="s">
        <v>892</v>
      </c>
      <c r="F598" s="326" t="s">
        <v>685</v>
      </c>
      <c r="G598" s="326" t="s">
        <v>3064</v>
      </c>
      <c r="H598" s="359" t="s">
        <v>3087</v>
      </c>
      <c r="I598" s="326" t="s">
        <v>3088</v>
      </c>
      <c r="J598" s="359" t="s">
        <v>3089</v>
      </c>
      <c r="K598" s="326"/>
      <c r="L598" s="326"/>
      <c r="M598" s="326"/>
      <c r="N598" s="326"/>
      <c r="O598" s="326"/>
      <c r="P598" s="253"/>
      <c r="Q598" s="253"/>
      <c r="R598" s="253"/>
      <c r="S598" s="253"/>
      <c r="T598" s="253"/>
      <c r="U598" s="253"/>
      <c r="V598" s="253"/>
      <c r="W598" s="253"/>
      <c r="X598" s="253"/>
      <c r="Y598" s="253"/>
      <c r="Z598" s="253"/>
      <c r="AA598" s="253"/>
    </row>
    <row r="599" customFormat="false" ht="13.8" hidden="false" customHeight="false" outlineLevel="0" collapsed="false">
      <c r="A599" s="253"/>
      <c r="B599" s="267" t="n">
        <v>595</v>
      </c>
      <c r="C599" s="357" t="s">
        <v>3090</v>
      </c>
      <c r="D599" s="328" t="s">
        <v>697</v>
      </c>
      <c r="E599" s="338" t="s">
        <v>892</v>
      </c>
      <c r="F599" s="326" t="s">
        <v>685</v>
      </c>
      <c r="G599" s="326" t="s">
        <v>3039</v>
      </c>
      <c r="H599" s="359" t="s">
        <v>3091</v>
      </c>
      <c r="I599" s="326" t="s">
        <v>3092</v>
      </c>
      <c r="J599" s="359" t="s">
        <v>3093</v>
      </c>
      <c r="K599" s="326"/>
      <c r="L599" s="326"/>
      <c r="M599" s="326"/>
      <c r="N599" s="326"/>
      <c r="O599" s="326"/>
      <c r="P599" s="253"/>
      <c r="Q599" s="253"/>
      <c r="R599" s="253"/>
      <c r="S599" s="253"/>
      <c r="T599" s="253"/>
      <c r="U599" s="253"/>
      <c r="V599" s="253"/>
      <c r="W599" s="253"/>
      <c r="X599" s="253"/>
      <c r="Y599" s="253"/>
      <c r="Z599" s="253"/>
      <c r="AA599" s="253"/>
    </row>
    <row r="600" customFormat="false" ht="13.8" hidden="false" customHeight="false" outlineLevel="0" collapsed="false">
      <c r="A600" s="253"/>
      <c r="B600" s="267" t="n">
        <v>596</v>
      </c>
      <c r="C600" s="353" t="s">
        <v>3094</v>
      </c>
      <c r="D600" s="328" t="s">
        <v>698</v>
      </c>
      <c r="E600" s="338" t="s">
        <v>892</v>
      </c>
      <c r="F600" s="326" t="s">
        <v>699</v>
      </c>
      <c r="G600" s="326" t="s">
        <v>3039</v>
      </c>
      <c r="H600" s="359" t="s">
        <v>3095</v>
      </c>
      <c r="I600" s="326" t="s">
        <v>3096</v>
      </c>
      <c r="J600" s="359" t="s">
        <v>3097</v>
      </c>
      <c r="K600" s="326"/>
      <c r="L600" s="326"/>
      <c r="M600" s="326"/>
      <c r="N600" s="326"/>
      <c r="O600" s="326"/>
      <c r="P600" s="253"/>
      <c r="Q600" s="253"/>
      <c r="R600" s="253"/>
      <c r="S600" s="253"/>
      <c r="T600" s="253"/>
      <c r="U600" s="253"/>
      <c r="V600" s="253"/>
      <c r="W600" s="253"/>
      <c r="X600" s="253"/>
      <c r="Y600" s="253"/>
      <c r="Z600" s="253"/>
      <c r="AA600" s="253"/>
    </row>
    <row r="601" customFormat="false" ht="13.8" hidden="false" customHeight="false" outlineLevel="0" collapsed="false">
      <c r="A601" s="253"/>
      <c r="B601" s="267" t="n">
        <v>597</v>
      </c>
      <c r="C601" s="357" t="s">
        <v>3098</v>
      </c>
      <c r="D601" s="328" t="s">
        <v>700</v>
      </c>
      <c r="E601" s="338" t="s">
        <v>892</v>
      </c>
      <c r="F601" s="326" t="s">
        <v>699</v>
      </c>
      <c r="G601" s="326" t="s">
        <v>3039</v>
      </c>
      <c r="H601" s="361" t="s">
        <v>3099</v>
      </c>
      <c r="I601" s="326" t="s">
        <v>3100</v>
      </c>
      <c r="J601" s="358" t="s">
        <v>3101</v>
      </c>
      <c r="K601" s="326"/>
      <c r="L601" s="326"/>
      <c r="M601" s="326"/>
      <c r="N601" s="326"/>
      <c r="O601" s="326"/>
      <c r="P601" s="253"/>
      <c r="Q601" s="253"/>
      <c r="R601" s="253"/>
      <c r="S601" s="253"/>
      <c r="T601" s="253"/>
      <c r="U601" s="253"/>
      <c r="V601" s="253"/>
      <c r="W601" s="253"/>
      <c r="X601" s="253"/>
      <c r="Y601" s="253"/>
      <c r="Z601" s="253"/>
      <c r="AA601" s="253"/>
    </row>
    <row r="602" customFormat="false" ht="13.8" hidden="false" customHeight="false" outlineLevel="0" collapsed="false">
      <c r="A602" s="253"/>
      <c r="B602" s="267" t="n">
        <v>598</v>
      </c>
      <c r="C602" s="357" t="s">
        <v>3102</v>
      </c>
      <c r="D602" s="328" t="s">
        <v>701</v>
      </c>
      <c r="E602" s="338" t="s">
        <v>892</v>
      </c>
      <c r="F602" s="326" t="s">
        <v>699</v>
      </c>
      <c r="G602" s="326" t="s">
        <v>3039</v>
      </c>
      <c r="H602" s="361" t="s">
        <v>3103</v>
      </c>
      <c r="I602" s="326" t="s">
        <v>3104</v>
      </c>
      <c r="J602" s="361" t="s">
        <v>3105</v>
      </c>
      <c r="K602" s="326"/>
      <c r="L602" s="326"/>
      <c r="M602" s="326"/>
      <c r="N602" s="326"/>
      <c r="O602" s="326"/>
      <c r="P602" s="253"/>
      <c r="Q602" s="253"/>
      <c r="R602" s="253"/>
      <c r="S602" s="253"/>
      <c r="T602" s="253"/>
      <c r="U602" s="253"/>
      <c r="V602" s="253"/>
      <c r="W602" s="253"/>
      <c r="X602" s="253"/>
      <c r="Y602" s="253"/>
      <c r="Z602" s="253"/>
      <c r="AA602" s="253"/>
    </row>
    <row r="603" customFormat="false" ht="13.8" hidden="false" customHeight="false" outlineLevel="0" collapsed="false">
      <c r="A603" s="253"/>
      <c r="B603" s="267" t="n">
        <v>599</v>
      </c>
      <c r="C603" s="357" t="s">
        <v>3106</v>
      </c>
      <c r="D603" s="328" t="s">
        <v>702</v>
      </c>
      <c r="E603" s="338" t="s">
        <v>892</v>
      </c>
      <c r="F603" s="326" t="s">
        <v>699</v>
      </c>
      <c r="G603" s="326" t="s">
        <v>3039</v>
      </c>
      <c r="H603" s="361" t="s">
        <v>3107</v>
      </c>
      <c r="I603" s="326" t="s">
        <v>3108</v>
      </c>
      <c r="J603" s="361" t="s">
        <v>3109</v>
      </c>
      <c r="K603" s="326"/>
      <c r="L603" s="326"/>
      <c r="M603" s="326"/>
      <c r="N603" s="326"/>
      <c r="O603" s="326"/>
      <c r="P603" s="253"/>
      <c r="Q603" s="253"/>
      <c r="R603" s="253"/>
      <c r="S603" s="253"/>
      <c r="T603" s="253"/>
      <c r="U603" s="253"/>
      <c r="V603" s="253"/>
      <c r="W603" s="253"/>
      <c r="X603" s="253"/>
      <c r="Y603" s="253"/>
      <c r="Z603" s="253"/>
      <c r="AA603" s="253"/>
    </row>
    <row r="604" customFormat="false" ht="13.8" hidden="false" customHeight="false" outlineLevel="0" collapsed="false">
      <c r="A604" s="253"/>
      <c r="B604" s="267" t="n">
        <v>600</v>
      </c>
      <c r="C604" s="357" t="s">
        <v>3110</v>
      </c>
      <c r="D604" s="328" t="s">
        <v>703</v>
      </c>
      <c r="E604" s="338" t="s">
        <v>892</v>
      </c>
      <c r="F604" s="326" t="s">
        <v>699</v>
      </c>
      <c r="G604" s="326" t="s">
        <v>3039</v>
      </c>
      <c r="H604" s="359" t="s">
        <v>3111</v>
      </c>
      <c r="I604" s="326" t="s">
        <v>3112</v>
      </c>
      <c r="J604" s="358" t="s">
        <v>3113</v>
      </c>
      <c r="K604" s="326"/>
      <c r="L604" s="326"/>
      <c r="M604" s="326"/>
      <c r="N604" s="326"/>
      <c r="O604" s="326"/>
      <c r="P604" s="253"/>
      <c r="Q604" s="253"/>
      <c r="R604" s="253"/>
      <c r="S604" s="253"/>
      <c r="T604" s="253"/>
      <c r="U604" s="253"/>
      <c r="V604" s="253"/>
      <c r="W604" s="253"/>
      <c r="X604" s="253"/>
      <c r="Y604" s="253"/>
      <c r="Z604" s="253"/>
      <c r="AA604" s="253"/>
    </row>
    <row r="605" customFormat="false" ht="13.8" hidden="false" customHeight="false" outlineLevel="0" collapsed="false">
      <c r="A605" s="253"/>
      <c r="B605" s="267" t="n">
        <v>601</v>
      </c>
      <c r="C605" s="357" t="s">
        <v>3114</v>
      </c>
      <c r="D605" s="328" t="s">
        <v>704</v>
      </c>
      <c r="E605" s="338" t="s">
        <v>892</v>
      </c>
      <c r="F605" s="326" t="s">
        <v>699</v>
      </c>
      <c r="G605" s="326" t="s">
        <v>3039</v>
      </c>
      <c r="H605" s="361" t="s">
        <v>3115</v>
      </c>
      <c r="I605" s="326" t="s">
        <v>3116</v>
      </c>
      <c r="J605" s="361" t="s">
        <v>3117</v>
      </c>
      <c r="K605" s="326"/>
      <c r="L605" s="326"/>
      <c r="M605" s="326"/>
      <c r="N605" s="326"/>
      <c r="O605" s="326"/>
      <c r="P605" s="253"/>
      <c r="Q605" s="253"/>
      <c r="R605" s="253"/>
      <c r="S605" s="253"/>
      <c r="T605" s="253"/>
      <c r="U605" s="253"/>
      <c r="V605" s="253"/>
      <c r="W605" s="253"/>
      <c r="X605" s="253"/>
      <c r="Y605" s="253"/>
      <c r="Z605" s="253"/>
      <c r="AA605" s="253"/>
    </row>
    <row r="606" customFormat="false" ht="13.8" hidden="false" customHeight="false" outlineLevel="0" collapsed="false">
      <c r="A606" s="253"/>
      <c r="B606" s="267" t="n">
        <v>602</v>
      </c>
      <c r="C606" s="357" t="s">
        <v>3118</v>
      </c>
      <c r="D606" s="328" t="s">
        <v>705</v>
      </c>
      <c r="E606" s="338" t="s">
        <v>892</v>
      </c>
      <c r="F606" s="326" t="s">
        <v>699</v>
      </c>
      <c r="G606" s="326" t="s">
        <v>3039</v>
      </c>
      <c r="H606" s="361" t="s">
        <v>3119</v>
      </c>
      <c r="I606" s="338" t="s">
        <v>3120</v>
      </c>
      <c r="J606" s="359" t="s">
        <v>3121</v>
      </c>
      <c r="K606" s="326"/>
      <c r="L606" s="326"/>
      <c r="M606" s="326"/>
      <c r="N606" s="326"/>
      <c r="O606" s="326"/>
      <c r="P606" s="253"/>
      <c r="Q606" s="253"/>
      <c r="R606" s="253"/>
      <c r="S606" s="253"/>
      <c r="T606" s="253"/>
      <c r="U606" s="253"/>
      <c r="V606" s="253"/>
      <c r="W606" s="253"/>
      <c r="X606" s="253"/>
      <c r="Y606" s="253"/>
      <c r="Z606" s="253"/>
      <c r="AA606" s="253"/>
    </row>
    <row r="607" customFormat="false" ht="13.8" hidden="false" customHeight="false" outlineLevel="0" collapsed="false">
      <c r="A607" s="253"/>
      <c r="B607" s="267" t="n">
        <v>603</v>
      </c>
      <c r="C607" s="357" t="s">
        <v>3122</v>
      </c>
      <c r="D607" s="328" t="s">
        <v>706</v>
      </c>
      <c r="E607" s="338" t="s">
        <v>892</v>
      </c>
      <c r="F607" s="326" t="s">
        <v>699</v>
      </c>
      <c r="G607" s="326" t="s">
        <v>3039</v>
      </c>
      <c r="H607" s="361" t="s">
        <v>3123</v>
      </c>
      <c r="I607" s="326" t="s">
        <v>3124</v>
      </c>
      <c r="J607" s="359" t="s">
        <v>3125</v>
      </c>
      <c r="K607" s="326"/>
      <c r="L607" s="326"/>
      <c r="M607" s="326"/>
      <c r="N607" s="326"/>
      <c r="O607" s="326"/>
      <c r="P607" s="253"/>
      <c r="Q607" s="253"/>
      <c r="R607" s="253"/>
      <c r="S607" s="253"/>
      <c r="T607" s="253"/>
      <c r="U607" s="253"/>
      <c r="V607" s="253"/>
      <c r="W607" s="253"/>
      <c r="X607" s="253"/>
      <c r="Y607" s="253"/>
      <c r="Z607" s="253"/>
      <c r="AA607" s="253"/>
    </row>
    <row r="608" customFormat="false" ht="13.8" hidden="false" customHeight="false" outlineLevel="0" collapsed="false">
      <c r="A608" s="253"/>
      <c r="B608" s="267" t="n">
        <v>604</v>
      </c>
      <c r="C608" s="357" t="s">
        <v>3126</v>
      </c>
      <c r="D608" s="328" t="s">
        <v>707</v>
      </c>
      <c r="E608" s="338" t="s">
        <v>892</v>
      </c>
      <c r="F608" s="326" t="s">
        <v>699</v>
      </c>
      <c r="G608" s="326" t="s">
        <v>3039</v>
      </c>
      <c r="H608" s="361" t="s">
        <v>3127</v>
      </c>
      <c r="I608" s="326" t="s">
        <v>3128</v>
      </c>
      <c r="J608" s="358" t="s">
        <v>3129</v>
      </c>
      <c r="K608" s="326"/>
      <c r="L608" s="326"/>
      <c r="M608" s="326"/>
      <c r="N608" s="326"/>
      <c r="O608" s="326"/>
      <c r="P608" s="253"/>
      <c r="Q608" s="253"/>
      <c r="R608" s="253"/>
      <c r="S608" s="253"/>
      <c r="T608" s="253"/>
      <c r="U608" s="253"/>
      <c r="V608" s="253"/>
      <c r="W608" s="253"/>
      <c r="X608" s="253"/>
      <c r="Y608" s="253"/>
      <c r="Z608" s="253"/>
      <c r="AA608" s="253"/>
    </row>
    <row r="609" customFormat="false" ht="13.8" hidden="false" customHeight="false" outlineLevel="0" collapsed="false">
      <c r="A609" s="253"/>
      <c r="B609" s="267" t="n">
        <v>605</v>
      </c>
      <c r="C609" s="357" t="s">
        <v>3130</v>
      </c>
      <c r="D609" s="328" t="s">
        <v>3131</v>
      </c>
      <c r="E609" s="338" t="s">
        <v>892</v>
      </c>
      <c r="F609" s="326" t="s">
        <v>699</v>
      </c>
      <c r="G609" s="326" t="s">
        <v>3039</v>
      </c>
      <c r="H609" s="359" t="s">
        <v>3132</v>
      </c>
      <c r="I609" s="326" t="s">
        <v>3133</v>
      </c>
      <c r="J609" s="361" t="s">
        <v>3134</v>
      </c>
      <c r="K609" s="326"/>
      <c r="L609" s="326"/>
      <c r="M609" s="326"/>
      <c r="N609" s="326"/>
      <c r="O609" s="326"/>
      <c r="P609" s="253"/>
      <c r="Q609" s="253"/>
      <c r="R609" s="253"/>
      <c r="S609" s="253"/>
      <c r="T609" s="253"/>
      <c r="U609" s="253"/>
      <c r="V609" s="253"/>
      <c r="W609" s="253"/>
      <c r="X609" s="253"/>
      <c r="Y609" s="253"/>
      <c r="Z609" s="253"/>
      <c r="AA609" s="253"/>
    </row>
    <row r="610" customFormat="false" ht="13.8" hidden="false" customHeight="false" outlineLevel="0" collapsed="false">
      <c r="A610" s="253"/>
      <c r="B610" s="267" t="n">
        <v>606</v>
      </c>
      <c r="C610" s="357" t="s">
        <v>3135</v>
      </c>
      <c r="D610" s="328" t="s">
        <v>709</v>
      </c>
      <c r="E610" s="338" t="s">
        <v>892</v>
      </c>
      <c r="F610" s="326" t="s">
        <v>699</v>
      </c>
      <c r="G610" s="326" t="s">
        <v>3039</v>
      </c>
      <c r="H610" s="361" t="s">
        <v>3136</v>
      </c>
      <c r="I610" s="326" t="s">
        <v>3137</v>
      </c>
      <c r="J610" s="361" t="s">
        <v>3138</v>
      </c>
      <c r="K610" s="326"/>
      <c r="L610" s="326"/>
      <c r="M610" s="326"/>
      <c r="N610" s="326"/>
      <c r="O610" s="326"/>
      <c r="P610" s="253"/>
      <c r="Q610" s="253"/>
      <c r="R610" s="253"/>
      <c r="S610" s="253"/>
      <c r="T610" s="253"/>
      <c r="U610" s="253"/>
      <c r="V610" s="253"/>
      <c r="W610" s="253"/>
      <c r="X610" s="253"/>
      <c r="Y610" s="253"/>
      <c r="Z610" s="253"/>
      <c r="AA610" s="253"/>
    </row>
    <row r="611" customFormat="false" ht="13.8" hidden="false" customHeight="false" outlineLevel="0" collapsed="false">
      <c r="A611" s="253"/>
      <c r="B611" s="267" t="n">
        <v>607</v>
      </c>
      <c r="C611" s="357" t="s">
        <v>3139</v>
      </c>
      <c r="D611" s="328" t="s">
        <v>656</v>
      </c>
      <c r="E611" s="338" t="s">
        <v>892</v>
      </c>
      <c r="F611" s="326" t="s">
        <v>699</v>
      </c>
      <c r="G611" s="326" t="s">
        <v>3039</v>
      </c>
      <c r="H611" s="363" t="s">
        <v>3140</v>
      </c>
      <c r="I611" s="326" t="s">
        <v>3141</v>
      </c>
      <c r="J611" s="358" t="s">
        <v>3142</v>
      </c>
      <c r="K611" s="326"/>
      <c r="L611" s="326"/>
      <c r="M611" s="326"/>
      <c r="N611" s="326"/>
      <c r="O611" s="326"/>
      <c r="P611" s="253"/>
      <c r="Q611" s="253"/>
      <c r="R611" s="253"/>
      <c r="S611" s="253"/>
      <c r="T611" s="253"/>
      <c r="U611" s="253"/>
      <c r="V611" s="253"/>
      <c r="W611" s="253"/>
      <c r="X611" s="253"/>
      <c r="Y611" s="253"/>
      <c r="Z611" s="253"/>
      <c r="AA611" s="253"/>
    </row>
    <row r="612" customFormat="false" ht="13.8" hidden="false" customHeight="false" outlineLevel="0" collapsed="false">
      <c r="A612" s="253"/>
      <c r="B612" s="267" t="n">
        <v>608</v>
      </c>
      <c r="C612" s="353" t="s">
        <v>3143</v>
      </c>
      <c r="D612" s="328" t="s">
        <v>710</v>
      </c>
      <c r="E612" s="338" t="s">
        <v>892</v>
      </c>
      <c r="F612" s="326" t="s">
        <v>711</v>
      </c>
      <c r="G612" s="326" t="s">
        <v>3144</v>
      </c>
      <c r="H612" s="361" t="s">
        <v>3145</v>
      </c>
      <c r="I612" s="326" t="s">
        <v>3146</v>
      </c>
      <c r="J612" s="361" t="s">
        <v>3147</v>
      </c>
      <c r="K612" s="326"/>
      <c r="L612" s="326"/>
      <c r="M612" s="326"/>
      <c r="N612" s="326"/>
      <c r="O612" s="326"/>
      <c r="P612" s="253"/>
      <c r="Q612" s="253"/>
      <c r="R612" s="253"/>
      <c r="S612" s="253"/>
      <c r="T612" s="253"/>
      <c r="U612" s="253"/>
      <c r="V612" s="253"/>
      <c r="W612" s="253"/>
      <c r="X612" s="253"/>
      <c r="Y612" s="253"/>
      <c r="Z612" s="253"/>
      <c r="AA612" s="253"/>
    </row>
    <row r="613" customFormat="false" ht="13.8" hidden="false" customHeight="false" outlineLevel="0" collapsed="false">
      <c r="A613" s="253"/>
      <c r="B613" s="267" t="n">
        <v>609</v>
      </c>
      <c r="C613" s="357" t="s">
        <v>3148</v>
      </c>
      <c r="D613" s="328" t="s">
        <v>712</v>
      </c>
      <c r="E613" s="338" t="s">
        <v>892</v>
      </c>
      <c r="F613" s="326" t="s">
        <v>711</v>
      </c>
      <c r="G613" s="326" t="s">
        <v>3144</v>
      </c>
      <c r="H613" s="361" t="s">
        <v>3149</v>
      </c>
      <c r="I613" s="326" t="s">
        <v>3150</v>
      </c>
      <c r="J613" s="361" t="s">
        <v>3151</v>
      </c>
      <c r="K613" s="326"/>
      <c r="L613" s="326"/>
      <c r="M613" s="326"/>
      <c r="N613" s="326"/>
      <c r="O613" s="326"/>
      <c r="P613" s="253"/>
      <c r="Q613" s="253"/>
      <c r="R613" s="253"/>
      <c r="S613" s="253"/>
      <c r="T613" s="253"/>
      <c r="U613" s="253"/>
      <c r="V613" s="253"/>
      <c r="W613" s="253"/>
      <c r="X613" s="253"/>
      <c r="Y613" s="253"/>
      <c r="Z613" s="253"/>
      <c r="AA613" s="253"/>
    </row>
    <row r="614" customFormat="false" ht="13.8" hidden="false" customHeight="false" outlineLevel="0" collapsed="false">
      <c r="A614" s="253"/>
      <c r="B614" s="267" t="n">
        <v>610</v>
      </c>
      <c r="C614" s="357" t="s">
        <v>3152</v>
      </c>
      <c r="D614" s="328" t="s">
        <v>713</v>
      </c>
      <c r="E614" s="338" t="s">
        <v>892</v>
      </c>
      <c r="F614" s="326" t="s">
        <v>711</v>
      </c>
      <c r="G614" s="326" t="s">
        <v>3144</v>
      </c>
      <c r="H614" s="361" t="s">
        <v>3153</v>
      </c>
      <c r="I614" s="326" t="s">
        <v>3154</v>
      </c>
      <c r="J614" s="361" t="s">
        <v>3155</v>
      </c>
      <c r="K614" s="326"/>
      <c r="L614" s="326"/>
      <c r="M614" s="326"/>
      <c r="N614" s="326"/>
      <c r="O614" s="326"/>
      <c r="P614" s="253"/>
      <c r="Q614" s="253"/>
      <c r="R614" s="253"/>
      <c r="S614" s="253"/>
      <c r="T614" s="253"/>
      <c r="U614" s="253"/>
      <c r="V614" s="253"/>
      <c r="W614" s="253"/>
      <c r="X614" s="253"/>
      <c r="Y614" s="253"/>
      <c r="Z614" s="253"/>
      <c r="AA614" s="253"/>
    </row>
    <row r="615" customFormat="false" ht="13.8" hidden="false" customHeight="false" outlineLevel="0" collapsed="false">
      <c r="A615" s="253"/>
      <c r="B615" s="267" t="n">
        <v>611</v>
      </c>
      <c r="C615" s="357" t="s">
        <v>3156</v>
      </c>
      <c r="D615" s="328" t="s">
        <v>714</v>
      </c>
      <c r="E615" s="338" t="s">
        <v>892</v>
      </c>
      <c r="F615" s="326" t="s">
        <v>711</v>
      </c>
      <c r="G615" s="326" t="s">
        <v>3144</v>
      </c>
      <c r="H615" s="361" t="s">
        <v>3157</v>
      </c>
      <c r="I615" s="326" t="s">
        <v>3158</v>
      </c>
      <c r="J615" s="361" t="s">
        <v>3159</v>
      </c>
      <c r="K615" s="326"/>
      <c r="L615" s="326"/>
      <c r="M615" s="326"/>
      <c r="N615" s="326"/>
      <c r="O615" s="326"/>
      <c r="P615" s="253"/>
      <c r="Q615" s="253"/>
      <c r="R615" s="253"/>
      <c r="S615" s="253"/>
      <c r="T615" s="253"/>
      <c r="U615" s="253"/>
      <c r="V615" s="253"/>
      <c r="W615" s="253"/>
      <c r="X615" s="253"/>
      <c r="Y615" s="253"/>
      <c r="Z615" s="253"/>
      <c r="AA615" s="253"/>
    </row>
    <row r="616" customFormat="false" ht="13.8" hidden="false" customHeight="false" outlineLevel="0" collapsed="false">
      <c r="A616" s="253"/>
      <c r="B616" s="267" t="n">
        <v>612</v>
      </c>
      <c r="C616" s="357" t="s">
        <v>3160</v>
      </c>
      <c r="D616" s="328" t="s">
        <v>715</v>
      </c>
      <c r="E616" s="338" t="s">
        <v>892</v>
      </c>
      <c r="F616" s="326" t="s">
        <v>711</v>
      </c>
      <c r="G616" s="326" t="s">
        <v>3144</v>
      </c>
      <c r="H616" s="361" t="s">
        <v>3161</v>
      </c>
      <c r="I616" s="326" t="s">
        <v>3162</v>
      </c>
      <c r="J616" s="361" t="s">
        <v>3163</v>
      </c>
      <c r="K616" s="326"/>
      <c r="L616" s="326"/>
      <c r="M616" s="326"/>
      <c r="N616" s="326"/>
      <c r="O616" s="326"/>
      <c r="P616" s="253"/>
      <c r="Q616" s="253"/>
      <c r="R616" s="253"/>
      <c r="S616" s="253"/>
      <c r="T616" s="253"/>
      <c r="U616" s="253"/>
      <c r="V616" s="253"/>
      <c r="W616" s="253"/>
      <c r="X616" s="253"/>
      <c r="Y616" s="253"/>
      <c r="Z616" s="253"/>
      <c r="AA616" s="253"/>
    </row>
    <row r="617" customFormat="false" ht="13.8" hidden="false" customHeight="false" outlineLevel="0" collapsed="false">
      <c r="A617" s="253"/>
      <c r="B617" s="267" t="n">
        <v>613</v>
      </c>
      <c r="C617" s="357" t="s">
        <v>3164</v>
      </c>
      <c r="D617" s="328" t="s">
        <v>716</v>
      </c>
      <c r="E617" s="338" t="s">
        <v>892</v>
      </c>
      <c r="F617" s="326" t="s">
        <v>711</v>
      </c>
      <c r="G617" s="326" t="s">
        <v>3144</v>
      </c>
      <c r="H617" s="361" t="s">
        <v>3165</v>
      </c>
      <c r="I617" s="326" t="s">
        <v>3166</v>
      </c>
      <c r="J617" s="361" t="s">
        <v>3167</v>
      </c>
      <c r="K617" s="326"/>
      <c r="L617" s="326"/>
      <c r="M617" s="326"/>
      <c r="N617" s="326"/>
      <c r="O617" s="326"/>
      <c r="P617" s="253"/>
      <c r="Q617" s="253"/>
      <c r="R617" s="253"/>
      <c r="S617" s="253"/>
      <c r="T617" s="253"/>
      <c r="U617" s="253"/>
      <c r="V617" s="253"/>
      <c r="W617" s="253"/>
      <c r="X617" s="253"/>
      <c r="Y617" s="253"/>
      <c r="Z617" s="253"/>
      <c r="AA617" s="253"/>
    </row>
    <row r="618" customFormat="false" ht="13.8" hidden="false" customHeight="false" outlineLevel="0" collapsed="false">
      <c r="A618" s="253"/>
      <c r="B618" s="267" t="n">
        <v>614</v>
      </c>
      <c r="C618" s="357" t="s">
        <v>3168</v>
      </c>
      <c r="D618" s="328" t="s">
        <v>717</v>
      </c>
      <c r="E618" s="338" t="s">
        <v>892</v>
      </c>
      <c r="F618" s="326" t="s">
        <v>711</v>
      </c>
      <c r="G618" s="326" t="s">
        <v>3144</v>
      </c>
      <c r="H618" s="361" t="s">
        <v>3169</v>
      </c>
      <c r="I618" s="326" t="s">
        <v>3170</v>
      </c>
      <c r="J618" s="361" t="s">
        <v>3171</v>
      </c>
      <c r="K618" s="326"/>
      <c r="L618" s="326"/>
      <c r="M618" s="326"/>
      <c r="N618" s="326"/>
      <c r="O618" s="326"/>
      <c r="P618" s="253"/>
      <c r="Q618" s="253"/>
      <c r="R618" s="253"/>
      <c r="S618" s="253"/>
      <c r="T618" s="253"/>
      <c r="U618" s="253"/>
      <c r="V618" s="253"/>
      <c r="W618" s="253"/>
      <c r="X618" s="253"/>
      <c r="Y618" s="253"/>
      <c r="Z618" s="253"/>
      <c r="AA618" s="253"/>
    </row>
    <row r="619" customFormat="false" ht="13.8" hidden="false" customHeight="false" outlineLevel="0" collapsed="false">
      <c r="A619" s="253"/>
      <c r="B619" s="267" t="n">
        <v>615</v>
      </c>
      <c r="C619" s="357" t="s">
        <v>3172</v>
      </c>
      <c r="D619" s="328" t="s">
        <v>718</v>
      </c>
      <c r="E619" s="338" t="s">
        <v>892</v>
      </c>
      <c r="F619" s="326" t="s">
        <v>711</v>
      </c>
      <c r="G619" s="326" t="s">
        <v>3144</v>
      </c>
      <c r="H619" s="361" t="s">
        <v>3173</v>
      </c>
      <c r="I619" s="326" t="s">
        <v>3174</v>
      </c>
      <c r="J619" s="361" t="s">
        <v>3175</v>
      </c>
      <c r="K619" s="326"/>
      <c r="L619" s="326"/>
      <c r="M619" s="326"/>
      <c r="N619" s="326"/>
      <c r="O619" s="326"/>
      <c r="P619" s="253"/>
      <c r="Q619" s="253"/>
      <c r="R619" s="253"/>
      <c r="S619" s="253"/>
      <c r="T619" s="253"/>
      <c r="U619" s="253"/>
      <c r="V619" s="253"/>
      <c r="W619" s="253"/>
      <c r="X619" s="253"/>
      <c r="Y619" s="253"/>
      <c r="Z619" s="253"/>
      <c r="AA619" s="253"/>
    </row>
    <row r="620" customFormat="false" ht="13.8" hidden="false" customHeight="false" outlineLevel="0" collapsed="false">
      <c r="A620" s="253"/>
      <c r="B620" s="267" t="n">
        <v>616</v>
      </c>
      <c r="C620" s="357" t="s">
        <v>3176</v>
      </c>
      <c r="D620" s="328" t="s">
        <v>719</v>
      </c>
      <c r="E620" s="338" t="s">
        <v>892</v>
      </c>
      <c r="F620" s="326" t="s">
        <v>711</v>
      </c>
      <c r="G620" s="326" t="s">
        <v>3144</v>
      </c>
      <c r="H620" s="361" t="s">
        <v>3177</v>
      </c>
      <c r="I620" s="326" t="s">
        <v>3178</v>
      </c>
      <c r="J620" s="361" t="s">
        <v>3179</v>
      </c>
      <c r="K620" s="326"/>
      <c r="L620" s="326"/>
      <c r="M620" s="326"/>
      <c r="N620" s="326"/>
      <c r="O620" s="326"/>
      <c r="P620" s="253"/>
      <c r="Q620" s="253"/>
      <c r="R620" s="253"/>
      <c r="S620" s="253"/>
      <c r="T620" s="253"/>
      <c r="U620" s="253"/>
      <c r="V620" s="253"/>
      <c r="W620" s="253"/>
      <c r="X620" s="253"/>
      <c r="Y620" s="253"/>
      <c r="Z620" s="253"/>
      <c r="AA620" s="253"/>
    </row>
    <row r="621" customFormat="false" ht="13.8" hidden="false" customHeight="false" outlineLevel="0" collapsed="false">
      <c r="A621" s="253"/>
      <c r="B621" s="267" t="n">
        <v>617</v>
      </c>
      <c r="C621" s="357" t="s">
        <v>3180</v>
      </c>
      <c r="D621" s="328" t="s">
        <v>720</v>
      </c>
      <c r="E621" s="338" t="s">
        <v>892</v>
      </c>
      <c r="F621" s="326" t="s">
        <v>711</v>
      </c>
      <c r="G621" s="326" t="s">
        <v>3144</v>
      </c>
      <c r="H621" s="361" t="s">
        <v>3181</v>
      </c>
      <c r="I621" s="326" t="s">
        <v>3182</v>
      </c>
      <c r="J621" s="361" t="s">
        <v>3183</v>
      </c>
      <c r="K621" s="326"/>
      <c r="L621" s="326"/>
      <c r="M621" s="326"/>
      <c r="N621" s="326"/>
      <c r="O621" s="326"/>
      <c r="P621" s="253"/>
      <c r="Q621" s="253"/>
      <c r="R621" s="253"/>
      <c r="S621" s="253"/>
      <c r="T621" s="253"/>
      <c r="U621" s="253"/>
      <c r="V621" s="253"/>
      <c r="W621" s="253"/>
      <c r="X621" s="253"/>
      <c r="Y621" s="253"/>
      <c r="Z621" s="253"/>
      <c r="AA621" s="253"/>
    </row>
    <row r="622" customFormat="false" ht="13.8" hidden="false" customHeight="false" outlineLevel="0" collapsed="false">
      <c r="A622" s="253"/>
      <c r="B622" s="267" t="n">
        <v>618</v>
      </c>
      <c r="C622" s="357" t="s">
        <v>3184</v>
      </c>
      <c r="D622" s="328" t="s">
        <v>721</v>
      </c>
      <c r="E622" s="338" t="s">
        <v>892</v>
      </c>
      <c r="F622" s="326" t="s">
        <v>711</v>
      </c>
      <c r="G622" s="326" t="s">
        <v>3144</v>
      </c>
      <c r="H622" s="361" t="s">
        <v>3185</v>
      </c>
      <c r="I622" s="326" t="s">
        <v>3186</v>
      </c>
      <c r="J622" s="361" t="s">
        <v>3187</v>
      </c>
      <c r="K622" s="326"/>
      <c r="L622" s="326"/>
      <c r="M622" s="326"/>
      <c r="N622" s="326"/>
      <c r="O622" s="326"/>
      <c r="P622" s="253"/>
      <c r="Q622" s="253"/>
      <c r="R622" s="253"/>
      <c r="S622" s="253"/>
      <c r="T622" s="253"/>
      <c r="U622" s="253"/>
      <c r="V622" s="253"/>
      <c r="W622" s="253"/>
      <c r="X622" s="253"/>
      <c r="Y622" s="253"/>
      <c r="Z622" s="253"/>
      <c r="AA622" s="253"/>
    </row>
    <row r="623" customFormat="false" ht="13.8" hidden="false" customHeight="false" outlineLevel="0" collapsed="false">
      <c r="A623" s="253"/>
      <c r="B623" s="267" t="n">
        <v>619</v>
      </c>
      <c r="C623" s="357" t="s">
        <v>3188</v>
      </c>
      <c r="D623" s="328" t="s">
        <v>722</v>
      </c>
      <c r="E623" s="338" t="s">
        <v>892</v>
      </c>
      <c r="F623" s="326" t="s">
        <v>711</v>
      </c>
      <c r="G623" s="326" t="s">
        <v>3144</v>
      </c>
      <c r="H623" s="361" t="s">
        <v>3189</v>
      </c>
      <c r="I623" s="326" t="s">
        <v>3190</v>
      </c>
      <c r="J623" s="361" t="s">
        <v>3191</v>
      </c>
      <c r="K623" s="326"/>
      <c r="L623" s="326"/>
      <c r="M623" s="326"/>
      <c r="N623" s="326"/>
      <c r="O623" s="326"/>
      <c r="P623" s="253"/>
      <c r="Q623" s="253"/>
      <c r="R623" s="253"/>
      <c r="S623" s="253"/>
      <c r="T623" s="253"/>
      <c r="U623" s="253"/>
      <c r="V623" s="253"/>
      <c r="W623" s="253"/>
      <c r="X623" s="253"/>
      <c r="Y623" s="253"/>
      <c r="Z623" s="253"/>
      <c r="AA623" s="253"/>
    </row>
    <row r="624" customFormat="false" ht="13.8" hidden="false" customHeight="false" outlineLevel="0" collapsed="false">
      <c r="A624" s="253"/>
      <c r="B624" s="267" t="n">
        <v>620</v>
      </c>
      <c r="C624" s="357" t="s">
        <v>3192</v>
      </c>
      <c r="D624" s="328" t="s">
        <v>723</v>
      </c>
      <c r="E624" s="338" t="s">
        <v>892</v>
      </c>
      <c r="F624" s="326" t="s">
        <v>711</v>
      </c>
      <c r="G624" s="326" t="s">
        <v>3144</v>
      </c>
      <c r="H624" s="361" t="s">
        <v>3193</v>
      </c>
      <c r="I624" s="326" t="s">
        <v>3194</v>
      </c>
      <c r="J624" s="361" t="s">
        <v>3195</v>
      </c>
      <c r="K624" s="326"/>
      <c r="L624" s="326"/>
      <c r="M624" s="326"/>
      <c r="N624" s="326"/>
      <c r="O624" s="326"/>
      <c r="P624" s="253"/>
      <c r="Q624" s="253"/>
      <c r="R624" s="253"/>
      <c r="S624" s="253"/>
      <c r="T624" s="253"/>
      <c r="U624" s="253"/>
      <c r="V624" s="253"/>
      <c r="W624" s="253"/>
      <c r="X624" s="253"/>
      <c r="Y624" s="253"/>
      <c r="Z624" s="253"/>
      <c r="AA624" s="253"/>
    </row>
    <row r="625" customFormat="false" ht="13.8" hidden="false" customHeight="false" outlineLevel="0" collapsed="false">
      <c r="A625" s="253"/>
      <c r="B625" s="267" t="n">
        <v>621</v>
      </c>
      <c r="C625" s="357" t="s">
        <v>3196</v>
      </c>
      <c r="D625" s="328" t="s">
        <v>724</v>
      </c>
      <c r="E625" s="338" t="s">
        <v>892</v>
      </c>
      <c r="F625" s="326" t="s">
        <v>711</v>
      </c>
      <c r="G625" s="326" t="s">
        <v>3144</v>
      </c>
      <c r="H625" s="361" t="s">
        <v>3197</v>
      </c>
      <c r="I625" s="326" t="s">
        <v>3198</v>
      </c>
      <c r="J625" s="361" t="s">
        <v>3199</v>
      </c>
      <c r="K625" s="326"/>
      <c r="L625" s="326"/>
      <c r="M625" s="326"/>
      <c r="N625" s="326"/>
      <c r="O625" s="326"/>
      <c r="P625" s="253"/>
      <c r="Q625" s="253"/>
      <c r="R625" s="253"/>
      <c r="S625" s="253"/>
      <c r="T625" s="253"/>
      <c r="U625" s="253"/>
      <c r="V625" s="253"/>
      <c r="W625" s="253"/>
      <c r="X625" s="253"/>
      <c r="Y625" s="253"/>
      <c r="Z625" s="253"/>
      <c r="AA625" s="253"/>
    </row>
    <row r="626" customFormat="false" ht="13.8" hidden="false" customHeight="false" outlineLevel="0" collapsed="false">
      <c r="A626" s="253"/>
      <c r="B626" s="267" t="n">
        <v>622</v>
      </c>
      <c r="C626" s="357" t="s">
        <v>3200</v>
      </c>
      <c r="D626" s="328" t="s">
        <v>725</v>
      </c>
      <c r="E626" s="338" t="s">
        <v>892</v>
      </c>
      <c r="F626" s="326" t="s">
        <v>711</v>
      </c>
      <c r="G626" s="326" t="s">
        <v>3144</v>
      </c>
      <c r="H626" s="361" t="s">
        <v>3201</v>
      </c>
      <c r="I626" s="326" t="s">
        <v>3202</v>
      </c>
      <c r="J626" s="361" t="s">
        <v>3203</v>
      </c>
      <c r="K626" s="326"/>
      <c r="L626" s="326"/>
      <c r="M626" s="326"/>
      <c r="N626" s="326"/>
      <c r="O626" s="326"/>
      <c r="P626" s="253"/>
      <c r="Q626" s="253"/>
      <c r="R626" s="253"/>
      <c r="S626" s="253"/>
      <c r="T626" s="253"/>
      <c r="U626" s="253"/>
      <c r="V626" s="253"/>
      <c r="W626" s="253"/>
      <c r="X626" s="253"/>
      <c r="Y626" s="253"/>
      <c r="Z626" s="253"/>
      <c r="AA626" s="253"/>
    </row>
    <row r="627" customFormat="false" ht="13.8" hidden="false" customHeight="false" outlineLevel="0" collapsed="false">
      <c r="A627" s="253"/>
      <c r="B627" s="267" t="n">
        <v>623</v>
      </c>
      <c r="C627" s="357" t="s">
        <v>3204</v>
      </c>
      <c r="D627" s="328" t="s">
        <v>726</v>
      </c>
      <c r="E627" s="338" t="s">
        <v>892</v>
      </c>
      <c r="F627" s="326" t="s">
        <v>711</v>
      </c>
      <c r="G627" s="326" t="s">
        <v>3144</v>
      </c>
      <c r="H627" s="361" t="s">
        <v>3205</v>
      </c>
      <c r="I627" s="326" t="s">
        <v>3206</v>
      </c>
      <c r="J627" s="361" t="s">
        <v>3207</v>
      </c>
      <c r="K627" s="326"/>
      <c r="L627" s="326"/>
      <c r="M627" s="326"/>
      <c r="N627" s="326"/>
      <c r="O627" s="326"/>
      <c r="P627" s="253"/>
      <c r="Q627" s="253"/>
      <c r="R627" s="253"/>
      <c r="S627" s="253"/>
      <c r="T627" s="253"/>
      <c r="U627" s="253"/>
      <c r="V627" s="253"/>
      <c r="W627" s="253"/>
      <c r="X627" s="253"/>
      <c r="Y627" s="253"/>
      <c r="Z627" s="253"/>
      <c r="AA627" s="253"/>
    </row>
    <row r="628" customFormat="false" ht="13.8" hidden="false" customHeight="false" outlineLevel="0" collapsed="false">
      <c r="A628" s="253"/>
      <c r="B628" s="267" t="n">
        <v>624</v>
      </c>
      <c r="C628" s="357" t="s">
        <v>3208</v>
      </c>
      <c r="D628" s="328" t="s">
        <v>727</v>
      </c>
      <c r="E628" s="338" t="s">
        <v>892</v>
      </c>
      <c r="F628" s="326" t="s">
        <v>711</v>
      </c>
      <c r="G628" s="326" t="s">
        <v>3144</v>
      </c>
      <c r="H628" s="361" t="s">
        <v>3209</v>
      </c>
      <c r="I628" s="326" t="s">
        <v>3210</v>
      </c>
      <c r="J628" s="361" t="s">
        <v>3211</v>
      </c>
      <c r="K628" s="326"/>
      <c r="L628" s="326"/>
      <c r="M628" s="326"/>
      <c r="N628" s="326"/>
      <c r="O628" s="326"/>
      <c r="P628" s="253"/>
      <c r="Q628" s="253"/>
      <c r="R628" s="253"/>
      <c r="S628" s="253"/>
      <c r="T628" s="253"/>
      <c r="U628" s="253"/>
      <c r="V628" s="253"/>
      <c r="W628" s="253"/>
      <c r="X628" s="253"/>
      <c r="Y628" s="253"/>
      <c r="Z628" s="253"/>
      <c r="AA628" s="253"/>
    </row>
    <row r="629" customFormat="false" ht="13.8" hidden="false" customHeight="false" outlineLevel="0" collapsed="false">
      <c r="A629" s="253"/>
      <c r="B629" s="267" t="n">
        <v>625</v>
      </c>
      <c r="C629" s="357" t="s">
        <v>3212</v>
      </c>
      <c r="D629" s="328" t="s">
        <v>728</v>
      </c>
      <c r="E629" s="338" t="s">
        <v>892</v>
      </c>
      <c r="F629" s="326" t="s">
        <v>711</v>
      </c>
      <c r="G629" s="326" t="s">
        <v>3144</v>
      </c>
      <c r="H629" s="361" t="s">
        <v>3213</v>
      </c>
      <c r="I629" s="326" t="s">
        <v>3214</v>
      </c>
      <c r="J629" s="361" t="s">
        <v>3215</v>
      </c>
      <c r="K629" s="326"/>
      <c r="L629" s="326"/>
      <c r="M629" s="326"/>
      <c r="N629" s="326"/>
      <c r="O629" s="326"/>
      <c r="P629" s="253"/>
      <c r="Q629" s="253"/>
      <c r="R629" s="253"/>
      <c r="S629" s="253"/>
      <c r="T629" s="253"/>
      <c r="U629" s="253"/>
      <c r="V629" s="253"/>
      <c r="W629" s="253"/>
      <c r="X629" s="253"/>
      <c r="Y629" s="253"/>
      <c r="Z629" s="253"/>
      <c r="AA629" s="253"/>
    </row>
    <row r="630" customFormat="false" ht="13.8" hidden="false" customHeight="false" outlineLevel="0" collapsed="false">
      <c r="A630" s="253"/>
      <c r="B630" s="267" t="n">
        <v>626</v>
      </c>
      <c r="C630" s="357" t="s">
        <v>3216</v>
      </c>
      <c r="D630" s="328" t="s">
        <v>729</v>
      </c>
      <c r="E630" s="338" t="s">
        <v>892</v>
      </c>
      <c r="F630" s="326" t="s">
        <v>711</v>
      </c>
      <c r="G630" s="326" t="s">
        <v>3144</v>
      </c>
      <c r="H630" s="361" t="s">
        <v>3217</v>
      </c>
      <c r="I630" s="326" t="s">
        <v>3218</v>
      </c>
      <c r="J630" s="361" t="s">
        <v>3219</v>
      </c>
      <c r="K630" s="326"/>
      <c r="L630" s="326"/>
      <c r="M630" s="326"/>
      <c r="N630" s="326"/>
      <c r="O630" s="326"/>
      <c r="P630" s="253"/>
      <c r="Q630" s="253"/>
      <c r="R630" s="253"/>
      <c r="S630" s="253"/>
      <c r="T630" s="253"/>
      <c r="U630" s="253"/>
      <c r="V630" s="253"/>
      <c r="W630" s="253"/>
      <c r="X630" s="253"/>
      <c r="Y630" s="253"/>
      <c r="Z630" s="253"/>
      <c r="AA630" s="253"/>
    </row>
    <row r="631" customFormat="false" ht="13.8" hidden="false" customHeight="false" outlineLevel="0" collapsed="false">
      <c r="A631" s="253"/>
      <c r="B631" s="267" t="n">
        <v>627</v>
      </c>
      <c r="C631" s="357" t="s">
        <v>3220</v>
      </c>
      <c r="D631" s="328" t="s">
        <v>730</v>
      </c>
      <c r="E631" s="338" t="s">
        <v>892</v>
      </c>
      <c r="F631" s="326" t="s">
        <v>711</v>
      </c>
      <c r="G631" s="326" t="s">
        <v>2147</v>
      </c>
      <c r="H631" s="361" t="s">
        <v>3221</v>
      </c>
      <c r="I631" s="326" t="s">
        <v>3222</v>
      </c>
      <c r="J631" s="361" t="s">
        <v>3223</v>
      </c>
      <c r="K631" s="326"/>
      <c r="L631" s="326"/>
      <c r="M631" s="326"/>
      <c r="N631" s="326"/>
      <c r="O631" s="326"/>
      <c r="P631" s="253"/>
      <c r="Q631" s="253"/>
      <c r="R631" s="253"/>
      <c r="S631" s="253"/>
      <c r="T631" s="253"/>
      <c r="U631" s="253"/>
      <c r="V631" s="253"/>
      <c r="W631" s="253"/>
      <c r="X631" s="253"/>
      <c r="Y631" s="253"/>
      <c r="Z631" s="253"/>
      <c r="AA631" s="253"/>
    </row>
    <row r="632" customFormat="false" ht="13.8" hidden="false" customHeight="false" outlineLevel="0" collapsed="false">
      <c r="A632" s="253"/>
      <c r="B632" s="267" t="n">
        <v>628</v>
      </c>
      <c r="C632" s="357" t="s">
        <v>3224</v>
      </c>
      <c r="D632" s="328" t="s">
        <v>731</v>
      </c>
      <c r="E632" s="338" t="s">
        <v>892</v>
      </c>
      <c r="F632" s="326" t="s">
        <v>711</v>
      </c>
      <c r="G632" s="326" t="s">
        <v>3144</v>
      </c>
      <c r="H632" s="361" t="s">
        <v>3225</v>
      </c>
      <c r="I632" s="326" t="s">
        <v>3226</v>
      </c>
      <c r="J632" s="361" t="s">
        <v>3227</v>
      </c>
      <c r="K632" s="326"/>
      <c r="L632" s="326"/>
      <c r="M632" s="326"/>
      <c r="N632" s="326"/>
      <c r="O632" s="326"/>
      <c r="P632" s="253"/>
      <c r="Q632" s="253"/>
      <c r="R632" s="253"/>
      <c r="S632" s="253"/>
      <c r="T632" s="253"/>
      <c r="U632" s="253"/>
      <c r="V632" s="253"/>
      <c r="W632" s="253"/>
      <c r="X632" s="253"/>
      <c r="Y632" s="253"/>
      <c r="Z632" s="253"/>
      <c r="AA632" s="253"/>
    </row>
    <row r="633" customFormat="false" ht="13.8" hidden="false" customHeight="false" outlineLevel="0" collapsed="false">
      <c r="A633" s="253"/>
      <c r="B633" s="267" t="n">
        <v>629</v>
      </c>
      <c r="C633" s="357" t="s">
        <v>3228</v>
      </c>
      <c r="D633" s="328" t="s">
        <v>732</v>
      </c>
      <c r="E633" s="338" t="s">
        <v>892</v>
      </c>
      <c r="F633" s="326" t="s">
        <v>711</v>
      </c>
      <c r="G633" s="326" t="s">
        <v>3144</v>
      </c>
      <c r="H633" s="361" t="s">
        <v>3229</v>
      </c>
      <c r="I633" s="326" t="s">
        <v>3230</v>
      </c>
      <c r="J633" s="361" t="s">
        <v>3231</v>
      </c>
      <c r="K633" s="326"/>
      <c r="L633" s="326"/>
      <c r="M633" s="326"/>
      <c r="N633" s="326"/>
      <c r="O633" s="326"/>
      <c r="P633" s="253"/>
      <c r="Q633" s="253"/>
      <c r="R633" s="253"/>
      <c r="S633" s="253"/>
      <c r="T633" s="253"/>
      <c r="U633" s="253"/>
      <c r="V633" s="253"/>
      <c r="W633" s="253"/>
      <c r="X633" s="253"/>
      <c r="Y633" s="253"/>
      <c r="Z633" s="253"/>
      <c r="AA633" s="253"/>
    </row>
    <row r="634" customFormat="false" ht="13.8" hidden="false" customHeight="false" outlineLevel="0" collapsed="false">
      <c r="A634" s="253"/>
      <c r="B634" s="267" t="n">
        <v>630</v>
      </c>
      <c r="C634" s="353" t="s">
        <v>3232</v>
      </c>
      <c r="D634" s="328" t="s">
        <v>733</v>
      </c>
      <c r="E634" s="338" t="s">
        <v>892</v>
      </c>
      <c r="F634" s="326" t="s">
        <v>734</v>
      </c>
      <c r="G634" s="326" t="s">
        <v>3233</v>
      </c>
      <c r="H634" s="359" t="s">
        <v>3234</v>
      </c>
      <c r="I634" s="326" t="s">
        <v>3235</v>
      </c>
      <c r="J634" s="361" t="s">
        <v>3236</v>
      </c>
      <c r="K634" s="326"/>
      <c r="L634" s="326"/>
      <c r="M634" s="326"/>
      <c r="N634" s="326"/>
      <c r="O634" s="326"/>
      <c r="P634" s="253"/>
      <c r="Q634" s="253"/>
      <c r="R634" s="253"/>
      <c r="S634" s="253"/>
      <c r="T634" s="253"/>
      <c r="U634" s="253"/>
      <c r="V634" s="253"/>
      <c r="W634" s="253"/>
      <c r="X634" s="253"/>
      <c r="Y634" s="253"/>
      <c r="Z634" s="253"/>
      <c r="AA634" s="253"/>
    </row>
    <row r="635" customFormat="false" ht="13.8" hidden="false" customHeight="false" outlineLevel="0" collapsed="false">
      <c r="A635" s="253"/>
      <c r="B635" s="267" t="n">
        <v>631</v>
      </c>
      <c r="C635" s="357" t="s">
        <v>3237</v>
      </c>
      <c r="D635" s="328" t="s">
        <v>735</v>
      </c>
      <c r="E635" s="338" t="s">
        <v>892</v>
      </c>
      <c r="F635" s="326" t="s">
        <v>734</v>
      </c>
      <c r="G635" s="326" t="s">
        <v>3233</v>
      </c>
      <c r="H635" s="361" t="s">
        <v>3238</v>
      </c>
      <c r="I635" s="326" t="s">
        <v>3239</v>
      </c>
      <c r="J635" s="361" t="s">
        <v>3240</v>
      </c>
      <c r="K635" s="326"/>
      <c r="L635" s="326"/>
      <c r="M635" s="326"/>
      <c r="N635" s="326"/>
      <c r="O635" s="326"/>
      <c r="P635" s="253"/>
      <c r="Q635" s="253"/>
      <c r="R635" s="253"/>
      <c r="S635" s="253"/>
      <c r="T635" s="253"/>
      <c r="U635" s="253"/>
      <c r="V635" s="253"/>
      <c r="W635" s="253"/>
      <c r="X635" s="253"/>
      <c r="Y635" s="253"/>
      <c r="Z635" s="253"/>
      <c r="AA635" s="253"/>
    </row>
    <row r="636" customFormat="false" ht="13.8" hidden="false" customHeight="false" outlineLevel="0" collapsed="false">
      <c r="A636" s="253"/>
      <c r="B636" s="267" t="n">
        <v>632</v>
      </c>
      <c r="C636" s="357" t="s">
        <v>3241</v>
      </c>
      <c r="D636" s="328" t="s">
        <v>3242</v>
      </c>
      <c r="E636" s="338" t="s">
        <v>892</v>
      </c>
      <c r="F636" s="326" t="s">
        <v>734</v>
      </c>
      <c r="G636" s="326" t="s">
        <v>3233</v>
      </c>
      <c r="H636" s="361" t="s">
        <v>3243</v>
      </c>
      <c r="I636" s="326" t="s">
        <v>3244</v>
      </c>
      <c r="J636" s="361" t="s">
        <v>3245</v>
      </c>
      <c r="K636" s="326"/>
      <c r="L636" s="326"/>
      <c r="M636" s="326"/>
      <c r="N636" s="326"/>
      <c r="O636" s="326"/>
      <c r="P636" s="253"/>
      <c r="Q636" s="253"/>
      <c r="R636" s="253"/>
      <c r="S636" s="253"/>
      <c r="T636" s="253"/>
      <c r="U636" s="253"/>
      <c r="V636" s="253"/>
      <c r="W636" s="253"/>
      <c r="X636" s="253"/>
      <c r="Y636" s="253"/>
      <c r="Z636" s="253"/>
      <c r="AA636" s="253"/>
    </row>
    <row r="637" customFormat="false" ht="13.8" hidden="false" customHeight="false" outlineLevel="0" collapsed="false">
      <c r="A637" s="253"/>
      <c r="B637" s="267" t="n">
        <v>633</v>
      </c>
      <c r="C637" s="357" t="s">
        <v>3246</v>
      </c>
      <c r="D637" s="328" t="s">
        <v>738</v>
      </c>
      <c r="E637" s="338" t="s">
        <v>892</v>
      </c>
      <c r="F637" s="326" t="s">
        <v>734</v>
      </c>
      <c r="G637" s="326" t="s">
        <v>3233</v>
      </c>
      <c r="H637" s="361" t="s">
        <v>3247</v>
      </c>
      <c r="I637" s="326" t="s">
        <v>3248</v>
      </c>
      <c r="J637" s="361" t="s">
        <v>3249</v>
      </c>
      <c r="K637" s="326"/>
      <c r="L637" s="326"/>
      <c r="M637" s="326"/>
      <c r="N637" s="326"/>
      <c r="O637" s="326"/>
      <c r="P637" s="253"/>
      <c r="Q637" s="253"/>
      <c r="R637" s="253"/>
      <c r="S637" s="253"/>
      <c r="T637" s="253"/>
      <c r="U637" s="253"/>
      <c r="V637" s="253"/>
      <c r="W637" s="253"/>
      <c r="X637" s="253"/>
      <c r="Y637" s="253"/>
      <c r="Z637" s="253"/>
      <c r="AA637" s="253"/>
    </row>
    <row r="638" customFormat="false" ht="13.8" hidden="false" customHeight="false" outlineLevel="0" collapsed="false">
      <c r="A638" s="253"/>
      <c r="B638" s="267" t="n">
        <v>634</v>
      </c>
      <c r="C638" s="357" t="s">
        <v>3250</v>
      </c>
      <c r="D638" s="328" t="s">
        <v>739</v>
      </c>
      <c r="E638" s="338" t="s">
        <v>892</v>
      </c>
      <c r="F638" s="326" t="s">
        <v>734</v>
      </c>
      <c r="G638" s="326" t="s">
        <v>3233</v>
      </c>
      <c r="H638" s="361" t="s">
        <v>3251</v>
      </c>
      <c r="I638" s="326" t="s">
        <v>3252</v>
      </c>
      <c r="J638" s="361" t="s">
        <v>3253</v>
      </c>
      <c r="K638" s="326"/>
      <c r="L638" s="326"/>
      <c r="M638" s="326"/>
      <c r="N638" s="326"/>
      <c r="O638" s="326"/>
      <c r="P638" s="253"/>
      <c r="Q638" s="253"/>
      <c r="R638" s="253"/>
      <c r="S638" s="253"/>
      <c r="T638" s="253"/>
      <c r="U638" s="253"/>
      <c r="V638" s="253"/>
      <c r="W638" s="253"/>
      <c r="X638" s="253"/>
      <c r="Y638" s="253"/>
      <c r="Z638" s="253"/>
      <c r="AA638" s="253"/>
    </row>
    <row r="639" customFormat="false" ht="13.8" hidden="false" customHeight="false" outlineLevel="0" collapsed="false">
      <c r="A639" s="253"/>
      <c r="B639" s="267" t="n">
        <v>635</v>
      </c>
      <c r="C639" s="357" t="s">
        <v>3254</v>
      </c>
      <c r="D639" s="328" t="s">
        <v>740</v>
      </c>
      <c r="E639" s="338" t="s">
        <v>892</v>
      </c>
      <c r="F639" s="326" t="s">
        <v>734</v>
      </c>
      <c r="G639" s="326" t="s">
        <v>3233</v>
      </c>
      <c r="H639" s="361" t="s">
        <v>3255</v>
      </c>
      <c r="I639" s="326" t="s">
        <v>3256</v>
      </c>
      <c r="J639" s="361" t="s">
        <v>3257</v>
      </c>
      <c r="K639" s="326"/>
      <c r="L639" s="326"/>
      <c r="M639" s="326"/>
      <c r="N639" s="326"/>
      <c r="O639" s="326"/>
      <c r="P639" s="253"/>
      <c r="Q639" s="253"/>
      <c r="R639" s="253"/>
      <c r="S639" s="253"/>
      <c r="T639" s="253"/>
      <c r="U639" s="253"/>
      <c r="V639" s="253"/>
      <c r="W639" s="253"/>
      <c r="X639" s="253"/>
      <c r="Y639" s="253"/>
      <c r="Z639" s="253"/>
      <c r="AA639" s="253"/>
    </row>
    <row r="640" customFormat="false" ht="13.8" hidden="false" customHeight="false" outlineLevel="0" collapsed="false">
      <c r="A640" s="253"/>
      <c r="B640" s="267" t="n">
        <v>636</v>
      </c>
      <c r="C640" s="357" t="s">
        <v>3258</v>
      </c>
      <c r="D640" s="328" t="s">
        <v>741</v>
      </c>
      <c r="E640" s="338" t="s">
        <v>915</v>
      </c>
      <c r="F640" s="326" t="s">
        <v>734</v>
      </c>
      <c r="G640" s="326" t="s">
        <v>3233</v>
      </c>
      <c r="H640" s="361" t="s">
        <v>3259</v>
      </c>
      <c r="I640" s="326" t="s">
        <v>3260</v>
      </c>
      <c r="J640" s="361" t="s">
        <v>3261</v>
      </c>
      <c r="K640" s="326"/>
      <c r="L640" s="326"/>
      <c r="M640" s="326"/>
      <c r="N640" s="326"/>
      <c r="O640" s="326"/>
      <c r="P640" s="253"/>
      <c r="Q640" s="253"/>
      <c r="R640" s="253"/>
      <c r="S640" s="253"/>
      <c r="T640" s="253"/>
      <c r="U640" s="253"/>
      <c r="V640" s="253"/>
      <c r="W640" s="253"/>
      <c r="X640" s="253"/>
      <c r="Y640" s="253"/>
      <c r="Z640" s="253"/>
      <c r="AA640" s="253"/>
    </row>
    <row r="641" customFormat="false" ht="13.8" hidden="false" customHeight="false" outlineLevel="0" collapsed="false">
      <c r="A641" s="253"/>
      <c r="B641" s="267" t="n">
        <v>637</v>
      </c>
      <c r="C641" s="357" t="s">
        <v>3262</v>
      </c>
      <c r="D641" s="328" t="s">
        <v>742</v>
      </c>
      <c r="E641" s="338" t="s">
        <v>892</v>
      </c>
      <c r="F641" s="326" t="s">
        <v>734</v>
      </c>
      <c r="G641" s="326" t="s">
        <v>3233</v>
      </c>
      <c r="H641" s="361" t="s">
        <v>3263</v>
      </c>
      <c r="I641" s="326" t="s">
        <v>3264</v>
      </c>
      <c r="J641" s="361" t="s">
        <v>3265</v>
      </c>
      <c r="K641" s="326"/>
      <c r="L641" s="326"/>
      <c r="M641" s="326"/>
      <c r="N641" s="326"/>
      <c r="O641" s="326"/>
      <c r="P641" s="253"/>
      <c r="Q641" s="253"/>
      <c r="R641" s="253"/>
      <c r="S641" s="253"/>
      <c r="T641" s="253"/>
      <c r="U641" s="253"/>
      <c r="V641" s="253"/>
      <c r="W641" s="253"/>
      <c r="X641" s="253"/>
      <c r="Y641" s="253"/>
      <c r="Z641" s="253"/>
      <c r="AA641" s="253"/>
    </row>
    <row r="642" customFormat="false" ht="13.8" hidden="false" customHeight="false" outlineLevel="0" collapsed="false">
      <c r="A642" s="253"/>
      <c r="B642" s="267" t="n">
        <v>638</v>
      </c>
      <c r="C642" s="357" t="s">
        <v>3266</v>
      </c>
      <c r="D642" s="328" t="s">
        <v>745</v>
      </c>
      <c r="E642" s="338" t="s">
        <v>915</v>
      </c>
      <c r="F642" s="326" t="s">
        <v>734</v>
      </c>
      <c r="G642" s="326" t="s">
        <v>3233</v>
      </c>
      <c r="H642" s="361" t="s">
        <v>3267</v>
      </c>
      <c r="I642" s="326" t="s">
        <v>3268</v>
      </c>
      <c r="J642" s="361" t="s">
        <v>3269</v>
      </c>
      <c r="K642" s="326"/>
      <c r="L642" s="326"/>
      <c r="M642" s="326"/>
      <c r="N642" s="326"/>
      <c r="O642" s="326"/>
      <c r="P642" s="253"/>
      <c r="Q642" s="253"/>
      <c r="R642" s="253"/>
      <c r="S642" s="253"/>
      <c r="T642" s="253"/>
      <c r="U642" s="253"/>
      <c r="V642" s="253"/>
      <c r="W642" s="253"/>
      <c r="X642" s="253"/>
      <c r="Y642" s="253"/>
      <c r="Z642" s="253"/>
      <c r="AA642" s="253"/>
    </row>
    <row r="643" customFormat="false" ht="13.8" hidden="false" customHeight="false" outlineLevel="0" collapsed="false">
      <c r="A643" s="253"/>
      <c r="B643" s="267" t="n">
        <v>639</v>
      </c>
      <c r="C643" s="357" t="s">
        <v>3270</v>
      </c>
      <c r="D643" s="328" t="s">
        <v>743</v>
      </c>
      <c r="E643" s="338" t="s">
        <v>892</v>
      </c>
      <c r="F643" s="326" t="s">
        <v>734</v>
      </c>
      <c r="G643" s="326" t="s">
        <v>3233</v>
      </c>
      <c r="H643" s="361" t="s">
        <v>3271</v>
      </c>
      <c r="I643" s="326" t="s">
        <v>3272</v>
      </c>
      <c r="J643" s="361" t="s">
        <v>3273</v>
      </c>
      <c r="K643" s="326"/>
      <c r="L643" s="326"/>
      <c r="M643" s="326"/>
      <c r="N643" s="326"/>
      <c r="O643" s="326"/>
      <c r="P643" s="253"/>
      <c r="Q643" s="253"/>
      <c r="R643" s="253"/>
      <c r="S643" s="253"/>
      <c r="T643" s="253"/>
      <c r="U643" s="253"/>
      <c r="V643" s="253"/>
      <c r="W643" s="253"/>
      <c r="X643" s="253"/>
      <c r="Y643" s="253"/>
      <c r="Z643" s="253"/>
      <c r="AA643" s="253"/>
    </row>
    <row r="644" customFormat="false" ht="13.8" hidden="false" customHeight="false" outlineLevel="0" collapsed="false">
      <c r="A644" s="253"/>
      <c r="B644" s="267" t="n">
        <v>640</v>
      </c>
      <c r="C644" s="357" t="s">
        <v>3274</v>
      </c>
      <c r="D644" s="328" t="s">
        <v>744</v>
      </c>
      <c r="E644" s="338" t="s">
        <v>892</v>
      </c>
      <c r="F644" s="326" t="s">
        <v>734</v>
      </c>
      <c r="G644" s="326" t="s">
        <v>3233</v>
      </c>
      <c r="H644" s="361" t="s">
        <v>3275</v>
      </c>
      <c r="I644" s="326" t="s">
        <v>3276</v>
      </c>
      <c r="J644" s="361" t="s">
        <v>3277</v>
      </c>
      <c r="K644" s="326"/>
      <c r="L644" s="326"/>
      <c r="M644" s="326"/>
      <c r="N644" s="326"/>
      <c r="O644" s="326"/>
      <c r="P644" s="253"/>
      <c r="Q644" s="253"/>
      <c r="R644" s="253"/>
      <c r="S644" s="253"/>
      <c r="T644" s="253"/>
      <c r="U644" s="253"/>
      <c r="V644" s="253"/>
      <c r="W644" s="253"/>
      <c r="X644" s="253"/>
      <c r="Y644" s="253"/>
      <c r="Z644" s="253"/>
      <c r="AA644" s="253"/>
    </row>
    <row r="645" customFormat="false" ht="13.8" hidden="false" customHeight="false" outlineLevel="0" collapsed="false">
      <c r="A645" s="253"/>
      <c r="B645" s="267" t="n">
        <v>641</v>
      </c>
      <c r="C645" s="357" t="s">
        <v>3278</v>
      </c>
      <c r="D645" s="328" t="s">
        <v>746</v>
      </c>
      <c r="E645" s="338" t="s">
        <v>915</v>
      </c>
      <c r="F645" s="326" t="s">
        <v>734</v>
      </c>
      <c r="G645" s="326" t="s">
        <v>3233</v>
      </c>
      <c r="H645" s="361" t="s">
        <v>3279</v>
      </c>
      <c r="I645" s="326" t="s">
        <v>3280</v>
      </c>
      <c r="J645" s="361" t="s">
        <v>3281</v>
      </c>
      <c r="K645" s="326"/>
      <c r="L645" s="326"/>
      <c r="M645" s="326"/>
      <c r="N645" s="326"/>
      <c r="O645" s="326"/>
      <c r="P645" s="253"/>
      <c r="Q645" s="253"/>
      <c r="R645" s="253"/>
      <c r="S645" s="253"/>
      <c r="T645" s="253"/>
      <c r="U645" s="253"/>
      <c r="V645" s="253"/>
      <c r="W645" s="253"/>
      <c r="X645" s="253"/>
      <c r="Y645" s="253"/>
      <c r="Z645" s="253"/>
      <c r="AA645" s="253"/>
    </row>
    <row r="646" customFormat="false" ht="13.8" hidden="false" customHeight="false" outlineLevel="0" collapsed="false">
      <c r="A646" s="253"/>
      <c r="B646" s="267" t="n">
        <v>642</v>
      </c>
      <c r="C646" s="357" t="s">
        <v>3282</v>
      </c>
      <c r="D646" s="328" t="s">
        <v>747</v>
      </c>
      <c r="E646" s="338" t="s">
        <v>915</v>
      </c>
      <c r="F646" s="326" t="s">
        <v>734</v>
      </c>
      <c r="G646" s="326" t="s">
        <v>3233</v>
      </c>
      <c r="H646" s="361" t="s">
        <v>3283</v>
      </c>
      <c r="I646" s="326" t="s">
        <v>3284</v>
      </c>
      <c r="J646" s="361" t="s">
        <v>3285</v>
      </c>
      <c r="K646" s="326"/>
      <c r="L646" s="326"/>
      <c r="M646" s="326"/>
      <c r="N646" s="326"/>
      <c r="O646" s="326"/>
      <c r="P646" s="253"/>
      <c r="Q646" s="253"/>
      <c r="R646" s="253"/>
      <c r="S646" s="253"/>
      <c r="T646" s="253"/>
      <c r="U646" s="253"/>
      <c r="V646" s="253"/>
      <c r="W646" s="253"/>
      <c r="X646" s="253"/>
      <c r="Y646" s="253"/>
      <c r="Z646" s="253"/>
      <c r="AA646" s="253"/>
    </row>
    <row r="647" customFormat="false" ht="13.8" hidden="false" customHeight="false" outlineLevel="0" collapsed="false">
      <c r="A647" s="253"/>
      <c r="B647" s="267" t="n">
        <v>643</v>
      </c>
      <c r="C647" s="357" t="s">
        <v>3286</v>
      </c>
      <c r="D647" s="328" t="s">
        <v>748</v>
      </c>
      <c r="E647" s="338" t="s">
        <v>915</v>
      </c>
      <c r="F647" s="326" t="s">
        <v>734</v>
      </c>
      <c r="G647" s="326" t="s">
        <v>3233</v>
      </c>
      <c r="H647" s="361" t="s">
        <v>3287</v>
      </c>
      <c r="I647" s="326" t="s">
        <v>3288</v>
      </c>
      <c r="J647" s="361" t="s">
        <v>3289</v>
      </c>
      <c r="K647" s="326"/>
      <c r="L647" s="326"/>
      <c r="M647" s="326"/>
      <c r="N647" s="326"/>
      <c r="O647" s="326"/>
      <c r="P647" s="253"/>
      <c r="Q647" s="253"/>
      <c r="R647" s="253"/>
      <c r="S647" s="253"/>
      <c r="T647" s="253"/>
      <c r="U647" s="253"/>
      <c r="V647" s="253"/>
      <c r="W647" s="253"/>
      <c r="X647" s="253"/>
      <c r="Y647" s="253"/>
      <c r="Z647" s="253"/>
      <c r="AA647" s="253"/>
    </row>
    <row r="648" customFormat="false" ht="13.8" hidden="false" customHeight="false" outlineLevel="0" collapsed="false">
      <c r="A648" s="253"/>
      <c r="B648" s="267" t="n">
        <v>644</v>
      </c>
      <c r="C648" s="357" t="s">
        <v>3290</v>
      </c>
      <c r="D648" s="328" t="s">
        <v>749</v>
      </c>
      <c r="E648" s="338" t="s">
        <v>892</v>
      </c>
      <c r="F648" s="326" t="s">
        <v>734</v>
      </c>
      <c r="G648" s="326" t="s">
        <v>3233</v>
      </c>
      <c r="H648" s="361" t="s">
        <v>3291</v>
      </c>
      <c r="I648" s="326" t="s">
        <v>3292</v>
      </c>
      <c r="J648" s="361" t="s">
        <v>3293</v>
      </c>
      <c r="K648" s="326"/>
      <c r="L648" s="326"/>
      <c r="M648" s="326"/>
      <c r="N648" s="326"/>
      <c r="O648" s="326"/>
      <c r="P648" s="253"/>
      <c r="Q648" s="253"/>
      <c r="R648" s="253"/>
      <c r="S648" s="253"/>
      <c r="T648" s="253"/>
      <c r="U648" s="253"/>
      <c r="V648" s="253"/>
      <c r="W648" s="253"/>
      <c r="X648" s="253"/>
      <c r="Y648" s="253"/>
      <c r="Z648" s="253"/>
      <c r="AA648" s="253"/>
    </row>
    <row r="649" customFormat="false" ht="13.8" hidden="false" customHeight="false" outlineLevel="0" collapsed="false">
      <c r="A649" s="253"/>
      <c r="B649" s="267" t="n">
        <v>645</v>
      </c>
      <c r="C649" s="357" t="s">
        <v>3294</v>
      </c>
      <c r="D649" s="328" t="s">
        <v>750</v>
      </c>
      <c r="E649" s="338" t="s">
        <v>892</v>
      </c>
      <c r="F649" s="326" t="s">
        <v>734</v>
      </c>
      <c r="G649" s="326" t="s">
        <v>3233</v>
      </c>
      <c r="H649" s="361" t="s">
        <v>3295</v>
      </c>
      <c r="I649" s="326" t="s">
        <v>3296</v>
      </c>
      <c r="J649" s="361" t="s">
        <v>3297</v>
      </c>
      <c r="K649" s="326"/>
      <c r="L649" s="326"/>
      <c r="M649" s="326"/>
      <c r="N649" s="326"/>
      <c r="O649" s="326"/>
      <c r="P649" s="253"/>
      <c r="Q649" s="253"/>
      <c r="R649" s="253"/>
      <c r="S649" s="253"/>
      <c r="T649" s="253"/>
      <c r="U649" s="253"/>
      <c r="V649" s="253"/>
      <c r="W649" s="253"/>
      <c r="X649" s="253"/>
      <c r="Y649" s="253"/>
      <c r="Z649" s="253"/>
      <c r="AA649" s="253"/>
    </row>
    <row r="650" customFormat="false" ht="13.8" hidden="false" customHeight="false" outlineLevel="0" collapsed="false">
      <c r="A650" s="253"/>
      <c r="B650" s="267" t="n">
        <v>646</v>
      </c>
      <c r="C650" s="357" t="s">
        <v>3298</v>
      </c>
      <c r="D650" s="328" t="s">
        <v>751</v>
      </c>
      <c r="E650" s="338" t="s">
        <v>892</v>
      </c>
      <c r="F650" s="326" t="s">
        <v>734</v>
      </c>
      <c r="G650" s="326" t="s">
        <v>3233</v>
      </c>
      <c r="H650" s="361" t="s">
        <v>3299</v>
      </c>
      <c r="I650" s="326" t="s">
        <v>3300</v>
      </c>
      <c r="J650" s="361" t="s">
        <v>3301</v>
      </c>
      <c r="K650" s="326"/>
      <c r="L650" s="326"/>
      <c r="M650" s="326"/>
      <c r="N650" s="326"/>
      <c r="O650" s="326"/>
      <c r="P650" s="253"/>
      <c r="Q650" s="253"/>
      <c r="R650" s="253"/>
      <c r="S650" s="253"/>
      <c r="T650" s="253"/>
      <c r="U650" s="253"/>
      <c r="V650" s="253"/>
      <c r="W650" s="253"/>
      <c r="X650" s="253"/>
      <c r="Y650" s="253"/>
      <c r="Z650" s="253"/>
      <c r="AA650" s="253"/>
    </row>
    <row r="651" customFormat="false" ht="13.8" hidden="false" customHeight="false" outlineLevel="0" collapsed="false">
      <c r="A651" s="253"/>
      <c r="B651" s="267" t="n">
        <v>647</v>
      </c>
      <c r="C651" s="357" t="s">
        <v>3302</v>
      </c>
      <c r="D651" s="328" t="s">
        <v>752</v>
      </c>
      <c r="E651" s="338" t="s">
        <v>892</v>
      </c>
      <c r="F651" s="326" t="s">
        <v>734</v>
      </c>
      <c r="G651" s="326" t="s">
        <v>3233</v>
      </c>
      <c r="H651" s="361" t="s">
        <v>3303</v>
      </c>
      <c r="I651" s="326" t="s">
        <v>3304</v>
      </c>
      <c r="J651" s="361" t="s">
        <v>3305</v>
      </c>
      <c r="K651" s="326"/>
      <c r="L651" s="326"/>
      <c r="M651" s="326"/>
      <c r="N651" s="326"/>
      <c r="O651" s="326"/>
      <c r="P651" s="253"/>
      <c r="Q651" s="253"/>
      <c r="R651" s="253"/>
      <c r="S651" s="253"/>
      <c r="T651" s="253"/>
      <c r="U651" s="253"/>
      <c r="V651" s="253"/>
      <c r="W651" s="253"/>
      <c r="X651" s="253"/>
      <c r="Y651" s="253"/>
      <c r="Z651" s="253"/>
      <c r="AA651" s="253"/>
    </row>
    <row r="652" customFormat="false" ht="13.8" hidden="false" customHeight="false" outlineLevel="0" collapsed="false">
      <c r="A652" s="253"/>
      <c r="B652" s="267" t="n">
        <v>648</v>
      </c>
      <c r="C652" s="357" t="s">
        <v>3306</v>
      </c>
      <c r="D652" s="328" t="s">
        <v>753</v>
      </c>
      <c r="E652" s="338" t="s">
        <v>892</v>
      </c>
      <c r="F652" s="326" t="s">
        <v>734</v>
      </c>
      <c r="G652" s="326" t="s">
        <v>3233</v>
      </c>
      <c r="H652" s="361" t="s">
        <v>3307</v>
      </c>
      <c r="I652" s="326" t="s">
        <v>3308</v>
      </c>
      <c r="J652" s="361" t="s">
        <v>3309</v>
      </c>
      <c r="K652" s="326"/>
      <c r="L652" s="326"/>
      <c r="M652" s="326"/>
      <c r="N652" s="326"/>
      <c r="O652" s="326"/>
      <c r="P652" s="253"/>
      <c r="Q652" s="253"/>
      <c r="R652" s="253"/>
      <c r="S652" s="253"/>
      <c r="T652" s="253"/>
      <c r="U652" s="253"/>
      <c r="V652" s="253"/>
      <c r="W652" s="253"/>
      <c r="X652" s="253"/>
      <c r="Y652" s="253"/>
      <c r="Z652" s="253"/>
      <c r="AA652" s="253"/>
    </row>
    <row r="653" customFormat="false" ht="13.8" hidden="false" customHeight="false" outlineLevel="0" collapsed="false">
      <c r="A653" s="253"/>
      <c r="B653" s="267" t="n">
        <v>649</v>
      </c>
      <c r="C653" s="357" t="s">
        <v>3310</v>
      </c>
      <c r="D653" s="328" t="s">
        <v>754</v>
      </c>
      <c r="E653" s="338" t="s">
        <v>892</v>
      </c>
      <c r="F653" s="326" t="s">
        <v>734</v>
      </c>
      <c r="G653" s="326" t="s">
        <v>3233</v>
      </c>
      <c r="H653" s="361" t="s">
        <v>3311</v>
      </c>
      <c r="I653" s="326" t="s">
        <v>3312</v>
      </c>
      <c r="J653" s="361" t="s">
        <v>3313</v>
      </c>
      <c r="K653" s="326"/>
      <c r="L653" s="326"/>
      <c r="M653" s="326"/>
      <c r="N653" s="326"/>
      <c r="O653" s="326"/>
      <c r="P653" s="253"/>
      <c r="Q653" s="253"/>
      <c r="R653" s="253"/>
      <c r="S653" s="253"/>
      <c r="T653" s="253"/>
      <c r="U653" s="253"/>
      <c r="V653" s="253"/>
      <c r="W653" s="253"/>
      <c r="X653" s="253"/>
      <c r="Y653" s="253"/>
      <c r="Z653" s="253"/>
      <c r="AA653" s="253"/>
    </row>
    <row r="654" customFormat="false" ht="13.8" hidden="false" customHeight="false" outlineLevel="0" collapsed="false">
      <c r="A654" s="253"/>
      <c r="B654" s="267" t="n">
        <v>650</v>
      </c>
      <c r="C654" s="357" t="s">
        <v>3314</v>
      </c>
      <c r="D654" s="328" t="s">
        <v>755</v>
      </c>
      <c r="E654" s="338" t="s">
        <v>892</v>
      </c>
      <c r="F654" s="326" t="s">
        <v>734</v>
      </c>
      <c r="G654" s="326" t="s">
        <v>3233</v>
      </c>
      <c r="H654" s="361" t="s">
        <v>3315</v>
      </c>
      <c r="I654" s="326" t="s">
        <v>3316</v>
      </c>
      <c r="J654" s="361" t="s">
        <v>3317</v>
      </c>
      <c r="K654" s="326"/>
      <c r="L654" s="326"/>
      <c r="M654" s="326"/>
      <c r="N654" s="326"/>
      <c r="O654" s="326"/>
      <c r="P654" s="253"/>
      <c r="Q654" s="253"/>
      <c r="R654" s="253"/>
      <c r="S654" s="253"/>
      <c r="T654" s="253"/>
      <c r="U654" s="253"/>
      <c r="V654" s="253"/>
      <c r="W654" s="253"/>
      <c r="X654" s="253"/>
      <c r="Y654" s="253"/>
      <c r="Z654" s="253"/>
      <c r="AA654" s="253"/>
    </row>
    <row r="655" customFormat="false" ht="13.8" hidden="false" customHeight="false" outlineLevel="0" collapsed="false">
      <c r="A655" s="253"/>
      <c r="B655" s="267" t="n">
        <v>651</v>
      </c>
      <c r="C655" s="357" t="s">
        <v>3318</v>
      </c>
      <c r="D655" s="328" t="s">
        <v>756</v>
      </c>
      <c r="E655" s="338" t="s">
        <v>892</v>
      </c>
      <c r="F655" s="326" t="s">
        <v>734</v>
      </c>
      <c r="G655" s="326" t="s">
        <v>3233</v>
      </c>
      <c r="H655" s="361" t="s">
        <v>3319</v>
      </c>
      <c r="I655" s="326" t="s">
        <v>3320</v>
      </c>
      <c r="J655" s="361" t="s">
        <v>3321</v>
      </c>
      <c r="K655" s="326"/>
      <c r="L655" s="326"/>
      <c r="M655" s="326"/>
      <c r="N655" s="326"/>
      <c r="O655" s="326"/>
      <c r="P655" s="253"/>
      <c r="Q655" s="253"/>
      <c r="R655" s="253"/>
      <c r="S655" s="253"/>
      <c r="T655" s="253"/>
      <c r="U655" s="253"/>
      <c r="V655" s="253"/>
      <c r="W655" s="253"/>
      <c r="X655" s="253"/>
      <c r="Y655" s="253"/>
      <c r="Z655" s="253"/>
      <c r="AA655" s="253"/>
    </row>
    <row r="656" customFormat="false" ht="13.8" hidden="false" customHeight="false" outlineLevel="0" collapsed="false">
      <c r="A656" s="253"/>
      <c r="B656" s="267" t="n">
        <v>652</v>
      </c>
      <c r="C656" s="353" t="s">
        <v>3322</v>
      </c>
      <c r="D656" s="328" t="s">
        <v>757</v>
      </c>
      <c r="E656" s="338" t="s">
        <v>892</v>
      </c>
      <c r="F656" s="326" t="s">
        <v>758</v>
      </c>
      <c r="G656" s="326" t="s">
        <v>3323</v>
      </c>
      <c r="H656" s="361" t="s">
        <v>3324</v>
      </c>
      <c r="I656" s="326" t="s">
        <v>3325</v>
      </c>
      <c r="J656" s="361" t="s">
        <v>3326</v>
      </c>
      <c r="K656" s="326"/>
      <c r="L656" s="326"/>
      <c r="M656" s="326"/>
      <c r="N656" s="326"/>
      <c r="O656" s="326"/>
      <c r="P656" s="253"/>
      <c r="Q656" s="253"/>
      <c r="R656" s="253"/>
      <c r="S656" s="253"/>
      <c r="T656" s="253"/>
      <c r="U656" s="253"/>
      <c r="V656" s="253"/>
      <c r="W656" s="253"/>
      <c r="X656" s="253"/>
      <c r="Y656" s="253"/>
      <c r="Z656" s="253"/>
      <c r="AA656" s="253"/>
    </row>
    <row r="657" customFormat="false" ht="13.8" hidden="false" customHeight="false" outlineLevel="0" collapsed="false">
      <c r="A657" s="253"/>
      <c r="B657" s="267" t="n">
        <v>653</v>
      </c>
      <c r="C657" s="357" t="s">
        <v>3327</v>
      </c>
      <c r="D657" s="328" t="s">
        <v>759</v>
      </c>
      <c r="E657" s="338" t="s">
        <v>892</v>
      </c>
      <c r="F657" s="326" t="s">
        <v>758</v>
      </c>
      <c r="G657" s="326" t="s">
        <v>3323</v>
      </c>
      <c r="H657" s="359" t="s">
        <v>3328</v>
      </c>
      <c r="I657" s="326" t="s">
        <v>3329</v>
      </c>
      <c r="J657" s="359" t="s">
        <v>3330</v>
      </c>
      <c r="K657" s="326"/>
      <c r="L657" s="326"/>
      <c r="M657" s="326"/>
      <c r="N657" s="326"/>
      <c r="O657" s="326"/>
      <c r="P657" s="253"/>
      <c r="Q657" s="253"/>
      <c r="R657" s="253"/>
      <c r="S657" s="253"/>
      <c r="T657" s="253"/>
      <c r="U657" s="253"/>
      <c r="V657" s="253"/>
      <c r="W657" s="253"/>
      <c r="X657" s="253"/>
      <c r="Y657" s="253"/>
      <c r="Z657" s="253"/>
      <c r="AA657" s="253"/>
    </row>
    <row r="658" customFormat="false" ht="13.8" hidden="false" customHeight="false" outlineLevel="0" collapsed="false">
      <c r="A658" s="253"/>
      <c r="B658" s="267" t="n">
        <v>654</v>
      </c>
      <c r="C658" s="357" t="s">
        <v>3331</v>
      </c>
      <c r="D658" s="328" t="s">
        <v>760</v>
      </c>
      <c r="E658" s="338" t="s">
        <v>892</v>
      </c>
      <c r="F658" s="326" t="s">
        <v>758</v>
      </c>
      <c r="G658" s="326" t="s">
        <v>3323</v>
      </c>
      <c r="H658" s="359" t="s">
        <v>3332</v>
      </c>
      <c r="I658" s="326" t="s">
        <v>3333</v>
      </c>
      <c r="J658" s="361" t="s">
        <v>3334</v>
      </c>
      <c r="K658" s="326"/>
      <c r="L658" s="326"/>
      <c r="M658" s="326"/>
      <c r="N658" s="326"/>
      <c r="O658" s="326"/>
      <c r="P658" s="253"/>
      <c r="Q658" s="253"/>
      <c r="R658" s="253"/>
      <c r="S658" s="253"/>
      <c r="T658" s="253"/>
      <c r="U658" s="253"/>
      <c r="V658" s="253"/>
      <c r="W658" s="253"/>
      <c r="X658" s="253"/>
      <c r="Y658" s="253"/>
      <c r="Z658" s="253"/>
      <c r="AA658" s="253"/>
    </row>
    <row r="659" customFormat="false" ht="13.8" hidden="false" customHeight="false" outlineLevel="0" collapsed="false">
      <c r="A659" s="253"/>
      <c r="B659" s="267" t="n">
        <v>655</v>
      </c>
      <c r="C659" s="357" t="s">
        <v>3335</v>
      </c>
      <c r="D659" s="328" t="s">
        <v>761</v>
      </c>
      <c r="E659" s="338" t="s">
        <v>892</v>
      </c>
      <c r="F659" s="326" t="s">
        <v>758</v>
      </c>
      <c r="G659" s="326" t="s">
        <v>3323</v>
      </c>
      <c r="H659" s="359" t="s">
        <v>3336</v>
      </c>
      <c r="I659" s="326" t="s">
        <v>3337</v>
      </c>
      <c r="J659" s="359" t="s">
        <v>3338</v>
      </c>
      <c r="K659" s="326"/>
      <c r="L659" s="326"/>
      <c r="M659" s="326"/>
      <c r="N659" s="326"/>
      <c r="O659" s="326"/>
      <c r="P659" s="253"/>
      <c r="Q659" s="253"/>
      <c r="R659" s="253"/>
      <c r="S659" s="253"/>
      <c r="T659" s="253"/>
      <c r="U659" s="253"/>
      <c r="V659" s="253"/>
      <c r="W659" s="253"/>
      <c r="X659" s="253"/>
      <c r="Y659" s="253"/>
      <c r="Z659" s="253"/>
      <c r="AA659" s="253"/>
    </row>
    <row r="660" customFormat="false" ht="13.8" hidden="false" customHeight="false" outlineLevel="0" collapsed="false">
      <c r="A660" s="253"/>
      <c r="B660" s="267" t="n">
        <v>656</v>
      </c>
      <c r="C660" s="357" t="s">
        <v>3339</v>
      </c>
      <c r="D660" s="328" t="s">
        <v>762</v>
      </c>
      <c r="E660" s="338" t="s">
        <v>915</v>
      </c>
      <c r="F660" s="326" t="s">
        <v>758</v>
      </c>
      <c r="G660" s="326" t="s">
        <v>3323</v>
      </c>
      <c r="H660" s="359" t="s">
        <v>3340</v>
      </c>
      <c r="I660" s="326" t="s">
        <v>3341</v>
      </c>
      <c r="J660" s="359" t="s">
        <v>3342</v>
      </c>
      <c r="K660" s="326"/>
      <c r="L660" s="326"/>
      <c r="M660" s="326"/>
      <c r="N660" s="326"/>
      <c r="O660" s="326"/>
      <c r="P660" s="253"/>
      <c r="Q660" s="253"/>
      <c r="R660" s="253"/>
      <c r="S660" s="253"/>
      <c r="T660" s="253"/>
      <c r="U660" s="253"/>
      <c r="V660" s="253"/>
      <c r="W660" s="253"/>
      <c r="X660" s="253"/>
      <c r="Y660" s="253"/>
      <c r="Z660" s="253"/>
      <c r="AA660" s="253"/>
    </row>
    <row r="661" customFormat="false" ht="13.8" hidden="false" customHeight="false" outlineLevel="0" collapsed="false">
      <c r="A661" s="253"/>
      <c r="B661" s="267" t="n">
        <v>657</v>
      </c>
      <c r="C661" s="357" t="s">
        <v>3343</v>
      </c>
      <c r="D661" s="328" t="s">
        <v>763</v>
      </c>
      <c r="E661" s="338" t="s">
        <v>915</v>
      </c>
      <c r="F661" s="326" t="s">
        <v>758</v>
      </c>
      <c r="G661" s="326" t="s">
        <v>3323</v>
      </c>
      <c r="H661" s="359" t="s">
        <v>3344</v>
      </c>
      <c r="I661" s="326" t="s">
        <v>3345</v>
      </c>
      <c r="J661" s="359" t="s">
        <v>3346</v>
      </c>
      <c r="K661" s="326"/>
      <c r="L661" s="326"/>
      <c r="M661" s="326"/>
      <c r="N661" s="326"/>
      <c r="O661" s="326"/>
      <c r="P661" s="253"/>
      <c r="Q661" s="253"/>
      <c r="R661" s="253"/>
      <c r="S661" s="253"/>
      <c r="T661" s="253"/>
      <c r="U661" s="253"/>
      <c r="V661" s="253"/>
      <c r="W661" s="253"/>
      <c r="X661" s="253"/>
      <c r="Y661" s="253"/>
      <c r="Z661" s="253"/>
      <c r="AA661" s="253"/>
    </row>
    <row r="662" customFormat="false" ht="13.8" hidden="false" customHeight="false" outlineLevel="0" collapsed="false">
      <c r="A662" s="253"/>
      <c r="B662" s="267" t="n">
        <v>658</v>
      </c>
      <c r="C662" s="357" t="s">
        <v>3347</v>
      </c>
      <c r="D662" s="328" t="s">
        <v>764</v>
      </c>
      <c r="E662" s="338" t="s">
        <v>915</v>
      </c>
      <c r="F662" s="326" t="s">
        <v>758</v>
      </c>
      <c r="G662" s="326" t="s">
        <v>3323</v>
      </c>
      <c r="H662" s="359" t="s">
        <v>3348</v>
      </c>
      <c r="I662" s="326" t="s">
        <v>3349</v>
      </c>
      <c r="J662" s="359" t="s">
        <v>3350</v>
      </c>
      <c r="K662" s="326"/>
      <c r="L662" s="326"/>
      <c r="M662" s="326"/>
      <c r="N662" s="326"/>
      <c r="O662" s="326"/>
      <c r="P662" s="253"/>
      <c r="Q662" s="253"/>
      <c r="R662" s="253"/>
      <c r="S662" s="253"/>
      <c r="T662" s="253"/>
      <c r="U662" s="253"/>
      <c r="V662" s="253"/>
      <c r="W662" s="253"/>
      <c r="X662" s="253"/>
      <c r="Y662" s="253"/>
      <c r="Z662" s="253"/>
      <c r="AA662" s="253"/>
    </row>
    <row r="663" customFormat="false" ht="13.8" hidden="false" customHeight="false" outlineLevel="0" collapsed="false">
      <c r="A663" s="253"/>
      <c r="B663" s="267" t="n">
        <v>659</v>
      </c>
      <c r="C663" s="357" t="s">
        <v>3351</v>
      </c>
      <c r="D663" s="328" t="s">
        <v>765</v>
      </c>
      <c r="E663" s="338" t="s">
        <v>915</v>
      </c>
      <c r="F663" s="326" t="s">
        <v>758</v>
      </c>
      <c r="G663" s="326" t="s">
        <v>3323</v>
      </c>
      <c r="H663" s="359" t="s">
        <v>3352</v>
      </c>
      <c r="I663" s="326" t="s">
        <v>3353</v>
      </c>
      <c r="J663" s="359" t="s">
        <v>3354</v>
      </c>
      <c r="K663" s="326"/>
      <c r="L663" s="326"/>
      <c r="M663" s="326"/>
      <c r="N663" s="326"/>
      <c r="O663" s="326"/>
      <c r="P663" s="253"/>
      <c r="Q663" s="253"/>
      <c r="R663" s="253"/>
      <c r="S663" s="253"/>
      <c r="T663" s="253"/>
      <c r="U663" s="253"/>
      <c r="V663" s="253"/>
      <c r="W663" s="253"/>
      <c r="X663" s="253"/>
      <c r="Y663" s="253"/>
      <c r="Z663" s="253"/>
      <c r="AA663" s="253"/>
    </row>
    <row r="664" customFormat="false" ht="13.8" hidden="false" customHeight="false" outlineLevel="0" collapsed="false">
      <c r="A664" s="253"/>
      <c r="B664" s="267" t="n">
        <v>660</v>
      </c>
      <c r="C664" s="357" t="s">
        <v>3355</v>
      </c>
      <c r="D664" s="328" t="s">
        <v>766</v>
      </c>
      <c r="E664" s="338" t="s">
        <v>892</v>
      </c>
      <c r="F664" s="326" t="s">
        <v>758</v>
      </c>
      <c r="G664" s="326" t="s">
        <v>3323</v>
      </c>
      <c r="H664" s="359" t="s">
        <v>3356</v>
      </c>
      <c r="I664" s="326" t="s">
        <v>3357</v>
      </c>
      <c r="J664" s="359" t="s">
        <v>3358</v>
      </c>
      <c r="K664" s="326"/>
      <c r="L664" s="326"/>
      <c r="M664" s="326"/>
      <c r="N664" s="326"/>
      <c r="O664" s="326"/>
      <c r="P664" s="253"/>
      <c r="Q664" s="253"/>
      <c r="R664" s="253"/>
      <c r="S664" s="253"/>
      <c r="T664" s="253"/>
      <c r="U664" s="253"/>
      <c r="V664" s="253"/>
      <c r="W664" s="253"/>
      <c r="X664" s="253"/>
      <c r="Y664" s="253"/>
      <c r="Z664" s="253"/>
      <c r="AA664" s="253"/>
    </row>
    <row r="665" customFormat="false" ht="13.8" hidden="false" customHeight="false" outlineLevel="0" collapsed="false">
      <c r="A665" s="253"/>
      <c r="B665" s="267" t="n">
        <v>661</v>
      </c>
      <c r="C665" s="357" t="s">
        <v>3359</v>
      </c>
      <c r="D665" s="328" t="s">
        <v>767</v>
      </c>
      <c r="E665" s="338" t="s">
        <v>892</v>
      </c>
      <c r="F665" s="326" t="s">
        <v>758</v>
      </c>
      <c r="G665" s="326" t="s">
        <v>3323</v>
      </c>
      <c r="H665" s="359" t="s">
        <v>3360</v>
      </c>
      <c r="I665" s="326" t="s">
        <v>3361</v>
      </c>
      <c r="J665" s="359" t="s">
        <v>3362</v>
      </c>
      <c r="K665" s="326"/>
      <c r="L665" s="326"/>
      <c r="M665" s="326"/>
      <c r="N665" s="326"/>
      <c r="O665" s="326"/>
      <c r="P665" s="253"/>
      <c r="Q665" s="253"/>
      <c r="R665" s="253"/>
      <c r="S665" s="253"/>
      <c r="T665" s="253"/>
      <c r="U665" s="253"/>
      <c r="V665" s="253"/>
      <c r="W665" s="253"/>
      <c r="X665" s="253"/>
      <c r="Y665" s="253"/>
      <c r="Z665" s="253"/>
      <c r="AA665" s="253"/>
    </row>
    <row r="666" customFormat="false" ht="13.8" hidden="false" customHeight="false" outlineLevel="0" collapsed="false">
      <c r="A666" s="253"/>
      <c r="B666" s="267" t="n">
        <v>662</v>
      </c>
      <c r="C666" s="357" t="s">
        <v>3363</v>
      </c>
      <c r="D666" s="328" t="s">
        <v>768</v>
      </c>
      <c r="E666" s="338" t="s">
        <v>892</v>
      </c>
      <c r="F666" s="326" t="s">
        <v>758</v>
      </c>
      <c r="G666" s="326" t="s">
        <v>3323</v>
      </c>
      <c r="H666" s="359" t="s">
        <v>3364</v>
      </c>
      <c r="I666" s="326" t="s">
        <v>3365</v>
      </c>
      <c r="J666" s="359" t="s">
        <v>3366</v>
      </c>
      <c r="K666" s="326"/>
      <c r="L666" s="326"/>
      <c r="M666" s="326"/>
      <c r="N666" s="326"/>
      <c r="O666" s="326"/>
      <c r="P666" s="253"/>
      <c r="Q666" s="253"/>
      <c r="R666" s="253"/>
      <c r="S666" s="253"/>
      <c r="T666" s="253"/>
      <c r="U666" s="253"/>
      <c r="V666" s="253"/>
      <c r="W666" s="253"/>
      <c r="X666" s="253"/>
      <c r="Y666" s="253"/>
      <c r="Z666" s="253"/>
      <c r="AA666" s="253"/>
    </row>
    <row r="667" customFormat="false" ht="13.8" hidden="false" customHeight="false" outlineLevel="0" collapsed="false">
      <c r="A667" s="253"/>
      <c r="B667" s="267" t="n">
        <v>663</v>
      </c>
      <c r="C667" s="357" t="s">
        <v>3367</v>
      </c>
      <c r="D667" s="328" t="s">
        <v>769</v>
      </c>
      <c r="E667" s="338" t="s">
        <v>915</v>
      </c>
      <c r="F667" s="326" t="s">
        <v>758</v>
      </c>
      <c r="G667" s="326" t="s">
        <v>3323</v>
      </c>
      <c r="H667" s="359" t="s">
        <v>3368</v>
      </c>
      <c r="I667" s="326" t="s">
        <v>3369</v>
      </c>
      <c r="J667" s="359" t="s">
        <v>3370</v>
      </c>
      <c r="K667" s="326"/>
      <c r="L667" s="326"/>
      <c r="M667" s="326"/>
      <c r="N667" s="326"/>
      <c r="O667" s="326"/>
      <c r="P667" s="253"/>
      <c r="Q667" s="253"/>
      <c r="R667" s="253"/>
      <c r="S667" s="253"/>
      <c r="T667" s="253"/>
      <c r="U667" s="253"/>
      <c r="V667" s="253"/>
      <c r="W667" s="253"/>
      <c r="X667" s="253"/>
      <c r="Y667" s="253"/>
      <c r="Z667" s="253"/>
      <c r="AA667" s="253"/>
    </row>
    <row r="668" customFormat="false" ht="13.8" hidden="false" customHeight="false" outlineLevel="0" collapsed="false">
      <c r="A668" s="253"/>
      <c r="B668" s="267" t="n">
        <v>664</v>
      </c>
      <c r="C668" s="353" t="s">
        <v>3371</v>
      </c>
      <c r="D668" s="328" t="s">
        <v>770</v>
      </c>
      <c r="E668" s="338" t="s">
        <v>892</v>
      </c>
      <c r="F668" s="326" t="s">
        <v>772</v>
      </c>
      <c r="G668" s="326" t="s">
        <v>873</v>
      </c>
      <c r="H668" s="358" t="s">
        <v>3372</v>
      </c>
      <c r="I668" s="326" t="s">
        <v>3373</v>
      </c>
      <c r="J668" s="358" t="s">
        <v>3374</v>
      </c>
      <c r="K668" s="326"/>
      <c r="L668" s="326"/>
      <c r="M668" s="326"/>
      <c r="N668" s="326"/>
      <c r="O668" s="326"/>
      <c r="P668" s="253"/>
      <c r="Q668" s="253"/>
      <c r="R668" s="253"/>
      <c r="S668" s="253"/>
      <c r="T668" s="253"/>
      <c r="U668" s="253"/>
      <c r="V668" s="253"/>
      <c r="W668" s="253"/>
      <c r="X668" s="253"/>
      <c r="Y668" s="253"/>
      <c r="Z668" s="253"/>
      <c r="AA668" s="253"/>
    </row>
    <row r="669" customFormat="false" ht="13.8" hidden="false" customHeight="false" outlineLevel="0" collapsed="false">
      <c r="A669" s="253"/>
      <c r="B669" s="267" t="n">
        <v>665</v>
      </c>
      <c r="C669" s="357" t="s">
        <v>3375</v>
      </c>
      <c r="D669" s="328" t="s">
        <v>773</v>
      </c>
      <c r="E669" s="338" t="s">
        <v>892</v>
      </c>
      <c r="F669" s="326" t="s">
        <v>772</v>
      </c>
      <c r="G669" s="326" t="s">
        <v>873</v>
      </c>
      <c r="H669" s="361" t="s">
        <v>3376</v>
      </c>
      <c r="I669" s="326" t="s">
        <v>3377</v>
      </c>
      <c r="J669" s="361" t="s">
        <v>3378</v>
      </c>
      <c r="K669" s="326"/>
      <c r="L669" s="326"/>
      <c r="M669" s="326"/>
      <c r="N669" s="326"/>
      <c r="O669" s="326"/>
      <c r="P669" s="253"/>
      <c r="Q669" s="253"/>
      <c r="R669" s="253"/>
      <c r="S669" s="253"/>
      <c r="T669" s="253"/>
      <c r="U669" s="253"/>
      <c r="V669" s="253"/>
      <c r="W669" s="253"/>
      <c r="X669" s="253"/>
      <c r="Y669" s="253"/>
      <c r="Z669" s="253"/>
      <c r="AA669" s="253"/>
    </row>
    <row r="670" customFormat="false" ht="13.8" hidden="false" customHeight="false" outlineLevel="0" collapsed="false">
      <c r="A670" s="253"/>
      <c r="B670" s="267" t="n">
        <v>666</v>
      </c>
      <c r="C670" s="357" t="s">
        <v>3379</v>
      </c>
      <c r="D670" s="328" t="s">
        <v>774</v>
      </c>
      <c r="E670" s="338" t="s">
        <v>892</v>
      </c>
      <c r="F670" s="326" t="s">
        <v>772</v>
      </c>
      <c r="G670" s="326" t="s">
        <v>873</v>
      </c>
      <c r="H670" s="358" t="s">
        <v>3380</v>
      </c>
      <c r="I670" s="326" t="s">
        <v>3381</v>
      </c>
      <c r="J670" s="358" t="s">
        <v>3382</v>
      </c>
      <c r="K670" s="326"/>
      <c r="L670" s="326"/>
      <c r="M670" s="326"/>
      <c r="N670" s="326"/>
      <c r="O670" s="326"/>
      <c r="P670" s="253"/>
      <c r="Q670" s="253"/>
      <c r="R670" s="253"/>
      <c r="S670" s="253"/>
      <c r="T670" s="253"/>
      <c r="U670" s="253"/>
      <c r="V670" s="253"/>
      <c r="W670" s="253"/>
      <c r="X670" s="253"/>
      <c r="Y670" s="253"/>
      <c r="Z670" s="253"/>
      <c r="AA670" s="253"/>
    </row>
    <row r="671" customFormat="false" ht="13.8" hidden="false" customHeight="false" outlineLevel="0" collapsed="false">
      <c r="A671" s="253"/>
      <c r="B671" s="267" t="n">
        <v>667</v>
      </c>
      <c r="C671" s="357" t="s">
        <v>3383</v>
      </c>
      <c r="D671" s="328" t="s">
        <v>775</v>
      </c>
      <c r="E671" s="338" t="s">
        <v>892</v>
      </c>
      <c r="F671" s="326" t="s">
        <v>772</v>
      </c>
      <c r="G671" s="326" t="s">
        <v>873</v>
      </c>
      <c r="H671" s="361" t="s">
        <v>3384</v>
      </c>
      <c r="I671" s="326" t="s">
        <v>3385</v>
      </c>
      <c r="J671" s="361" t="s">
        <v>3386</v>
      </c>
      <c r="K671" s="326"/>
      <c r="L671" s="326"/>
      <c r="M671" s="326"/>
      <c r="N671" s="326"/>
      <c r="O671" s="326"/>
      <c r="P671" s="253"/>
      <c r="Q671" s="253"/>
      <c r="R671" s="253"/>
      <c r="S671" s="253"/>
      <c r="T671" s="253"/>
      <c r="U671" s="253"/>
      <c r="V671" s="253"/>
      <c r="W671" s="253"/>
      <c r="X671" s="253"/>
      <c r="Y671" s="253"/>
      <c r="Z671" s="253"/>
      <c r="AA671" s="253"/>
    </row>
    <row r="672" customFormat="false" ht="13.8" hidden="false" customHeight="false" outlineLevel="0" collapsed="false">
      <c r="A672" s="253"/>
      <c r="B672" s="267" t="n">
        <v>668</v>
      </c>
      <c r="C672" s="357" t="s">
        <v>3387</v>
      </c>
      <c r="D672" s="328" t="s">
        <v>776</v>
      </c>
      <c r="E672" s="338" t="s">
        <v>892</v>
      </c>
      <c r="F672" s="326" t="s">
        <v>772</v>
      </c>
      <c r="G672" s="326" t="s">
        <v>873</v>
      </c>
      <c r="H672" s="361" t="s">
        <v>3388</v>
      </c>
      <c r="I672" s="326" t="s">
        <v>3389</v>
      </c>
      <c r="J672" s="361" t="s">
        <v>3390</v>
      </c>
      <c r="K672" s="326"/>
      <c r="L672" s="326"/>
      <c r="M672" s="326"/>
      <c r="N672" s="326"/>
      <c r="O672" s="326"/>
      <c r="P672" s="253"/>
      <c r="Q672" s="253"/>
      <c r="R672" s="253"/>
      <c r="S672" s="253"/>
      <c r="T672" s="253"/>
      <c r="U672" s="253"/>
      <c r="V672" s="253"/>
      <c r="W672" s="253"/>
      <c r="X672" s="253"/>
      <c r="Y672" s="253"/>
      <c r="Z672" s="253"/>
      <c r="AA672" s="253"/>
    </row>
    <row r="673" customFormat="false" ht="13.8" hidden="false" customHeight="false" outlineLevel="0" collapsed="false">
      <c r="A673" s="253"/>
      <c r="B673" s="267" t="n">
        <v>669</v>
      </c>
      <c r="C673" s="357" t="s">
        <v>3391</v>
      </c>
      <c r="D673" s="328" t="s">
        <v>777</v>
      </c>
      <c r="E673" s="338" t="s">
        <v>892</v>
      </c>
      <c r="F673" s="326" t="s">
        <v>772</v>
      </c>
      <c r="G673" s="326" t="s">
        <v>873</v>
      </c>
      <c r="H673" s="361" t="s">
        <v>3392</v>
      </c>
      <c r="I673" s="326" t="s">
        <v>3393</v>
      </c>
      <c r="J673" s="361" t="s">
        <v>3394</v>
      </c>
      <c r="K673" s="326"/>
      <c r="L673" s="326"/>
      <c r="M673" s="326"/>
      <c r="N673" s="326"/>
      <c r="O673" s="326"/>
      <c r="P673" s="253"/>
      <c r="Q673" s="253"/>
      <c r="R673" s="253"/>
      <c r="S673" s="253"/>
      <c r="T673" s="253"/>
      <c r="U673" s="253"/>
      <c r="V673" s="253"/>
      <c r="W673" s="253"/>
      <c r="X673" s="253"/>
      <c r="Y673" s="253"/>
      <c r="Z673" s="253"/>
      <c r="AA673" s="253"/>
    </row>
    <row r="674" customFormat="false" ht="13.8" hidden="false" customHeight="false" outlineLevel="0" collapsed="false">
      <c r="A674" s="253"/>
      <c r="B674" s="267" t="n">
        <v>670</v>
      </c>
      <c r="C674" s="357" t="s">
        <v>3395</v>
      </c>
      <c r="D674" s="328" t="s">
        <v>778</v>
      </c>
      <c r="E674" s="338" t="s">
        <v>892</v>
      </c>
      <c r="F674" s="326" t="s">
        <v>772</v>
      </c>
      <c r="G674" s="326" t="s">
        <v>873</v>
      </c>
      <c r="H674" s="361" t="s">
        <v>3396</v>
      </c>
      <c r="I674" s="326" t="s">
        <v>3397</v>
      </c>
      <c r="J674" s="361" t="s">
        <v>3398</v>
      </c>
      <c r="K674" s="326"/>
      <c r="L674" s="326"/>
      <c r="M674" s="326"/>
      <c r="N674" s="326"/>
      <c r="O674" s="326"/>
      <c r="P674" s="253"/>
      <c r="Q674" s="253"/>
      <c r="R674" s="253"/>
      <c r="S674" s="253"/>
      <c r="T674" s="253"/>
      <c r="U674" s="253"/>
      <c r="V674" s="253"/>
      <c r="W674" s="253"/>
      <c r="X674" s="253"/>
      <c r="Y674" s="253"/>
      <c r="Z674" s="253"/>
      <c r="AA674" s="253"/>
    </row>
    <row r="675" customFormat="false" ht="13.8" hidden="false" customHeight="false" outlineLevel="0" collapsed="false">
      <c r="A675" s="253"/>
      <c r="B675" s="267" t="n">
        <v>671</v>
      </c>
      <c r="C675" s="357" t="s">
        <v>3399</v>
      </c>
      <c r="D675" s="328" t="s">
        <v>779</v>
      </c>
      <c r="E675" s="338" t="s">
        <v>892</v>
      </c>
      <c r="F675" s="326" t="s">
        <v>772</v>
      </c>
      <c r="G675" s="326" t="s">
        <v>873</v>
      </c>
      <c r="H675" s="361" t="s">
        <v>3400</v>
      </c>
      <c r="I675" s="326" t="s">
        <v>3401</v>
      </c>
      <c r="J675" s="361" t="s">
        <v>3402</v>
      </c>
      <c r="K675" s="326"/>
      <c r="L675" s="326"/>
      <c r="M675" s="326"/>
      <c r="N675" s="326"/>
      <c r="O675" s="326"/>
      <c r="P675" s="253"/>
      <c r="Q675" s="253"/>
      <c r="R675" s="253"/>
      <c r="S675" s="253"/>
      <c r="T675" s="253"/>
      <c r="U675" s="253"/>
      <c r="V675" s="253"/>
      <c r="W675" s="253"/>
      <c r="X675" s="253"/>
      <c r="Y675" s="253"/>
      <c r="Z675" s="253"/>
      <c r="AA675" s="253"/>
    </row>
    <row r="676" customFormat="false" ht="13.8" hidden="false" customHeight="false" outlineLevel="0" collapsed="false">
      <c r="A676" s="253"/>
      <c r="B676" s="267" t="n">
        <v>672</v>
      </c>
      <c r="C676" s="357" t="s">
        <v>3403</v>
      </c>
      <c r="D676" s="328" t="s">
        <v>780</v>
      </c>
      <c r="E676" s="338" t="s">
        <v>915</v>
      </c>
      <c r="F676" s="326" t="s">
        <v>772</v>
      </c>
      <c r="G676" s="326" t="s">
        <v>873</v>
      </c>
      <c r="H676" s="361" t="s">
        <v>3404</v>
      </c>
      <c r="I676" s="326" t="s">
        <v>3405</v>
      </c>
      <c r="J676" s="361" t="s">
        <v>3406</v>
      </c>
      <c r="K676" s="326"/>
      <c r="L676" s="326"/>
      <c r="M676" s="326"/>
      <c r="N676" s="326"/>
      <c r="O676" s="326"/>
      <c r="P676" s="253"/>
      <c r="Q676" s="253"/>
      <c r="R676" s="253"/>
      <c r="S676" s="253"/>
      <c r="T676" s="253"/>
      <c r="U676" s="253"/>
      <c r="V676" s="253"/>
      <c r="W676" s="253"/>
      <c r="X676" s="253"/>
      <c r="Y676" s="253"/>
      <c r="Z676" s="253"/>
      <c r="AA676" s="253"/>
    </row>
    <row r="677" customFormat="false" ht="13.8" hidden="false" customHeight="false" outlineLevel="0" collapsed="false">
      <c r="A677" s="253"/>
      <c r="B677" s="267" t="n">
        <v>673</v>
      </c>
      <c r="C677" s="357" t="s">
        <v>3407</v>
      </c>
      <c r="D677" s="328" t="s">
        <v>781</v>
      </c>
      <c r="E677" s="338" t="s">
        <v>892</v>
      </c>
      <c r="F677" s="326" t="s">
        <v>772</v>
      </c>
      <c r="G677" s="326" t="s">
        <v>873</v>
      </c>
      <c r="H677" s="361" t="s">
        <v>3408</v>
      </c>
      <c r="I677" s="326" t="s">
        <v>3409</v>
      </c>
      <c r="J677" s="361" t="s">
        <v>3410</v>
      </c>
      <c r="K677" s="326"/>
      <c r="L677" s="326"/>
      <c r="M677" s="326"/>
      <c r="N677" s="326"/>
      <c r="O677" s="326"/>
      <c r="P677" s="253"/>
      <c r="Q677" s="253"/>
      <c r="R677" s="253"/>
      <c r="S677" s="253"/>
      <c r="T677" s="253"/>
      <c r="U677" s="253"/>
      <c r="V677" s="253"/>
      <c r="W677" s="253"/>
      <c r="X677" s="253"/>
      <c r="Y677" s="253"/>
      <c r="Z677" s="253"/>
      <c r="AA677" s="253"/>
    </row>
    <row r="678" customFormat="false" ht="13.8" hidden="false" customHeight="false" outlineLevel="0" collapsed="false">
      <c r="A678" s="253"/>
      <c r="B678" s="267" t="n">
        <v>674</v>
      </c>
      <c r="C678" s="357" t="s">
        <v>3411</v>
      </c>
      <c r="D678" s="328" t="s">
        <v>782</v>
      </c>
      <c r="E678" s="338" t="s">
        <v>892</v>
      </c>
      <c r="F678" s="326" t="s">
        <v>772</v>
      </c>
      <c r="G678" s="326" t="s">
        <v>873</v>
      </c>
      <c r="H678" s="361" t="s">
        <v>3412</v>
      </c>
      <c r="I678" s="326" t="s">
        <v>3413</v>
      </c>
      <c r="J678" s="361" t="s">
        <v>3414</v>
      </c>
      <c r="K678" s="326"/>
      <c r="L678" s="326"/>
      <c r="M678" s="326"/>
      <c r="N678" s="326"/>
      <c r="O678" s="326"/>
      <c r="P678" s="253"/>
      <c r="Q678" s="253"/>
      <c r="R678" s="253"/>
      <c r="S678" s="253"/>
      <c r="T678" s="253"/>
      <c r="U678" s="253"/>
      <c r="V678" s="253"/>
      <c r="W678" s="253"/>
      <c r="X678" s="253"/>
      <c r="Y678" s="253"/>
      <c r="Z678" s="253"/>
      <c r="AA678" s="253"/>
    </row>
    <row r="679" customFormat="false" ht="13.8" hidden="false" customHeight="false" outlineLevel="0" collapsed="false">
      <c r="A679" s="253"/>
      <c r="B679" s="267" t="n">
        <v>675</v>
      </c>
      <c r="C679" s="357" t="s">
        <v>3415</v>
      </c>
      <c r="D679" s="328" t="s">
        <v>784</v>
      </c>
      <c r="E679" s="338" t="s">
        <v>892</v>
      </c>
      <c r="F679" s="326" t="s">
        <v>772</v>
      </c>
      <c r="G679" s="326" t="s">
        <v>873</v>
      </c>
      <c r="H679" s="361" t="s">
        <v>3416</v>
      </c>
      <c r="I679" s="326" t="s">
        <v>3417</v>
      </c>
      <c r="J679" s="361" t="s">
        <v>3418</v>
      </c>
      <c r="K679" s="326"/>
      <c r="L679" s="326"/>
      <c r="M679" s="326"/>
      <c r="N679" s="326"/>
      <c r="O679" s="326"/>
      <c r="P679" s="253"/>
      <c r="Q679" s="253"/>
      <c r="R679" s="253"/>
      <c r="S679" s="253"/>
      <c r="T679" s="253"/>
      <c r="U679" s="253"/>
      <c r="V679" s="253"/>
      <c r="W679" s="253"/>
      <c r="X679" s="253"/>
      <c r="Y679" s="253"/>
      <c r="Z679" s="253"/>
      <c r="AA679" s="253"/>
    </row>
    <row r="680" customFormat="false" ht="13.8" hidden="false" customHeight="false" outlineLevel="0" collapsed="false">
      <c r="A680" s="253"/>
      <c r="B680" s="267" t="n">
        <v>676</v>
      </c>
      <c r="C680" s="357" t="s">
        <v>3419</v>
      </c>
      <c r="D680" s="328" t="s">
        <v>785</v>
      </c>
      <c r="E680" s="338" t="s">
        <v>892</v>
      </c>
      <c r="F680" s="326" t="s">
        <v>772</v>
      </c>
      <c r="G680" s="326" t="s">
        <v>873</v>
      </c>
      <c r="H680" s="361" t="s">
        <v>3420</v>
      </c>
      <c r="I680" s="326" t="s">
        <v>3421</v>
      </c>
      <c r="J680" s="361" t="s">
        <v>3422</v>
      </c>
      <c r="K680" s="326"/>
      <c r="L680" s="326"/>
      <c r="M680" s="326"/>
      <c r="N680" s="326"/>
      <c r="O680" s="326"/>
      <c r="P680" s="253"/>
      <c r="Q680" s="253"/>
      <c r="R680" s="253"/>
      <c r="S680" s="253"/>
      <c r="T680" s="253"/>
      <c r="U680" s="253"/>
      <c r="V680" s="253"/>
      <c r="W680" s="253"/>
      <c r="X680" s="253"/>
      <c r="Y680" s="253"/>
      <c r="Z680" s="253"/>
      <c r="AA680" s="253"/>
    </row>
    <row r="681" customFormat="false" ht="13.8" hidden="false" customHeight="false" outlineLevel="0" collapsed="false">
      <c r="A681" s="253"/>
      <c r="B681" s="267" t="n">
        <v>677</v>
      </c>
      <c r="C681" s="357" t="s">
        <v>3423</v>
      </c>
      <c r="D681" s="328" t="s">
        <v>786</v>
      </c>
      <c r="E681" s="338" t="s">
        <v>892</v>
      </c>
      <c r="F681" s="326" t="s">
        <v>772</v>
      </c>
      <c r="G681" s="326" t="s">
        <v>873</v>
      </c>
      <c r="H681" s="361" t="s">
        <v>3424</v>
      </c>
      <c r="I681" s="326" t="s">
        <v>3425</v>
      </c>
      <c r="J681" s="358" t="s">
        <v>3426</v>
      </c>
      <c r="K681" s="326"/>
      <c r="L681" s="326"/>
      <c r="M681" s="326"/>
      <c r="N681" s="326"/>
      <c r="O681" s="326"/>
      <c r="P681" s="253"/>
      <c r="Q681" s="253"/>
      <c r="R681" s="253"/>
      <c r="S681" s="253"/>
      <c r="T681" s="253"/>
      <c r="U681" s="253"/>
      <c r="V681" s="253"/>
      <c r="W681" s="253"/>
      <c r="X681" s="253"/>
      <c r="Y681" s="253"/>
      <c r="Z681" s="253"/>
      <c r="AA681" s="253"/>
    </row>
    <row r="682" customFormat="false" ht="13.8" hidden="false" customHeight="false" outlineLevel="0" collapsed="false">
      <c r="A682" s="253"/>
      <c r="B682" s="267" t="n">
        <v>678</v>
      </c>
      <c r="C682" s="353" t="s">
        <v>3427</v>
      </c>
      <c r="D682" s="328" t="s">
        <v>787</v>
      </c>
      <c r="E682" s="338" t="s">
        <v>892</v>
      </c>
      <c r="F682" s="326" t="s">
        <v>788</v>
      </c>
      <c r="G682" s="326" t="s">
        <v>3428</v>
      </c>
      <c r="H682" s="361" t="s">
        <v>3429</v>
      </c>
      <c r="I682" s="326" t="s">
        <v>3430</v>
      </c>
      <c r="J682" s="361" t="s">
        <v>3431</v>
      </c>
      <c r="K682" s="326"/>
      <c r="L682" s="326"/>
      <c r="M682" s="326"/>
      <c r="N682" s="326"/>
      <c r="O682" s="326"/>
      <c r="P682" s="253"/>
      <c r="Q682" s="253"/>
      <c r="R682" s="253"/>
      <c r="S682" s="253"/>
      <c r="T682" s="253"/>
      <c r="U682" s="253"/>
      <c r="V682" s="253"/>
      <c r="W682" s="253"/>
      <c r="X682" s="253"/>
      <c r="Y682" s="253"/>
      <c r="Z682" s="253"/>
      <c r="AA682" s="253"/>
    </row>
    <row r="683" customFormat="false" ht="13.8" hidden="false" customHeight="false" outlineLevel="0" collapsed="false">
      <c r="A683" s="253"/>
      <c r="B683" s="267" t="n">
        <v>679</v>
      </c>
      <c r="C683" s="357" t="s">
        <v>3432</v>
      </c>
      <c r="D683" s="328" t="s">
        <v>789</v>
      </c>
      <c r="E683" s="338" t="s">
        <v>892</v>
      </c>
      <c r="F683" s="326" t="s">
        <v>788</v>
      </c>
      <c r="G683" s="326" t="s">
        <v>3428</v>
      </c>
      <c r="H683" s="361" t="s">
        <v>3433</v>
      </c>
      <c r="I683" s="326" t="s">
        <v>3434</v>
      </c>
      <c r="J683" s="361" t="s">
        <v>3435</v>
      </c>
      <c r="K683" s="326"/>
      <c r="L683" s="326"/>
      <c r="M683" s="326"/>
      <c r="N683" s="326"/>
      <c r="O683" s="326"/>
      <c r="P683" s="253"/>
      <c r="Q683" s="253"/>
      <c r="R683" s="253"/>
      <c r="S683" s="253"/>
      <c r="T683" s="253"/>
      <c r="U683" s="253"/>
      <c r="V683" s="253"/>
      <c r="W683" s="253"/>
      <c r="X683" s="253"/>
      <c r="Y683" s="253"/>
      <c r="Z683" s="253"/>
      <c r="AA683" s="253"/>
    </row>
    <row r="684" customFormat="false" ht="13.8" hidden="false" customHeight="false" outlineLevel="0" collapsed="false">
      <c r="A684" s="253"/>
      <c r="B684" s="267" t="n">
        <v>680</v>
      </c>
      <c r="C684" s="357" t="s">
        <v>3436</v>
      </c>
      <c r="D684" s="328" t="s">
        <v>790</v>
      </c>
      <c r="E684" s="338" t="s">
        <v>892</v>
      </c>
      <c r="F684" s="326" t="s">
        <v>788</v>
      </c>
      <c r="G684" s="326" t="s">
        <v>3428</v>
      </c>
      <c r="H684" s="361" t="s">
        <v>3437</v>
      </c>
      <c r="I684" s="326" t="s">
        <v>3438</v>
      </c>
      <c r="J684" s="361" t="s">
        <v>3439</v>
      </c>
      <c r="K684" s="326"/>
      <c r="L684" s="326"/>
      <c r="M684" s="326"/>
      <c r="N684" s="326"/>
      <c r="O684" s="326"/>
      <c r="P684" s="253"/>
      <c r="Q684" s="253"/>
      <c r="R684" s="253"/>
      <c r="S684" s="253"/>
      <c r="T684" s="253"/>
      <c r="U684" s="253"/>
      <c r="V684" s="253"/>
      <c r="W684" s="253"/>
      <c r="X684" s="253"/>
      <c r="Y684" s="253"/>
      <c r="Z684" s="253"/>
      <c r="AA684" s="253"/>
    </row>
    <row r="685" customFormat="false" ht="13.8" hidden="false" customHeight="false" outlineLevel="0" collapsed="false">
      <c r="A685" s="253"/>
      <c r="B685" s="267" t="n">
        <v>681</v>
      </c>
      <c r="C685" s="357" t="s">
        <v>3440</v>
      </c>
      <c r="D685" s="328" t="s">
        <v>791</v>
      </c>
      <c r="E685" s="338" t="s">
        <v>892</v>
      </c>
      <c r="F685" s="326" t="s">
        <v>788</v>
      </c>
      <c r="G685" s="326" t="s">
        <v>3428</v>
      </c>
      <c r="H685" s="361" t="s">
        <v>3441</v>
      </c>
      <c r="I685" s="326" t="s">
        <v>3442</v>
      </c>
      <c r="J685" s="361" t="s">
        <v>3443</v>
      </c>
      <c r="K685" s="326"/>
      <c r="L685" s="326"/>
      <c r="M685" s="326"/>
      <c r="N685" s="326"/>
      <c r="O685" s="326"/>
      <c r="P685" s="253"/>
      <c r="Q685" s="253"/>
      <c r="R685" s="253"/>
      <c r="S685" s="253"/>
      <c r="T685" s="253"/>
      <c r="U685" s="253"/>
      <c r="V685" s="253"/>
      <c r="W685" s="253"/>
      <c r="X685" s="253"/>
      <c r="Y685" s="253"/>
      <c r="Z685" s="253"/>
      <c r="AA685" s="253"/>
    </row>
    <row r="686" customFormat="false" ht="13.8" hidden="false" customHeight="false" outlineLevel="0" collapsed="false">
      <c r="A686" s="253"/>
      <c r="B686" s="267" t="n">
        <v>682</v>
      </c>
      <c r="C686" s="357" t="s">
        <v>3444</v>
      </c>
      <c r="D686" s="328" t="s">
        <v>792</v>
      </c>
      <c r="E686" s="338" t="s">
        <v>892</v>
      </c>
      <c r="F686" s="326" t="s">
        <v>788</v>
      </c>
      <c r="G686" s="326" t="s">
        <v>3428</v>
      </c>
      <c r="H686" s="361" t="s">
        <v>3445</v>
      </c>
      <c r="I686" s="326" t="s">
        <v>3446</v>
      </c>
      <c r="J686" s="361" t="s">
        <v>3447</v>
      </c>
      <c r="K686" s="326"/>
      <c r="L686" s="326"/>
      <c r="M686" s="326"/>
      <c r="N686" s="326"/>
      <c r="O686" s="326"/>
      <c r="P686" s="253"/>
      <c r="Q686" s="253"/>
      <c r="R686" s="253"/>
      <c r="S686" s="253"/>
      <c r="T686" s="253"/>
      <c r="U686" s="253"/>
      <c r="V686" s="253"/>
      <c r="W686" s="253"/>
      <c r="X686" s="253"/>
      <c r="Y686" s="253"/>
      <c r="Z686" s="253"/>
      <c r="AA686" s="253"/>
    </row>
    <row r="687" customFormat="false" ht="13.8" hidden="false" customHeight="false" outlineLevel="0" collapsed="false">
      <c r="A687" s="253"/>
      <c r="B687" s="267" t="n">
        <v>683</v>
      </c>
      <c r="C687" s="357" t="s">
        <v>3448</v>
      </c>
      <c r="D687" s="328" t="s">
        <v>793</v>
      </c>
      <c r="E687" s="338" t="s">
        <v>892</v>
      </c>
      <c r="F687" s="326" t="s">
        <v>788</v>
      </c>
      <c r="G687" s="326" t="s">
        <v>3428</v>
      </c>
      <c r="H687" s="361" t="s">
        <v>3449</v>
      </c>
      <c r="I687" s="326" t="s">
        <v>3450</v>
      </c>
      <c r="J687" s="361" t="s">
        <v>3451</v>
      </c>
      <c r="K687" s="326"/>
      <c r="L687" s="326"/>
      <c r="M687" s="326"/>
      <c r="N687" s="326"/>
      <c r="O687" s="326"/>
      <c r="P687" s="253"/>
      <c r="Q687" s="253"/>
      <c r="R687" s="253"/>
      <c r="S687" s="253"/>
      <c r="T687" s="253"/>
      <c r="U687" s="253"/>
      <c r="V687" s="253"/>
      <c r="W687" s="253"/>
      <c r="X687" s="253"/>
      <c r="Y687" s="253"/>
      <c r="Z687" s="253"/>
      <c r="AA687" s="253"/>
    </row>
    <row r="688" customFormat="false" ht="13.8" hidden="false" customHeight="false" outlineLevel="0" collapsed="false">
      <c r="A688" s="253"/>
      <c r="B688" s="267" t="n">
        <v>684</v>
      </c>
      <c r="C688" s="357" t="s">
        <v>3452</v>
      </c>
      <c r="D688" s="328" t="s">
        <v>794</v>
      </c>
      <c r="E688" s="338" t="s">
        <v>892</v>
      </c>
      <c r="F688" s="326" t="s">
        <v>788</v>
      </c>
      <c r="G688" s="326" t="s">
        <v>3428</v>
      </c>
      <c r="H688" s="361" t="s">
        <v>3453</v>
      </c>
      <c r="I688" s="326" t="s">
        <v>3454</v>
      </c>
      <c r="J688" s="361" t="s">
        <v>3455</v>
      </c>
      <c r="K688" s="326"/>
      <c r="L688" s="326"/>
      <c r="M688" s="326"/>
      <c r="N688" s="326"/>
      <c r="O688" s="326"/>
      <c r="P688" s="253"/>
      <c r="Q688" s="253"/>
      <c r="R688" s="253"/>
      <c r="S688" s="253"/>
      <c r="T688" s="253"/>
      <c r="U688" s="253"/>
      <c r="V688" s="253"/>
      <c r="W688" s="253"/>
      <c r="X688" s="253"/>
      <c r="Y688" s="253"/>
      <c r="Z688" s="253"/>
      <c r="AA688" s="253"/>
    </row>
    <row r="689" customFormat="false" ht="13.8" hidden="false" customHeight="false" outlineLevel="0" collapsed="false">
      <c r="A689" s="253"/>
      <c r="B689" s="267" t="n">
        <v>685</v>
      </c>
      <c r="C689" s="357" t="s">
        <v>3456</v>
      </c>
      <c r="D689" s="328" t="s">
        <v>795</v>
      </c>
      <c r="E689" s="338" t="s">
        <v>892</v>
      </c>
      <c r="F689" s="326" t="s">
        <v>788</v>
      </c>
      <c r="G689" s="326" t="s">
        <v>3428</v>
      </c>
      <c r="H689" s="361" t="s">
        <v>3457</v>
      </c>
      <c r="I689" s="326" t="s">
        <v>3458</v>
      </c>
      <c r="J689" s="361" t="s">
        <v>3459</v>
      </c>
      <c r="K689" s="326"/>
      <c r="L689" s="326"/>
      <c r="M689" s="326"/>
      <c r="N689" s="326"/>
      <c r="O689" s="326"/>
      <c r="P689" s="253"/>
      <c r="Q689" s="253"/>
      <c r="R689" s="253"/>
      <c r="S689" s="253"/>
      <c r="T689" s="253"/>
      <c r="U689" s="253"/>
      <c r="V689" s="253"/>
      <c r="W689" s="253"/>
      <c r="X689" s="253"/>
      <c r="Y689" s="253"/>
      <c r="Z689" s="253"/>
      <c r="AA689" s="253"/>
    </row>
    <row r="690" customFormat="false" ht="13.8" hidden="false" customHeight="false" outlineLevel="0" collapsed="false">
      <c r="A690" s="253"/>
      <c r="B690" s="267" t="n">
        <v>686</v>
      </c>
      <c r="C690" s="357" t="s">
        <v>3460</v>
      </c>
      <c r="D690" s="328" t="s">
        <v>796</v>
      </c>
      <c r="E690" s="338" t="s">
        <v>892</v>
      </c>
      <c r="F690" s="326" t="s">
        <v>788</v>
      </c>
      <c r="G690" s="326" t="s">
        <v>3428</v>
      </c>
      <c r="H690" s="358" t="s">
        <v>3461</v>
      </c>
      <c r="I690" s="326" t="s">
        <v>3462</v>
      </c>
      <c r="J690" s="361" t="s">
        <v>3463</v>
      </c>
      <c r="K690" s="326"/>
      <c r="L690" s="326"/>
      <c r="M690" s="326"/>
      <c r="N690" s="326"/>
      <c r="O690" s="326"/>
      <c r="P690" s="253"/>
      <c r="Q690" s="253"/>
      <c r="R690" s="253"/>
      <c r="S690" s="253"/>
      <c r="T690" s="253"/>
      <c r="U690" s="253"/>
      <c r="V690" s="253"/>
      <c r="W690" s="253"/>
      <c r="X690" s="253"/>
      <c r="Y690" s="253"/>
      <c r="Z690" s="253"/>
      <c r="AA690" s="253"/>
    </row>
    <row r="691" customFormat="false" ht="13.8" hidden="false" customHeight="false" outlineLevel="0" collapsed="false">
      <c r="A691" s="253"/>
      <c r="B691" s="267" t="n">
        <v>687</v>
      </c>
      <c r="C691" s="357" t="s">
        <v>3464</v>
      </c>
      <c r="D691" s="328" t="s">
        <v>797</v>
      </c>
      <c r="E691" s="338" t="s">
        <v>892</v>
      </c>
      <c r="F691" s="326" t="s">
        <v>788</v>
      </c>
      <c r="G691" s="326" t="s">
        <v>3428</v>
      </c>
      <c r="H691" s="361" t="s">
        <v>3465</v>
      </c>
      <c r="I691" s="326" t="s">
        <v>3466</v>
      </c>
      <c r="J691" s="361" t="s">
        <v>3467</v>
      </c>
      <c r="K691" s="326"/>
      <c r="L691" s="326"/>
      <c r="M691" s="326"/>
      <c r="N691" s="326"/>
      <c r="O691" s="326"/>
      <c r="P691" s="253"/>
      <c r="Q691" s="253"/>
      <c r="R691" s="253"/>
      <c r="S691" s="253"/>
      <c r="T691" s="253"/>
      <c r="U691" s="253"/>
      <c r="V691" s="253"/>
      <c r="W691" s="253"/>
      <c r="X691" s="253"/>
      <c r="Y691" s="253"/>
      <c r="Z691" s="253"/>
      <c r="AA691" s="253"/>
    </row>
    <row r="692" customFormat="false" ht="13.8" hidden="false" customHeight="false" outlineLevel="0" collapsed="false">
      <c r="A692" s="253"/>
      <c r="B692" s="267" t="n">
        <v>688</v>
      </c>
      <c r="C692" s="357" t="s">
        <v>3468</v>
      </c>
      <c r="D692" s="328" t="s">
        <v>798</v>
      </c>
      <c r="E692" s="338" t="s">
        <v>892</v>
      </c>
      <c r="F692" s="326" t="s">
        <v>788</v>
      </c>
      <c r="G692" s="326" t="s">
        <v>3428</v>
      </c>
      <c r="H692" s="361" t="s">
        <v>3469</v>
      </c>
      <c r="I692" s="326" t="s">
        <v>3470</v>
      </c>
      <c r="J692" s="361" t="s">
        <v>3471</v>
      </c>
      <c r="K692" s="326"/>
      <c r="L692" s="326"/>
      <c r="M692" s="326"/>
      <c r="N692" s="326"/>
      <c r="O692" s="326"/>
      <c r="P692" s="253"/>
      <c r="Q692" s="253"/>
      <c r="R692" s="253"/>
      <c r="S692" s="253"/>
      <c r="T692" s="253"/>
      <c r="U692" s="253"/>
      <c r="V692" s="253"/>
      <c r="W692" s="253"/>
      <c r="X692" s="253"/>
      <c r="Y692" s="253"/>
      <c r="Z692" s="253"/>
      <c r="AA692" s="253"/>
    </row>
    <row r="693" customFormat="false" ht="13.8" hidden="false" customHeight="false" outlineLevel="0" collapsed="false">
      <c r="A693" s="253"/>
      <c r="B693" s="267" t="n">
        <v>689</v>
      </c>
      <c r="C693" s="357" t="s">
        <v>3472</v>
      </c>
      <c r="D693" s="328" t="s">
        <v>799</v>
      </c>
      <c r="E693" s="338" t="s">
        <v>892</v>
      </c>
      <c r="F693" s="326" t="s">
        <v>788</v>
      </c>
      <c r="G693" s="326" t="s">
        <v>3428</v>
      </c>
      <c r="H693" s="361" t="s">
        <v>3473</v>
      </c>
      <c r="I693" s="326" t="s">
        <v>3474</v>
      </c>
      <c r="J693" s="361" t="s">
        <v>3475</v>
      </c>
      <c r="K693" s="326"/>
      <c r="L693" s="326"/>
      <c r="M693" s="326"/>
      <c r="N693" s="326"/>
      <c r="O693" s="326"/>
      <c r="P693" s="253"/>
      <c r="Q693" s="253"/>
      <c r="R693" s="253"/>
      <c r="S693" s="253"/>
      <c r="T693" s="253"/>
      <c r="U693" s="253"/>
      <c r="V693" s="253"/>
      <c r="W693" s="253"/>
      <c r="X693" s="253"/>
      <c r="Y693" s="253"/>
      <c r="Z693" s="253"/>
      <c r="AA693" s="253"/>
    </row>
    <row r="694" customFormat="false" ht="13.8" hidden="false" customHeight="false" outlineLevel="0" collapsed="false">
      <c r="A694" s="253"/>
      <c r="B694" s="267" t="n">
        <v>690</v>
      </c>
      <c r="C694" s="357" t="s">
        <v>3476</v>
      </c>
      <c r="D694" s="328" t="s">
        <v>800</v>
      </c>
      <c r="E694" s="338" t="s">
        <v>892</v>
      </c>
      <c r="F694" s="326" t="s">
        <v>788</v>
      </c>
      <c r="G694" s="326" t="s">
        <v>3428</v>
      </c>
      <c r="H694" s="361" t="s">
        <v>3477</v>
      </c>
      <c r="I694" s="326" t="s">
        <v>3478</v>
      </c>
      <c r="J694" s="361" t="s">
        <v>3479</v>
      </c>
      <c r="K694" s="326"/>
      <c r="L694" s="326"/>
      <c r="M694" s="326"/>
      <c r="N694" s="326"/>
      <c r="O694" s="326"/>
      <c r="P694" s="253"/>
      <c r="Q694" s="253"/>
      <c r="R694" s="253"/>
      <c r="S694" s="253"/>
      <c r="T694" s="253"/>
      <c r="U694" s="253"/>
      <c r="V694" s="253"/>
      <c r="W694" s="253"/>
      <c r="X694" s="253"/>
      <c r="Y694" s="253"/>
      <c r="Z694" s="253"/>
      <c r="AA694" s="253"/>
    </row>
    <row r="695" customFormat="false" ht="13.8" hidden="false" customHeight="false" outlineLevel="0" collapsed="false">
      <c r="A695" s="253"/>
      <c r="B695" s="267" t="n">
        <v>691</v>
      </c>
      <c r="C695" s="357" t="s">
        <v>3480</v>
      </c>
      <c r="D695" s="328" t="s">
        <v>802</v>
      </c>
      <c r="E695" s="338" t="s">
        <v>892</v>
      </c>
      <c r="F695" s="326" t="s">
        <v>788</v>
      </c>
      <c r="G695" s="326" t="s">
        <v>3428</v>
      </c>
      <c r="H695" s="361" t="s">
        <v>3481</v>
      </c>
      <c r="I695" s="326" t="s">
        <v>3482</v>
      </c>
      <c r="J695" s="361" t="s">
        <v>3483</v>
      </c>
      <c r="K695" s="326"/>
      <c r="L695" s="326"/>
      <c r="M695" s="326"/>
      <c r="N695" s="326"/>
      <c r="O695" s="326"/>
      <c r="P695" s="253"/>
      <c r="Q695" s="253"/>
      <c r="R695" s="253"/>
      <c r="S695" s="253"/>
      <c r="T695" s="253"/>
      <c r="U695" s="253"/>
      <c r="V695" s="253"/>
      <c r="W695" s="253"/>
      <c r="X695" s="253"/>
      <c r="Y695" s="253"/>
      <c r="Z695" s="253"/>
      <c r="AA695" s="253"/>
    </row>
    <row r="696" customFormat="false" ht="13.8" hidden="false" customHeight="false" outlineLevel="0" collapsed="false">
      <c r="A696" s="253"/>
      <c r="B696" s="267" t="n">
        <v>692</v>
      </c>
      <c r="C696" s="353" t="s">
        <v>3484</v>
      </c>
      <c r="D696" s="328" t="s">
        <v>3485</v>
      </c>
      <c r="E696" s="338" t="s">
        <v>892</v>
      </c>
      <c r="F696" s="326" t="s">
        <v>804</v>
      </c>
      <c r="G696" s="326" t="s">
        <v>3486</v>
      </c>
      <c r="H696" s="359" t="s">
        <v>3487</v>
      </c>
      <c r="I696" s="326" t="s">
        <v>3488</v>
      </c>
      <c r="J696" s="359" t="s">
        <v>3489</v>
      </c>
      <c r="K696" s="326" t="s">
        <v>3490</v>
      </c>
      <c r="L696" s="326"/>
      <c r="M696" s="326"/>
      <c r="N696" s="326"/>
      <c r="O696" s="326"/>
      <c r="P696" s="253"/>
      <c r="Q696" s="253"/>
      <c r="R696" s="253"/>
      <c r="S696" s="253"/>
      <c r="T696" s="253"/>
      <c r="U696" s="253"/>
      <c r="V696" s="253"/>
      <c r="W696" s="253"/>
      <c r="X696" s="253"/>
      <c r="Y696" s="253"/>
      <c r="Z696" s="253"/>
      <c r="AA696" s="253"/>
    </row>
    <row r="697" customFormat="false" ht="13.8" hidden="false" customHeight="false" outlineLevel="0" collapsed="false">
      <c r="A697" s="253"/>
      <c r="B697" s="267" t="n">
        <v>693</v>
      </c>
      <c r="C697" s="357" t="s">
        <v>3491</v>
      </c>
      <c r="D697" s="328" t="s">
        <v>805</v>
      </c>
      <c r="E697" s="338" t="s">
        <v>892</v>
      </c>
      <c r="F697" s="326" t="s">
        <v>804</v>
      </c>
      <c r="G697" s="326" t="s">
        <v>3486</v>
      </c>
      <c r="H697" s="359" t="s">
        <v>3492</v>
      </c>
      <c r="I697" s="326" t="s">
        <v>3493</v>
      </c>
      <c r="J697" s="359" t="s">
        <v>3494</v>
      </c>
      <c r="K697" s="326" t="s">
        <v>3490</v>
      </c>
      <c r="L697" s="326"/>
      <c r="M697" s="326"/>
      <c r="N697" s="326"/>
      <c r="O697" s="326"/>
      <c r="P697" s="253"/>
      <c r="Q697" s="253"/>
      <c r="R697" s="253"/>
      <c r="S697" s="253"/>
      <c r="T697" s="253"/>
      <c r="U697" s="253"/>
      <c r="V697" s="253"/>
      <c r="W697" s="253"/>
      <c r="X697" s="253"/>
      <c r="Y697" s="253"/>
      <c r="Z697" s="253"/>
      <c r="AA697" s="253"/>
    </row>
    <row r="698" customFormat="false" ht="13.8" hidden="false" customHeight="false" outlineLevel="0" collapsed="false">
      <c r="A698" s="253"/>
      <c r="B698" s="267" t="n">
        <v>694</v>
      </c>
      <c r="C698" s="357" t="s">
        <v>3495</v>
      </c>
      <c r="D698" s="328" t="s">
        <v>806</v>
      </c>
      <c r="E698" s="338" t="s">
        <v>915</v>
      </c>
      <c r="F698" s="326" t="s">
        <v>804</v>
      </c>
      <c r="G698" s="326" t="s">
        <v>3496</v>
      </c>
      <c r="H698" s="359" t="s">
        <v>3497</v>
      </c>
      <c r="I698" s="326" t="s">
        <v>3498</v>
      </c>
      <c r="J698" s="359" t="s">
        <v>2177</v>
      </c>
      <c r="K698" s="326" t="s">
        <v>3499</v>
      </c>
      <c r="L698" s="326"/>
      <c r="M698" s="326"/>
      <c r="N698" s="326"/>
      <c r="O698" s="326"/>
      <c r="P698" s="253"/>
      <c r="Q698" s="253"/>
      <c r="R698" s="253"/>
      <c r="S698" s="253"/>
      <c r="T698" s="253"/>
      <c r="U698" s="253"/>
      <c r="V698" s="253"/>
      <c r="W698" s="253"/>
      <c r="X698" s="253"/>
      <c r="Y698" s="253"/>
      <c r="Z698" s="253"/>
      <c r="AA698" s="253"/>
    </row>
    <row r="699" customFormat="false" ht="13.8" hidden="false" customHeight="false" outlineLevel="0" collapsed="false">
      <c r="A699" s="253"/>
      <c r="B699" s="267" t="n">
        <v>695</v>
      </c>
      <c r="C699" s="357" t="s">
        <v>3500</v>
      </c>
      <c r="D699" s="328" t="s">
        <v>807</v>
      </c>
      <c r="E699" s="338" t="s">
        <v>892</v>
      </c>
      <c r="F699" s="326" t="s">
        <v>804</v>
      </c>
      <c r="G699" s="326" t="s">
        <v>3501</v>
      </c>
      <c r="H699" s="359" t="s">
        <v>3502</v>
      </c>
      <c r="I699" s="326" t="s">
        <v>3503</v>
      </c>
      <c r="J699" s="359" t="s">
        <v>3504</v>
      </c>
      <c r="K699" s="326" t="s">
        <v>3490</v>
      </c>
      <c r="L699" s="326"/>
      <c r="M699" s="326"/>
      <c r="N699" s="326"/>
      <c r="O699" s="326"/>
      <c r="P699" s="253"/>
      <c r="Q699" s="253"/>
      <c r="R699" s="253"/>
      <c r="S699" s="253"/>
      <c r="T699" s="253"/>
      <c r="U699" s="253"/>
      <c r="V699" s="253"/>
      <c r="W699" s="253"/>
      <c r="X699" s="253"/>
      <c r="Y699" s="253"/>
      <c r="Z699" s="253"/>
      <c r="AA699" s="253"/>
    </row>
    <row r="700" customFormat="false" ht="13.8" hidden="false" customHeight="false" outlineLevel="0" collapsed="false">
      <c r="A700" s="253"/>
      <c r="B700" s="267" t="n">
        <v>696</v>
      </c>
      <c r="C700" s="357" t="s">
        <v>3505</v>
      </c>
      <c r="D700" s="328" t="s">
        <v>808</v>
      </c>
      <c r="E700" s="338" t="s">
        <v>892</v>
      </c>
      <c r="F700" s="326" t="s">
        <v>804</v>
      </c>
      <c r="G700" s="326" t="s">
        <v>3506</v>
      </c>
      <c r="H700" s="359" t="s">
        <v>3507</v>
      </c>
      <c r="I700" s="326" t="s">
        <v>3508</v>
      </c>
      <c r="J700" s="358" t="s">
        <v>3509</v>
      </c>
      <c r="K700" s="326" t="s">
        <v>3499</v>
      </c>
      <c r="L700" s="326"/>
      <c r="M700" s="326"/>
      <c r="N700" s="326"/>
      <c r="O700" s="326"/>
      <c r="P700" s="253"/>
      <c r="Q700" s="253"/>
      <c r="R700" s="253"/>
      <c r="S700" s="253"/>
      <c r="T700" s="253"/>
      <c r="U700" s="253"/>
      <c r="V700" s="253"/>
      <c r="W700" s="253"/>
      <c r="X700" s="253"/>
      <c r="Y700" s="253"/>
      <c r="Z700" s="253"/>
      <c r="AA700" s="253"/>
    </row>
    <row r="701" customFormat="false" ht="13.8" hidden="false" customHeight="false" outlineLevel="0" collapsed="false">
      <c r="A701" s="253"/>
      <c r="B701" s="267" t="n">
        <v>697</v>
      </c>
      <c r="C701" s="357" t="s">
        <v>3510</v>
      </c>
      <c r="D701" s="328" t="s">
        <v>809</v>
      </c>
      <c r="E701" s="338" t="s">
        <v>892</v>
      </c>
      <c r="F701" s="326" t="s">
        <v>804</v>
      </c>
      <c r="G701" s="326" t="s">
        <v>3511</v>
      </c>
      <c r="H701" s="359" t="s">
        <v>3512</v>
      </c>
      <c r="I701" s="326" t="s">
        <v>3513</v>
      </c>
      <c r="J701" s="359" t="s">
        <v>3514</v>
      </c>
      <c r="K701" s="326" t="s">
        <v>3499</v>
      </c>
      <c r="L701" s="326"/>
      <c r="M701" s="326"/>
      <c r="N701" s="326"/>
      <c r="O701" s="326"/>
      <c r="P701" s="253"/>
      <c r="Q701" s="253"/>
      <c r="R701" s="253"/>
      <c r="S701" s="253"/>
      <c r="T701" s="253"/>
      <c r="U701" s="253"/>
      <c r="V701" s="253"/>
      <c r="W701" s="253"/>
      <c r="X701" s="253"/>
      <c r="Y701" s="253"/>
      <c r="Z701" s="253"/>
      <c r="AA701" s="253"/>
    </row>
    <row r="702" customFormat="false" ht="13.8" hidden="false" customHeight="false" outlineLevel="0" collapsed="false">
      <c r="A702" s="253"/>
      <c r="B702" s="267" t="n">
        <v>698</v>
      </c>
      <c r="C702" s="357" t="s">
        <v>3515</v>
      </c>
      <c r="D702" s="328" t="s">
        <v>519</v>
      </c>
      <c r="E702" s="338" t="s">
        <v>892</v>
      </c>
      <c r="F702" s="326" t="s">
        <v>804</v>
      </c>
      <c r="G702" s="326" t="s">
        <v>3486</v>
      </c>
      <c r="H702" s="359" t="s">
        <v>3516</v>
      </c>
      <c r="I702" s="326" t="s">
        <v>3517</v>
      </c>
      <c r="J702" s="359" t="s">
        <v>3518</v>
      </c>
      <c r="K702" s="326" t="s">
        <v>3499</v>
      </c>
      <c r="L702" s="326"/>
      <c r="M702" s="326"/>
      <c r="N702" s="326"/>
      <c r="O702" s="326"/>
      <c r="P702" s="253"/>
      <c r="Q702" s="253"/>
      <c r="R702" s="253"/>
      <c r="S702" s="253"/>
      <c r="T702" s="253"/>
      <c r="U702" s="253"/>
      <c r="V702" s="253"/>
      <c r="W702" s="253"/>
      <c r="X702" s="253"/>
      <c r="Y702" s="253"/>
      <c r="Z702" s="253"/>
      <c r="AA702" s="253"/>
    </row>
    <row r="703" customFormat="false" ht="13.8" hidden="false" customHeight="false" outlineLevel="0" collapsed="false">
      <c r="A703" s="253"/>
      <c r="B703" s="267" t="n">
        <v>699</v>
      </c>
      <c r="C703" s="357" t="s">
        <v>3519</v>
      </c>
      <c r="D703" s="328" t="s">
        <v>810</v>
      </c>
      <c r="E703" s="338" t="s">
        <v>892</v>
      </c>
      <c r="F703" s="326" t="s">
        <v>804</v>
      </c>
      <c r="G703" s="326" t="s">
        <v>3486</v>
      </c>
      <c r="H703" s="359" t="s">
        <v>3520</v>
      </c>
      <c r="I703" s="326" t="s">
        <v>3521</v>
      </c>
      <c r="J703" s="358" t="s">
        <v>3522</v>
      </c>
      <c r="K703" s="326" t="s">
        <v>3499</v>
      </c>
      <c r="L703" s="326"/>
      <c r="M703" s="326"/>
      <c r="N703" s="326"/>
      <c r="O703" s="326"/>
      <c r="P703" s="253"/>
      <c r="Q703" s="253"/>
      <c r="R703" s="253"/>
      <c r="S703" s="253"/>
      <c r="T703" s="253"/>
      <c r="U703" s="253"/>
      <c r="V703" s="253"/>
      <c r="W703" s="253"/>
      <c r="X703" s="253"/>
      <c r="Y703" s="253"/>
      <c r="Z703" s="253"/>
      <c r="AA703" s="253"/>
    </row>
    <row r="704" customFormat="false" ht="13.8" hidden="false" customHeight="false" outlineLevel="0" collapsed="false">
      <c r="A704" s="253"/>
      <c r="B704" s="267" t="n">
        <v>700</v>
      </c>
      <c r="C704" s="357" t="s">
        <v>3523</v>
      </c>
      <c r="D704" s="328" t="s">
        <v>811</v>
      </c>
      <c r="E704" s="338" t="s">
        <v>892</v>
      </c>
      <c r="F704" s="326" t="s">
        <v>804</v>
      </c>
      <c r="G704" s="326" t="s">
        <v>3486</v>
      </c>
      <c r="H704" s="359" t="s">
        <v>3524</v>
      </c>
      <c r="I704" s="326" t="s">
        <v>3525</v>
      </c>
      <c r="J704" s="359" t="s">
        <v>3526</v>
      </c>
      <c r="K704" s="326" t="s">
        <v>3490</v>
      </c>
      <c r="L704" s="326"/>
      <c r="M704" s="326"/>
      <c r="N704" s="326"/>
      <c r="O704" s="326"/>
      <c r="P704" s="253"/>
      <c r="Q704" s="253"/>
      <c r="R704" s="253"/>
      <c r="S704" s="253"/>
      <c r="T704" s="253"/>
      <c r="U704" s="253"/>
      <c r="V704" s="253"/>
      <c r="W704" s="253"/>
      <c r="X704" s="253"/>
      <c r="Y704" s="253"/>
      <c r="Z704" s="253"/>
      <c r="AA704" s="253"/>
    </row>
    <row r="705" customFormat="false" ht="13.8" hidden="false" customHeight="false" outlineLevel="0" collapsed="false">
      <c r="A705" s="253"/>
      <c r="B705" s="267" t="n">
        <v>701</v>
      </c>
      <c r="C705" s="357" t="s">
        <v>3527</v>
      </c>
      <c r="D705" s="328" t="s">
        <v>812</v>
      </c>
      <c r="E705" s="338" t="s">
        <v>892</v>
      </c>
      <c r="F705" s="326" t="s">
        <v>804</v>
      </c>
      <c r="G705" s="326" t="s">
        <v>3486</v>
      </c>
      <c r="H705" s="359" t="s">
        <v>3528</v>
      </c>
      <c r="I705" s="326" t="s">
        <v>3529</v>
      </c>
      <c r="J705" s="358" t="s">
        <v>3530</v>
      </c>
      <c r="K705" s="326" t="s">
        <v>3499</v>
      </c>
      <c r="L705" s="326"/>
      <c r="M705" s="326"/>
      <c r="N705" s="326"/>
      <c r="O705" s="326"/>
      <c r="P705" s="253"/>
      <c r="Q705" s="253"/>
      <c r="R705" s="253"/>
      <c r="S705" s="253"/>
      <c r="T705" s="253"/>
      <c r="U705" s="253"/>
      <c r="V705" s="253"/>
      <c r="W705" s="253"/>
      <c r="X705" s="253"/>
      <c r="Y705" s="253"/>
      <c r="Z705" s="253"/>
      <c r="AA705" s="253"/>
    </row>
    <row r="706" customFormat="false" ht="13.8" hidden="false" customHeight="false" outlineLevel="0" collapsed="false">
      <c r="A706" s="253"/>
      <c r="B706" s="267" t="n">
        <v>702</v>
      </c>
      <c r="C706" s="357" t="s">
        <v>3531</v>
      </c>
      <c r="D706" s="328" t="s">
        <v>813</v>
      </c>
      <c r="E706" s="338" t="s">
        <v>892</v>
      </c>
      <c r="F706" s="326" t="s">
        <v>804</v>
      </c>
      <c r="G706" s="326" t="s">
        <v>3486</v>
      </c>
      <c r="H706" s="359" t="s">
        <v>3532</v>
      </c>
      <c r="I706" s="326" t="s">
        <v>3533</v>
      </c>
      <c r="J706" s="359" t="s">
        <v>3534</v>
      </c>
      <c r="K706" s="326" t="s">
        <v>3499</v>
      </c>
      <c r="L706" s="326"/>
      <c r="M706" s="326"/>
      <c r="N706" s="326"/>
      <c r="O706" s="326"/>
      <c r="P706" s="253"/>
      <c r="Q706" s="253"/>
      <c r="R706" s="253"/>
      <c r="S706" s="253"/>
      <c r="T706" s="253"/>
      <c r="U706" s="253"/>
      <c r="V706" s="253"/>
      <c r="W706" s="253"/>
      <c r="X706" s="253"/>
      <c r="Y706" s="253"/>
      <c r="Z706" s="253"/>
      <c r="AA706" s="253"/>
    </row>
    <row r="707" customFormat="false" ht="13.8" hidden="false" customHeight="false" outlineLevel="0" collapsed="false">
      <c r="A707" s="253"/>
      <c r="B707" s="267" t="n">
        <v>703</v>
      </c>
      <c r="C707" s="357" t="s">
        <v>3535</v>
      </c>
      <c r="D707" s="328" t="s">
        <v>165</v>
      </c>
      <c r="E707" s="338" t="s">
        <v>892</v>
      </c>
      <c r="F707" s="326" t="s">
        <v>804</v>
      </c>
      <c r="G707" s="326" t="s">
        <v>3486</v>
      </c>
      <c r="H707" s="359" t="s">
        <v>3536</v>
      </c>
      <c r="I707" s="326" t="s">
        <v>3537</v>
      </c>
      <c r="J707" s="359" t="s">
        <v>3538</v>
      </c>
      <c r="K707" s="326" t="s">
        <v>3499</v>
      </c>
      <c r="L707" s="326"/>
      <c r="M707" s="326"/>
      <c r="N707" s="326"/>
      <c r="O707" s="326"/>
      <c r="P707" s="253"/>
      <c r="Q707" s="253"/>
      <c r="R707" s="253"/>
      <c r="S707" s="253"/>
      <c r="T707" s="253"/>
      <c r="U707" s="253"/>
      <c r="V707" s="253"/>
      <c r="W707" s="253"/>
      <c r="X707" s="253"/>
      <c r="Y707" s="253"/>
      <c r="Z707" s="253"/>
      <c r="AA707" s="253"/>
    </row>
    <row r="708" customFormat="false" ht="13.8" hidden="false" customHeight="false" outlineLevel="0" collapsed="false">
      <c r="A708" s="253"/>
      <c r="B708" s="267" t="n">
        <v>704</v>
      </c>
      <c r="C708" s="357" t="s">
        <v>3539</v>
      </c>
      <c r="D708" s="328" t="s">
        <v>3540</v>
      </c>
      <c r="E708" s="338" t="s">
        <v>892</v>
      </c>
      <c r="F708" s="326" t="s">
        <v>804</v>
      </c>
      <c r="G708" s="326" t="s">
        <v>3541</v>
      </c>
      <c r="H708" s="359" t="s">
        <v>3542</v>
      </c>
      <c r="I708" s="326" t="s">
        <v>3543</v>
      </c>
      <c r="J708" s="359" t="s">
        <v>3544</v>
      </c>
      <c r="K708" s="326" t="s">
        <v>3499</v>
      </c>
      <c r="L708" s="326"/>
      <c r="M708" s="326"/>
      <c r="N708" s="326"/>
      <c r="O708" s="326"/>
      <c r="P708" s="253"/>
      <c r="Q708" s="253"/>
      <c r="R708" s="253"/>
      <c r="S708" s="253"/>
      <c r="T708" s="253"/>
      <c r="U708" s="253"/>
      <c r="V708" s="253"/>
      <c r="W708" s="253"/>
      <c r="X708" s="253"/>
      <c r="Y708" s="253"/>
      <c r="Z708" s="253"/>
      <c r="AA708" s="253"/>
    </row>
    <row r="709" customFormat="false" ht="13.8" hidden="false" customHeight="false" outlineLevel="0" collapsed="false">
      <c r="A709" s="253"/>
      <c r="B709" s="267" t="n">
        <v>705</v>
      </c>
      <c r="C709" s="357" t="s">
        <v>3545</v>
      </c>
      <c r="D709" s="328" t="s">
        <v>815</v>
      </c>
      <c r="E709" s="338" t="s">
        <v>915</v>
      </c>
      <c r="F709" s="326" t="s">
        <v>804</v>
      </c>
      <c r="G709" s="326" t="s">
        <v>3546</v>
      </c>
      <c r="H709" s="359" t="s">
        <v>3547</v>
      </c>
      <c r="I709" s="326" t="s">
        <v>3548</v>
      </c>
      <c r="J709" s="359" t="s">
        <v>3549</v>
      </c>
      <c r="K709" s="326" t="s">
        <v>3499</v>
      </c>
      <c r="L709" s="326"/>
      <c r="M709" s="326"/>
      <c r="N709" s="326"/>
      <c r="O709" s="326"/>
      <c r="P709" s="253"/>
      <c r="Q709" s="253"/>
      <c r="R709" s="253"/>
      <c r="S709" s="253"/>
      <c r="T709" s="253"/>
      <c r="U709" s="253"/>
      <c r="V709" s="253"/>
      <c r="W709" s="253"/>
      <c r="X709" s="253"/>
      <c r="Y709" s="253"/>
      <c r="Z709" s="253"/>
      <c r="AA709" s="253"/>
    </row>
    <row r="710" customFormat="false" ht="13.8" hidden="false" customHeight="false" outlineLevel="0" collapsed="false">
      <c r="A710" s="253"/>
      <c r="B710" s="267" t="n">
        <v>706</v>
      </c>
      <c r="C710" s="357" t="s">
        <v>3550</v>
      </c>
      <c r="D710" s="328" t="s">
        <v>816</v>
      </c>
      <c r="E710" s="338" t="s">
        <v>892</v>
      </c>
      <c r="F710" s="326" t="s">
        <v>804</v>
      </c>
      <c r="G710" s="326" t="s">
        <v>3486</v>
      </c>
      <c r="H710" s="359" t="s">
        <v>3551</v>
      </c>
      <c r="I710" s="326" t="s">
        <v>3552</v>
      </c>
      <c r="J710" s="359" t="s">
        <v>3553</v>
      </c>
      <c r="K710" s="326" t="s">
        <v>3499</v>
      </c>
      <c r="L710" s="326"/>
      <c r="M710" s="326"/>
      <c r="N710" s="326"/>
      <c r="O710" s="326"/>
      <c r="P710" s="253"/>
      <c r="Q710" s="253"/>
      <c r="R710" s="253"/>
      <c r="S710" s="253"/>
      <c r="T710" s="253"/>
      <c r="U710" s="253"/>
      <c r="V710" s="253"/>
      <c r="W710" s="253"/>
      <c r="X710" s="253"/>
      <c r="Y710" s="253"/>
      <c r="Z710" s="253"/>
      <c r="AA710" s="253"/>
    </row>
    <row r="711" customFormat="false" ht="13.8" hidden="false" customHeight="false" outlineLevel="0" collapsed="false">
      <c r="A711" s="253"/>
      <c r="B711" s="267" t="n">
        <v>707</v>
      </c>
      <c r="C711" s="357" t="s">
        <v>3554</v>
      </c>
      <c r="D711" s="328" t="s">
        <v>817</v>
      </c>
      <c r="E711" s="338" t="s">
        <v>915</v>
      </c>
      <c r="F711" s="326" t="s">
        <v>804</v>
      </c>
      <c r="G711" s="326" t="s">
        <v>3486</v>
      </c>
      <c r="H711" s="359" t="s">
        <v>3555</v>
      </c>
      <c r="I711" s="326" t="s">
        <v>3556</v>
      </c>
      <c r="J711" s="359" t="s">
        <v>3557</v>
      </c>
      <c r="K711" s="326" t="s">
        <v>3499</v>
      </c>
      <c r="L711" s="326"/>
      <c r="M711" s="326"/>
      <c r="N711" s="326"/>
      <c r="O711" s="326"/>
      <c r="P711" s="253"/>
      <c r="Q711" s="253"/>
      <c r="R711" s="253"/>
      <c r="S711" s="253"/>
      <c r="T711" s="253"/>
      <c r="U711" s="253"/>
      <c r="V711" s="253"/>
      <c r="W711" s="253"/>
      <c r="X711" s="253"/>
      <c r="Y711" s="253"/>
      <c r="Z711" s="253"/>
      <c r="AA711" s="253"/>
    </row>
    <row r="712" customFormat="false" ht="13.8" hidden="false" customHeight="false" outlineLevel="0" collapsed="false">
      <c r="A712" s="253"/>
      <c r="B712" s="267" t="n">
        <v>708</v>
      </c>
      <c r="C712" s="357" t="s">
        <v>3558</v>
      </c>
      <c r="D712" s="328" t="s">
        <v>818</v>
      </c>
      <c r="E712" s="338" t="s">
        <v>892</v>
      </c>
      <c r="F712" s="326" t="s">
        <v>804</v>
      </c>
      <c r="G712" s="326" t="s">
        <v>3486</v>
      </c>
      <c r="H712" s="359" t="s">
        <v>3559</v>
      </c>
      <c r="I712" s="326" t="s">
        <v>3560</v>
      </c>
      <c r="J712" s="359" t="s">
        <v>3561</v>
      </c>
      <c r="K712" s="326" t="s">
        <v>3499</v>
      </c>
      <c r="L712" s="326"/>
      <c r="M712" s="326"/>
      <c r="N712" s="326"/>
      <c r="O712" s="326"/>
      <c r="P712" s="253"/>
      <c r="Q712" s="253"/>
      <c r="R712" s="253"/>
      <c r="S712" s="253"/>
      <c r="T712" s="253"/>
      <c r="U712" s="253"/>
      <c r="V712" s="253"/>
      <c r="W712" s="253"/>
      <c r="X712" s="253"/>
      <c r="Y712" s="253"/>
      <c r="Z712" s="253"/>
      <c r="AA712" s="253"/>
    </row>
    <row r="713" customFormat="false" ht="13.8" hidden="false" customHeight="false" outlineLevel="0" collapsed="false">
      <c r="A713" s="253"/>
      <c r="B713" s="267" t="n">
        <v>709</v>
      </c>
      <c r="C713" s="357" t="s">
        <v>3562</v>
      </c>
      <c r="D713" s="328" t="s">
        <v>819</v>
      </c>
      <c r="E713" s="338" t="s">
        <v>892</v>
      </c>
      <c r="F713" s="326" t="s">
        <v>804</v>
      </c>
      <c r="G713" s="326" t="s">
        <v>3486</v>
      </c>
      <c r="H713" s="359" t="s">
        <v>3563</v>
      </c>
      <c r="I713" s="326" t="s">
        <v>3564</v>
      </c>
      <c r="J713" s="359" t="s">
        <v>3565</v>
      </c>
      <c r="K713" s="326" t="s">
        <v>3499</v>
      </c>
      <c r="L713" s="326"/>
      <c r="M713" s="326"/>
      <c r="N713" s="326"/>
      <c r="O713" s="326"/>
      <c r="P713" s="253"/>
      <c r="Q713" s="253"/>
      <c r="R713" s="253"/>
      <c r="S713" s="253"/>
      <c r="T713" s="253"/>
      <c r="U713" s="253"/>
      <c r="V713" s="253"/>
      <c r="W713" s="253"/>
      <c r="X713" s="253"/>
      <c r="Y713" s="253"/>
      <c r="Z713" s="253"/>
      <c r="AA713" s="253"/>
    </row>
    <row r="714" customFormat="false" ht="13.8" hidden="false" customHeight="false" outlineLevel="0" collapsed="false">
      <c r="A714" s="253"/>
      <c r="B714" s="267" t="n">
        <v>710</v>
      </c>
      <c r="C714" s="357" t="s">
        <v>3566</v>
      </c>
      <c r="D714" s="328" t="s">
        <v>820</v>
      </c>
      <c r="E714" s="338" t="s">
        <v>892</v>
      </c>
      <c r="F714" s="326" t="s">
        <v>804</v>
      </c>
      <c r="G714" s="326" t="s">
        <v>3486</v>
      </c>
      <c r="H714" s="359" t="s">
        <v>3567</v>
      </c>
      <c r="I714" s="326" t="s">
        <v>3568</v>
      </c>
      <c r="J714" s="359" t="s">
        <v>3569</v>
      </c>
      <c r="K714" s="326" t="s">
        <v>3490</v>
      </c>
      <c r="L714" s="326"/>
      <c r="M714" s="326"/>
      <c r="N714" s="326"/>
      <c r="O714" s="326"/>
      <c r="P714" s="253"/>
      <c r="Q714" s="253"/>
      <c r="R714" s="253"/>
      <c r="S714" s="253"/>
      <c r="T714" s="253"/>
      <c r="U714" s="253"/>
      <c r="V714" s="253"/>
      <c r="W714" s="253"/>
      <c r="X714" s="253"/>
      <c r="Y714" s="253"/>
      <c r="Z714" s="253"/>
      <c r="AA714" s="253"/>
    </row>
    <row r="715" customFormat="false" ht="13.8" hidden="false" customHeight="false" outlineLevel="0" collapsed="false">
      <c r="A715" s="253"/>
      <c r="B715" s="267" t="n">
        <v>711</v>
      </c>
      <c r="C715" s="357" t="s">
        <v>3570</v>
      </c>
      <c r="D715" s="328" t="s">
        <v>422</v>
      </c>
      <c r="E715" s="338" t="s">
        <v>892</v>
      </c>
      <c r="F715" s="326" t="s">
        <v>804</v>
      </c>
      <c r="G715" s="326" t="s">
        <v>3486</v>
      </c>
      <c r="H715" s="359" t="s">
        <v>3571</v>
      </c>
      <c r="I715" s="326" t="s">
        <v>3572</v>
      </c>
      <c r="J715" s="359" t="s">
        <v>3573</v>
      </c>
      <c r="K715" s="326" t="s">
        <v>3499</v>
      </c>
      <c r="L715" s="326"/>
      <c r="M715" s="326"/>
      <c r="N715" s="326"/>
      <c r="O715" s="326"/>
      <c r="P715" s="253"/>
      <c r="Q715" s="253"/>
      <c r="R715" s="253"/>
      <c r="S715" s="253"/>
      <c r="T715" s="253"/>
      <c r="U715" s="253"/>
      <c r="V715" s="253"/>
      <c r="W715" s="253"/>
      <c r="X715" s="253"/>
      <c r="Y715" s="253"/>
      <c r="Z715" s="253"/>
      <c r="AA715" s="253"/>
    </row>
    <row r="716" customFormat="false" ht="13.8" hidden="false" customHeight="false" outlineLevel="0" collapsed="false">
      <c r="A716" s="253"/>
      <c r="B716" s="267" t="n">
        <v>712</v>
      </c>
      <c r="C716" s="357" t="s">
        <v>3574</v>
      </c>
      <c r="D716" s="328" t="s">
        <v>822</v>
      </c>
      <c r="E716" s="338" t="s">
        <v>915</v>
      </c>
      <c r="F716" s="326" t="s">
        <v>804</v>
      </c>
      <c r="G716" s="326" t="s">
        <v>3486</v>
      </c>
      <c r="H716" s="359" t="s">
        <v>3575</v>
      </c>
      <c r="I716" s="326" t="s">
        <v>3576</v>
      </c>
      <c r="J716" s="359" t="s">
        <v>3577</v>
      </c>
      <c r="K716" s="326" t="s">
        <v>3499</v>
      </c>
      <c r="L716" s="326"/>
      <c r="M716" s="326"/>
      <c r="N716" s="326"/>
      <c r="O716" s="326"/>
      <c r="P716" s="253"/>
      <c r="Q716" s="253"/>
      <c r="R716" s="253"/>
      <c r="S716" s="253"/>
      <c r="T716" s="253"/>
      <c r="U716" s="253"/>
      <c r="V716" s="253"/>
      <c r="W716" s="253"/>
      <c r="X716" s="253"/>
      <c r="Y716" s="253"/>
      <c r="Z716" s="253"/>
      <c r="AA716" s="253"/>
    </row>
    <row r="717" customFormat="false" ht="13.8" hidden="false" customHeight="false" outlineLevel="0" collapsed="false">
      <c r="A717" s="253"/>
      <c r="B717" s="267" t="n">
        <v>713</v>
      </c>
      <c r="C717" s="357" t="s">
        <v>3578</v>
      </c>
      <c r="D717" s="328" t="s">
        <v>823</v>
      </c>
      <c r="E717" s="338" t="s">
        <v>892</v>
      </c>
      <c r="F717" s="326" t="s">
        <v>804</v>
      </c>
      <c r="G717" s="326" t="s">
        <v>3511</v>
      </c>
      <c r="H717" s="359" t="s">
        <v>3579</v>
      </c>
      <c r="I717" s="326" t="s">
        <v>3580</v>
      </c>
      <c r="J717" s="359" t="s">
        <v>3581</v>
      </c>
      <c r="K717" s="326" t="s">
        <v>3499</v>
      </c>
      <c r="L717" s="326"/>
      <c r="M717" s="326"/>
      <c r="N717" s="326"/>
      <c r="O717" s="326"/>
      <c r="P717" s="253"/>
      <c r="Q717" s="253"/>
      <c r="R717" s="253"/>
      <c r="S717" s="253"/>
      <c r="T717" s="253"/>
      <c r="U717" s="253"/>
      <c r="V717" s="253"/>
      <c r="W717" s="253"/>
      <c r="X717" s="253"/>
      <c r="Y717" s="253"/>
      <c r="Z717" s="253"/>
      <c r="AA717" s="253"/>
    </row>
    <row r="718" customFormat="false" ht="13.8" hidden="false" customHeight="false" outlineLevel="0" collapsed="false">
      <c r="A718" s="253"/>
      <c r="B718" s="267" t="n">
        <v>714</v>
      </c>
      <c r="C718" s="357" t="s">
        <v>3582</v>
      </c>
      <c r="D718" s="328" t="s">
        <v>824</v>
      </c>
      <c r="E718" s="338" t="s">
        <v>915</v>
      </c>
      <c r="F718" s="326" t="s">
        <v>804</v>
      </c>
      <c r="G718" s="326" t="s">
        <v>3511</v>
      </c>
      <c r="H718" s="359" t="s">
        <v>3583</v>
      </c>
      <c r="I718" s="326" t="s">
        <v>3584</v>
      </c>
      <c r="J718" s="359" t="s">
        <v>3514</v>
      </c>
      <c r="K718" s="326" t="s">
        <v>3499</v>
      </c>
      <c r="L718" s="326"/>
      <c r="M718" s="326"/>
      <c r="N718" s="326"/>
      <c r="O718" s="326"/>
      <c r="P718" s="253"/>
      <c r="Q718" s="253"/>
      <c r="R718" s="253"/>
      <c r="S718" s="253"/>
      <c r="T718" s="253"/>
      <c r="U718" s="253"/>
      <c r="V718" s="253"/>
      <c r="W718" s="253"/>
      <c r="X718" s="253"/>
      <c r="Y718" s="253"/>
      <c r="Z718" s="253"/>
      <c r="AA718" s="253"/>
    </row>
    <row r="719" customFormat="false" ht="13.8" hidden="false" customHeight="false" outlineLevel="0" collapsed="false">
      <c r="A719" s="253"/>
      <c r="B719" s="253"/>
      <c r="C719" s="364"/>
      <c r="D719" s="253"/>
      <c r="E719" s="253"/>
      <c r="F719" s="253"/>
      <c r="G719" s="253"/>
      <c r="H719" s="253"/>
      <c r="I719" s="253"/>
      <c r="J719" s="253"/>
      <c r="K719" s="253"/>
      <c r="L719" s="253"/>
      <c r="M719" s="253"/>
      <c r="N719" s="253"/>
      <c r="O719" s="253"/>
      <c r="P719" s="253"/>
      <c r="Q719" s="253"/>
      <c r="R719" s="253"/>
      <c r="S719" s="253"/>
      <c r="T719" s="253"/>
      <c r="U719" s="253"/>
      <c r="V719" s="253"/>
      <c r="W719" s="253"/>
      <c r="X719" s="253"/>
      <c r="Y719" s="253"/>
      <c r="Z719" s="253"/>
      <c r="AA719" s="253"/>
    </row>
    <row r="720" customFormat="false" ht="13.8" hidden="false" customHeight="false" outlineLevel="0" collapsed="false">
      <c r="A720" s="253"/>
      <c r="B720" s="255"/>
      <c r="C720" s="192"/>
      <c r="D720" s="255"/>
      <c r="E720" s="255"/>
      <c r="F720" s="255"/>
      <c r="G720" s="255"/>
      <c r="H720" s="255"/>
      <c r="I720" s="255"/>
      <c r="J720" s="255"/>
      <c r="K720" s="255"/>
      <c r="L720" s="255"/>
      <c r="M720" s="255"/>
      <c r="N720" s="255"/>
      <c r="O720" s="255"/>
      <c r="P720" s="253"/>
      <c r="Q720" s="253"/>
      <c r="R720" s="253"/>
      <c r="S720" s="253"/>
      <c r="T720" s="253"/>
      <c r="U720" s="253"/>
      <c r="V720" s="253"/>
      <c r="W720" s="253"/>
      <c r="X720" s="253"/>
      <c r="Y720" s="253"/>
      <c r="Z720" s="253"/>
      <c r="AA720" s="253"/>
    </row>
    <row r="721" customFormat="false" ht="13.8" hidden="false" customHeight="false" outlineLevel="0" collapsed="false">
      <c r="A721" s="255"/>
      <c r="B721" s="255"/>
      <c r="C721" s="192"/>
      <c r="D721" s="255"/>
      <c r="E721" s="255"/>
      <c r="F721" s="255"/>
      <c r="G721" s="255"/>
      <c r="H721" s="255"/>
      <c r="I721" s="255"/>
      <c r="J721" s="255"/>
      <c r="K721" s="255"/>
      <c r="L721" s="255"/>
      <c r="M721" s="255"/>
      <c r="N721" s="255"/>
      <c r="O721" s="255"/>
      <c r="P721" s="255"/>
      <c r="Q721" s="255"/>
      <c r="R721" s="255"/>
      <c r="S721" s="255"/>
      <c r="T721" s="255"/>
      <c r="U721" s="255"/>
      <c r="V721" s="255"/>
      <c r="W721" s="255"/>
      <c r="X721" s="255"/>
      <c r="Y721" s="255"/>
      <c r="Z721" s="255"/>
      <c r="AA721" s="255"/>
    </row>
    <row r="722" customFormat="false" ht="13.8" hidden="false" customHeight="false" outlineLevel="0" collapsed="false">
      <c r="A722" s="255"/>
      <c r="B722" s="255"/>
      <c r="C722" s="192"/>
      <c r="D722" s="255"/>
      <c r="E722" s="255"/>
      <c r="F722" s="255"/>
      <c r="G722" s="255"/>
      <c r="H722" s="255"/>
      <c r="I722" s="255"/>
      <c r="J722" s="255"/>
      <c r="K722" s="255"/>
      <c r="L722" s="255"/>
      <c r="M722" s="255"/>
      <c r="N722" s="255"/>
      <c r="O722" s="255"/>
      <c r="P722" s="255"/>
      <c r="Q722" s="255"/>
      <c r="R722" s="255"/>
      <c r="S722" s="255"/>
      <c r="T722" s="255"/>
      <c r="U722" s="255"/>
      <c r="V722" s="255"/>
      <c r="W722" s="255"/>
      <c r="X722" s="255"/>
      <c r="Y722" s="255"/>
      <c r="Z722" s="255"/>
      <c r="AA722" s="255"/>
    </row>
    <row r="723" customFormat="false" ht="13.8" hidden="false" customHeight="false" outlineLevel="0" collapsed="false">
      <c r="A723" s="255"/>
      <c r="B723" s="255"/>
      <c r="C723" s="192"/>
      <c r="D723" s="255"/>
      <c r="E723" s="255"/>
      <c r="F723" s="255"/>
      <c r="G723" s="255"/>
      <c r="H723" s="255"/>
      <c r="I723" s="255"/>
      <c r="J723" s="255"/>
      <c r="K723" s="255"/>
      <c r="L723" s="255"/>
      <c r="M723" s="255"/>
      <c r="N723" s="255"/>
      <c r="O723" s="255"/>
      <c r="P723" s="255"/>
      <c r="Q723" s="255"/>
      <c r="R723" s="255"/>
      <c r="S723" s="255"/>
      <c r="T723" s="255"/>
      <c r="U723" s="255"/>
      <c r="V723" s="255"/>
      <c r="W723" s="255"/>
      <c r="X723" s="255"/>
      <c r="Y723" s="255"/>
      <c r="Z723" s="255"/>
      <c r="AA723" s="255"/>
    </row>
    <row r="724" customFormat="false" ht="13.8" hidden="false" customHeight="false" outlineLevel="0" collapsed="false">
      <c r="A724" s="255"/>
      <c r="B724" s="255"/>
      <c r="C724" s="192"/>
      <c r="D724" s="255"/>
      <c r="E724" s="255"/>
      <c r="F724" s="255"/>
      <c r="G724" s="255"/>
      <c r="H724" s="255"/>
      <c r="I724" s="255"/>
      <c r="J724" s="255"/>
      <c r="K724" s="255"/>
      <c r="L724" s="255"/>
      <c r="M724" s="255"/>
      <c r="N724" s="255"/>
      <c r="O724" s="255"/>
      <c r="P724" s="255"/>
      <c r="Q724" s="255"/>
      <c r="R724" s="255"/>
      <c r="S724" s="255"/>
      <c r="T724" s="255"/>
      <c r="U724" s="255"/>
      <c r="V724" s="255"/>
      <c r="W724" s="255"/>
      <c r="X724" s="255"/>
      <c r="Y724" s="255"/>
      <c r="Z724" s="255"/>
      <c r="AA724" s="255"/>
    </row>
    <row r="725" customFormat="false" ht="13.8" hidden="false" customHeight="false" outlineLevel="0" collapsed="false">
      <c r="A725" s="255"/>
      <c r="B725" s="255"/>
      <c r="C725" s="192"/>
      <c r="D725" s="255"/>
      <c r="E725" s="255"/>
      <c r="F725" s="255"/>
      <c r="G725" s="255"/>
      <c r="H725" s="255"/>
      <c r="I725" s="255"/>
      <c r="J725" s="255"/>
      <c r="K725" s="255"/>
      <c r="L725" s="255"/>
      <c r="M725" s="255"/>
      <c r="N725" s="255"/>
      <c r="O725" s="255"/>
      <c r="P725" s="255"/>
      <c r="Q725" s="255"/>
      <c r="R725" s="255"/>
      <c r="S725" s="255"/>
      <c r="T725" s="255"/>
      <c r="U725" s="255"/>
      <c r="V725" s="255"/>
      <c r="W725" s="255"/>
      <c r="X725" s="255"/>
      <c r="Y725" s="255"/>
      <c r="Z725" s="255"/>
      <c r="AA725" s="255"/>
    </row>
    <row r="726" customFormat="false" ht="13.8" hidden="false" customHeight="false" outlineLevel="0" collapsed="false">
      <c r="A726" s="255"/>
      <c r="B726" s="255"/>
      <c r="C726" s="192"/>
      <c r="D726" s="255"/>
      <c r="E726" s="255"/>
      <c r="F726" s="255"/>
      <c r="G726" s="255"/>
      <c r="H726" s="255"/>
      <c r="I726" s="255"/>
      <c r="J726" s="255"/>
      <c r="K726" s="255"/>
      <c r="L726" s="255"/>
      <c r="M726" s="255"/>
      <c r="N726" s="255"/>
      <c r="O726" s="255"/>
      <c r="P726" s="255"/>
      <c r="Q726" s="255"/>
      <c r="R726" s="255"/>
      <c r="S726" s="255"/>
      <c r="T726" s="255"/>
      <c r="U726" s="255"/>
      <c r="V726" s="255"/>
      <c r="W726" s="255"/>
      <c r="X726" s="255"/>
      <c r="Y726" s="255"/>
      <c r="Z726" s="255"/>
      <c r="AA726" s="255"/>
    </row>
    <row r="727" customFormat="false" ht="13.8" hidden="false" customHeight="false" outlineLevel="0" collapsed="false">
      <c r="A727" s="255"/>
      <c r="B727" s="255"/>
      <c r="C727" s="192"/>
      <c r="D727" s="255"/>
      <c r="E727" s="255"/>
      <c r="F727" s="255"/>
      <c r="G727" s="255"/>
      <c r="H727" s="255"/>
      <c r="I727" s="255"/>
      <c r="J727" s="255"/>
      <c r="K727" s="255"/>
      <c r="L727" s="255"/>
      <c r="M727" s="255"/>
      <c r="N727" s="255"/>
      <c r="O727" s="255"/>
      <c r="P727" s="255"/>
      <c r="Q727" s="255"/>
      <c r="R727" s="255"/>
      <c r="S727" s="255"/>
      <c r="T727" s="255"/>
      <c r="U727" s="255"/>
      <c r="V727" s="255"/>
      <c r="W727" s="255"/>
      <c r="X727" s="255"/>
      <c r="Y727" s="255"/>
      <c r="Z727" s="255"/>
      <c r="AA727" s="255"/>
    </row>
    <row r="728" customFormat="false" ht="13.8" hidden="false" customHeight="false" outlineLevel="0" collapsed="false">
      <c r="A728" s="255"/>
      <c r="B728" s="255"/>
      <c r="C728" s="192"/>
      <c r="D728" s="255"/>
      <c r="E728" s="255"/>
      <c r="F728" s="255"/>
      <c r="G728" s="255"/>
      <c r="H728" s="255"/>
      <c r="I728" s="255"/>
      <c r="J728" s="255"/>
      <c r="K728" s="255"/>
      <c r="L728" s="255"/>
      <c r="M728" s="255"/>
      <c r="N728" s="255"/>
      <c r="O728" s="255"/>
      <c r="P728" s="255"/>
      <c r="Q728" s="255"/>
      <c r="R728" s="255"/>
      <c r="S728" s="255"/>
      <c r="T728" s="255"/>
      <c r="U728" s="255"/>
      <c r="V728" s="255"/>
      <c r="W728" s="255"/>
      <c r="X728" s="255"/>
      <c r="Y728" s="255"/>
      <c r="Z728" s="255"/>
      <c r="AA728" s="255"/>
    </row>
    <row r="729" customFormat="false" ht="13.8" hidden="false" customHeight="false" outlineLevel="0" collapsed="false">
      <c r="A729" s="255"/>
      <c r="B729" s="255"/>
      <c r="C729" s="192"/>
      <c r="D729" s="255"/>
      <c r="E729" s="255"/>
      <c r="F729" s="255"/>
      <c r="G729" s="255"/>
      <c r="H729" s="255"/>
      <c r="I729" s="255"/>
      <c r="J729" s="255"/>
      <c r="K729" s="255"/>
      <c r="L729" s="255"/>
      <c r="M729" s="255"/>
      <c r="N729" s="255"/>
      <c r="O729" s="255"/>
      <c r="P729" s="255"/>
      <c r="Q729" s="255"/>
      <c r="R729" s="255"/>
      <c r="S729" s="255"/>
      <c r="T729" s="255"/>
      <c r="U729" s="255"/>
      <c r="V729" s="255"/>
      <c r="W729" s="255"/>
      <c r="X729" s="255"/>
      <c r="Y729" s="255"/>
      <c r="Z729" s="255"/>
      <c r="AA729" s="255"/>
    </row>
    <row r="730" customFormat="false" ht="13.8" hidden="false" customHeight="false" outlineLevel="0" collapsed="false">
      <c r="A730" s="255"/>
      <c r="B730" s="255"/>
      <c r="C730" s="192"/>
      <c r="D730" s="255"/>
      <c r="E730" s="255"/>
      <c r="F730" s="255"/>
      <c r="G730" s="255"/>
      <c r="H730" s="255"/>
      <c r="I730" s="255"/>
      <c r="J730" s="255"/>
      <c r="K730" s="255"/>
      <c r="L730" s="255"/>
      <c r="M730" s="255"/>
      <c r="N730" s="255"/>
      <c r="O730" s="255"/>
      <c r="P730" s="255"/>
      <c r="Q730" s="255"/>
      <c r="R730" s="255"/>
      <c r="S730" s="255"/>
      <c r="T730" s="255"/>
      <c r="U730" s="255"/>
      <c r="V730" s="255"/>
      <c r="W730" s="255"/>
      <c r="X730" s="255"/>
      <c r="Y730" s="255"/>
      <c r="Z730" s="255"/>
      <c r="AA730" s="255"/>
    </row>
    <row r="731" customFormat="false" ht="13.8" hidden="false" customHeight="false" outlineLevel="0" collapsed="false">
      <c r="A731" s="255"/>
      <c r="B731" s="255"/>
      <c r="C731" s="192"/>
      <c r="D731" s="255"/>
      <c r="E731" s="255"/>
      <c r="F731" s="255"/>
      <c r="G731" s="255"/>
      <c r="H731" s="255"/>
      <c r="I731" s="255"/>
      <c r="J731" s="255"/>
      <c r="K731" s="255"/>
      <c r="L731" s="255"/>
      <c r="M731" s="255"/>
      <c r="N731" s="255"/>
      <c r="O731" s="255"/>
      <c r="P731" s="255"/>
      <c r="Q731" s="255"/>
      <c r="R731" s="255"/>
      <c r="S731" s="255"/>
      <c r="T731" s="255"/>
      <c r="U731" s="255"/>
      <c r="V731" s="255"/>
      <c r="W731" s="255"/>
      <c r="X731" s="255"/>
      <c r="Y731" s="255"/>
      <c r="Z731" s="255"/>
      <c r="AA731" s="255"/>
    </row>
    <row r="732" customFormat="false" ht="13.8" hidden="false" customHeight="false" outlineLevel="0" collapsed="false">
      <c r="A732" s="255"/>
      <c r="B732" s="255"/>
      <c r="C732" s="192"/>
      <c r="D732" s="255"/>
      <c r="E732" s="255"/>
      <c r="F732" s="255"/>
      <c r="G732" s="255"/>
      <c r="H732" s="255"/>
      <c r="I732" s="255"/>
      <c r="J732" s="255"/>
      <c r="K732" s="255"/>
      <c r="L732" s="255"/>
      <c r="M732" s="255"/>
      <c r="N732" s="255"/>
      <c r="O732" s="255"/>
      <c r="P732" s="255"/>
      <c r="Q732" s="255"/>
      <c r="R732" s="255"/>
      <c r="S732" s="255"/>
      <c r="T732" s="255"/>
      <c r="U732" s="255"/>
      <c r="V732" s="255"/>
      <c r="W732" s="255"/>
      <c r="X732" s="255"/>
      <c r="Y732" s="255"/>
      <c r="Z732" s="255"/>
      <c r="AA732" s="255"/>
    </row>
    <row r="733" customFormat="false" ht="13.8" hidden="false" customHeight="false" outlineLevel="0" collapsed="false">
      <c r="A733" s="255"/>
      <c r="B733" s="255"/>
      <c r="C733" s="192"/>
      <c r="D733" s="255"/>
      <c r="E733" s="255"/>
      <c r="F733" s="255"/>
      <c r="G733" s="255"/>
      <c r="H733" s="255"/>
      <c r="I733" s="255"/>
      <c r="J733" s="255"/>
      <c r="K733" s="255"/>
      <c r="L733" s="255"/>
      <c r="M733" s="255"/>
      <c r="N733" s="255"/>
      <c r="O733" s="255"/>
      <c r="P733" s="255"/>
      <c r="Q733" s="255"/>
      <c r="R733" s="255"/>
      <c r="S733" s="255"/>
      <c r="T733" s="255"/>
      <c r="U733" s="255"/>
      <c r="V733" s="255"/>
      <c r="W733" s="255"/>
      <c r="X733" s="255"/>
      <c r="Y733" s="255"/>
      <c r="Z733" s="255"/>
      <c r="AA733" s="255"/>
    </row>
    <row r="734" customFormat="false" ht="13.8" hidden="false" customHeight="false" outlineLevel="0" collapsed="false">
      <c r="A734" s="255"/>
      <c r="B734" s="255"/>
      <c r="C734" s="192"/>
      <c r="D734" s="255"/>
      <c r="E734" s="255"/>
      <c r="F734" s="255"/>
      <c r="G734" s="255"/>
      <c r="H734" s="255"/>
      <c r="I734" s="255"/>
      <c r="J734" s="255"/>
      <c r="K734" s="255"/>
      <c r="L734" s="255"/>
      <c r="M734" s="255"/>
      <c r="N734" s="255"/>
      <c r="O734" s="255"/>
      <c r="P734" s="255"/>
      <c r="Q734" s="255"/>
      <c r="R734" s="255"/>
      <c r="S734" s="255"/>
      <c r="T734" s="255"/>
      <c r="U734" s="255"/>
      <c r="V734" s="255"/>
      <c r="W734" s="255"/>
      <c r="X734" s="255"/>
      <c r="Y734" s="255"/>
      <c r="Z734" s="255"/>
      <c r="AA734" s="255"/>
    </row>
    <row r="735" customFormat="false" ht="13.8" hidden="false" customHeight="false" outlineLevel="0" collapsed="false">
      <c r="A735" s="255"/>
      <c r="B735" s="255"/>
      <c r="C735" s="192"/>
      <c r="D735" s="255"/>
      <c r="E735" s="255"/>
      <c r="F735" s="255"/>
      <c r="G735" s="255"/>
      <c r="H735" s="255"/>
      <c r="I735" s="255"/>
      <c r="J735" s="255"/>
      <c r="K735" s="255"/>
      <c r="L735" s="255"/>
      <c r="M735" s="255"/>
      <c r="N735" s="255"/>
      <c r="O735" s="255"/>
      <c r="P735" s="255"/>
      <c r="Q735" s="255"/>
      <c r="R735" s="255"/>
      <c r="S735" s="255"/>
      <c r="T735" s="255"/>
      <c r="U735" s="255"/>
      <c r="V735" s="255"/>
      <c r="W735" s="255"/>
      <c r="X735" s="255"/>
      <c r="Y735" s="255"/>
      <c r="Z735" s="255"/>
      <c r="AA735" s="255"/>
    </row>
    <row r="736" customFormat="false" ht="13.8" hidden="false" customHeight="false" outlineLevel="0" collapsed="false">
      <c r="A736" s="255"/>
      <c r="B736" s="255"/>
      <c r="C736" s="192"/>
      <c r="D736" s="255"/>
      <c r="E736" s="255"/>
      <c r="F736" s="255"/>
      <c r="G736" s="255"/>
      <c r="H736" s="255"/>
      <c r="I736" s="255"/>
      <c r="J736" s="255"/>
      <c r="K736" s="255"/>
      <c r="L736" s="255"/>
      <c r="M736" s="255"/>
      <c r="N736" s="255"/>
      <c r="O736" s="255"/>
      <c r="P736" s="255"/>
      <c r="Q736" s="255"/>
      <c r="R736" s="255"/>
      <c r="S736" s="255"/>
      <c r="T736" s="255"/>
      <c r="U736" s="255"/>
      <c r="V736" s="255"/>
      <c r="W736" s="255"/>
      <c r="X736" s="255"/>
      <c r="Y736" s="255"/>
      <c r="Z736" s="255"/>
      <c r="AA736" s="255"/>
    </row>
    <row r="737" customFormat="false" ht="13.8" hidden="false" customHeight="false" outlineLevel="0" collapsed="false">
      <c r="A737" s="255"/>
      <c r="B737" s="255"/>
      <c r="C737" s="192"/>
      <c r="D737" s="255"/>
      <c r="E737" s="255"/>
      <c r="F737" s="255"/>
      <c r="G737" s="255"/>
      <c r="H737" s="255"/>
      <c r="I737" s="255"/>
      <c r="J737" s="255"/>
      <c r="K737" s="255"/>
      <c r="L737" s="255"/>
      <c r="M737" s="255"/>
      <c r="N737" s="255"/>
      <c r="O737" s="255"/>
      <c r="P737" s="255"/>
      <c r="Q737" s="255"/>
      <c r="R737" s="255"/>
      <c r="S737" s="255"/>
      <c r="T737" s="255"/>
      <c r="U737" s="255"/>
      <c r="V737" s="255"/>
      <c r="W737" s="255"/>
      <c r="X737" s="255"/>
      <c r="Y737" s="255"/>
      <c r="Z737" s="255"/>
      <c r="AA737" s="255"/>
    </row>
    <row r="738" customFormat="false" ht="13.8" hidden="false" customHeight="false" outlineLevel="0" collapsed="false">
      <c r="A738" s="255"/>
      <c r="B738" s="255"/>
      <c r="C738" s="192"/>
      <c r="D738" s="255"/>
      <c r="E738" s="255"/>
      <c r="F738" s="255"/>
      <c r="G738" s="255"/>
      <c r="H738" s="255"/>
      <c r="I738" s="255"/>
      <c r="J738" s="255"/>
      <c r="K738" s="255"/>
      <c r="L738" s="255"/>
      <c r="M738" s="255"/>
      <c r="N738" s="255"/>
      <c r="O738" s="255"/>
      <c r="P738" s="255"/>
      <c r="Q738" s="255"/>
      <c r="R738" s="255"/>
      <c r="S738" s="255"/>
      <c r="T738" s="255"/>
      <c r="U738" s="255"/>
      <c r="V738" s="255"/>
      <c r="W738" s="255"/>
      <c r="X738" s="255"/>
      <c r="Y738" s="255"/>
      <c r="Z738" s="255"/>
      <c r="AA738" s="255"/>
    </row>
    <row r="739" customFormat="false" ht="13.8" hidden="false" customHeight="false" outlineLevel="0" collapsed="false">
      <c r="A739" s="255"/>
      <c r="B739" s="255"/>
      <c r="C739" s="192"/>
      <c r="D739" s="255"/>
      <c r="E739" s="255"/>
      <c r="F739" s="255"/>
      <c r="G739" s="255"/>
      <c r="H739" s="255"/>
      <c r="I739" s="255"/>
      <c r="J739" s="255"/>
      <c r="K739" s="255"/>
      <c r="L739" s="255"/>
      <c r="M739" s="255"/>
      <c r="N739" s="255"/>
      <c r="O739" s="255"/>
      <c r="P739" s="255"/>
      <c r="Q739" s="255"/>
      <c r="R739" s="255"/>
      <c r="S739" s="255"/>
      <c r="T739" s="255"/>
      <c r="U739" s="255"/>
      <c r="V739" s="255"/>
      <c r="W739" s="255"/>
      <c r="X739" s="255"/>
      <c r="Y739" s="255"/>
      <c r="Z739" s="255"/>
      <c r="AA739" s="255"/>
    </row>
    <row r="740" customFormat="false" ht="13.8" hidden="false" customHeight="false" outlineLevel="0" collapsed="false">
      <c r="A740" s="255"/>
      <c r="B740" s="255"/>
      <c r="C740" s="192"/>
      <c r="D740" s="255"/>
      <c r="E740" s="255"/>
      <c r="F740" s="255"/>
      <c r="G740" s="255"/>
      <c r="H740" s="255"/>
      <c r="I740" s="255"/>
      <c r="J740" s="255"/>
      <c r="K740" s="255"/>
      <c r="L740" s="255"/>
      <c r="M740" s="255"/>
      <c r="N740" s="255"/>
      <c r="O740" s="255"/>
      <c r="P740" s="255"/>
      <c r="Q740" s="255"/>
      <c r="R740" s="255"/>
      <c r="S740" s="255"/>
      <c r="T740" s="255"/>
      <c r="U740" s="255"/>
      <c r="V740" s="255"/>
      <c r="W740" s="255"/>
      <c r="X740" s="255"/>
      <c r="Y740" s="255"/>
      <c r="Z740" s="255"/>
      <c r="AA740" s="255"/>
    </row>
    <row r="741" customFormat="false" ht="13.8" hidden="false" customHeight="false" outlineLevel="0" collapsed="false">
      <c r="A741" s="255"/>
      <c r="B741" s="255"/>
      <c r="C741" s="192"/>
      <c r="D741" s="255"/>
      <c r="E741" s="255"/>
      <c r="F741" s="255"/>
      <c r="G741" s="255"/>
      <c r="H741" s="255"/>
      <c r="I741" s="255"/>
      <c r="J741" s="255"/>
      <c r="K741" s="255"/>
      <c r="L741" s="255"/>
      <c r="M741" s="255"/>
      <c r="N741" s="255"/>
      <c r="O741" s="255"/>
      <c r="P741" s="255"/>
      <c r="Q741" s="255"/>
      <c r="R741" s="255"/>
      <c r="S741" s="255"/>
      <c r="T741" s="255"/>
      <c r="U741" s="255"/>
      <c r="V741" s="255"/>
      <c r="W741" s="255"/>
      <c r="X741" s="255"/>
      <c r="Y741" s="255"/>
      <c r="Z741" s="255"/>
      <c r="AA741" s="255"/>
    </row>
    <row r="742" customFormat="false" ht="13.8" hidden="false" customHeight="false" outlineLevel="0" collapsed="false">
      <c r="A742" s="255"/>
      <c r="B742" s="255"/>
      <c r="C742" s="192"/>
      <c r="D742" s="255"/>
      <c r="E742" s="255"/>
      <c r="F742" s="255"/>
      <c r="G742" s="255"/>
      <c r="H742" s="255"/>
      <c r="I742" s="255"/>
      <c r="J742" s="255"/>
      <c r="K742" s="255"/>
      <c r="L742" s="255"/>
      <c r="M742" s="255"/>
      <c r="N742" s="255"/>
      <c r="O742" s="255"/>
      <c r="P742" s="255"/>
      <c r="Q742" s="255"/>
      <c r="R742" s="255"/>
      <c r="S742" s="255"/>
      <c r="T742" s="255"/>
      <c r="U742" s="255"/>
      <c r="V742" s="255"/>
      <c r="W742" s="255"/>
      <c r="X742" s="255"/>
      <c r="Y742" s="255"/>
      <c r="Z742" s="255"/>
      <c r="AA742" s="255"/>
    </row>
    <row r="743" customFormat="false" ht="13.8" hidden="false" customHeight="false" outlineLevel="0" collapsed="false">
      <c r="A743" s="255"/>
      <c r="B743" s="255"/>
      <c r="C743" s="192"/>
      <c r="D743" s="255"/>
      <c r="E743" s="255"/>
      <c r="F743" s="255"/>
      <c r="G743" s="255"/>
      <c r="H743" s="255"/>
      <c r="I743" s="255"/>
      <c r="J743" s="255"/>
      <c r="K743" s="255"/>
      <c r="L743" s="255"/>
      <c r="M743" s="255"/>
      <c r="N743" s="255"/>
      <c r="O743" s="255"/>
      <c r="P743" s="255"/>
      <c r="Q743" s="255"/>
      <c r="R743" s="255"/>
      <c r="S743" s="255"/>
      <c r="T743" s="255"/>
      <c r="U743" s="255"/>
      <c r="V743" s="255"/>
      <c r="W743" s="255"/>
      <c r="X743" s="255"/>
      <c r="Y743" s="255"/>
      <c r="Z743" s="255"/>
      <c r="AA743" s="255"/>
    </row>
    <row r="744" customFormat="false" ht="13.8" hidden="false" customHeight="false" outlineLevel="0" collapsed="false">
      <c r="A744" s="255"/>
      <c r="B744" s="255"/>
      <c r="C744" s="192"/>
      <c r="D744" s="255"/>
      <c r="E744" s="255"/>
      <c r="F744" s="255"/>
      <c r="G744" s="255"/>
      <c r="H744" s="255"/>
      <c r="I744" s="255"/>
      <c r="J744" s="255"/>
      <c r="K744" s="255"/>
      <c r="L744" s="255"/>
      <c r="M744" s="255"/>
      <c r="N744" s="255"/>
      <c r="O744" s="255"/>
      <c r="P744" s="255"/>
      <c r="Q744" s="255"/>
      <c r="R744" s="255"/>
      <c r="S744" s="255"/>
      <c r="T744" s="255"/>
      <c r="U744" s="255"/>
      <c r="V744" s="255"/>
      <c r="W744" s="255"/>
      <c r="X744" s="255"/>
      <c r="Y744" s="255"/>
      <c r="Z744" s="255"/>
      <c r="AA744" s="255"/>
    </row>
    <row r="745" customFormat="false" ht="13.8" hidden="false" customHeight="false" outlineLevel="0" collapsed="false">
      <c r="A745" s="255"/>
      <c r="B745" s="255"/>
      <c r="C745" s="192"/>
      <c r="D745" s="255"/>
      <c r="E745" s="255"/>
      <c r="F745" s="255"/>
      <c r="G745" s="255"/>
      <c r="H745" s="255"/>
      <c r="I745" s="255"/>
      <c r="J745" s="255"/>
      <c r="K745" s="255"/>
      <c r="L745" s="255"/>
      <c r="M745" s="255"/>
      <c r="N745" s="255"/>
      <c r="O745" s="255"/>
      <c r="P745" s="255"/>
      <c r="Q745" s="255"/>
      <c r="R745" s="255"/>
      <c r="S745" s="255"/>
      <c r="T745" s="255"/>
      <c r="U745" s="255"/>
      <c r="V745" s="255"/>
      <c r="W745" s="255"/>
      <c r="X745" s="255"/>
      <c r="Y745" s="255"/>
      <c r="Z745" s="255"/>
      <c r="AA745" s="255"/>
    </row>
    <row r="746" customFormat="false" ht="13.8" hidden="false" customHeight="false" outlineLevel="0" collapsed="false">
      <c r="A746" s="255"/>
      <c r="B746" s="255"/>
      <c r="C746" s="192"/>
      <c r="D746" s="255"/>
      <c r="E746" s="255"/>
      <c r="F746" s="255"/>
      <c r="G746" s="255"/>
      <c r="H746" s="255"/>
      <c r="I746" s="255"/>
      <c r="J746" s="255"/>
      <c r="K746" s="255"/>
      <c r="L746" s="255"/>
      <c r="M746" s="255"/>
      <c r="N746" s="255"/>
      <c r="O746" s="255"/>
      <c r="P746" s="255"/>
      <c r="Q746" s="255"/>
      <c r="R746" s="255"/>
      <c r="S746" s="255"/>
      <c r="T746" s="255"/>
      <c r="U746" s="255"/>
      <c r="V746" s="255"/>
      <c r="W746" s="255"/>
      <c r="X746" s="255"/>
      <c r="Y746" s="255"/>
      <c r="Z746" s="255"/>
      <c r="AA746" s="255"/>
    </row>
    <row r="747" customFormat="false" ht="13.8" hidden="false" customHeight="false" outlineLevel="0" collapsed="false">
      <c r="A747" s="255"/>
      <c r="B747" s="255"/>
      <c r="C747" s="192"/>
      <c r="D747" s="255"/>
      <c r="E747" s="255"/>
      <c r="F747" s="255"/>
      <c r="G747" s="255"/>
      <c r="H747" s="255"/>
      <c r="I747" s="255"/>
      <c r="J747" s="255"/>
      <c r="K747" s="255"/>
      <c r="L747" s="255"/>
      <c r="M747" s="255"/>
      <c r="N747" s="255"/>
      <c r="O747" s="255"/>
      <c r="P747" s="255"/>
      <c r="Q747" s="255"/>
      <c r="R747" s="255"/>
      <c r="S747" s="255"/>
      <c r="T747" s="255"/>
      <c r="U747" s="255"/>
      <c r="V747" s="255"/>
      <c r="W747" s="255"/>
      <c r="X747" s="255"/>
      <c r="Y747" s="255"/>
      <c r="Z747" s="255"/>
      <c r="AA747" s="255"/>
    </row>
    <row r="748" customFormat="false" ht="13.8" hidden="false" customHeight="false" outlineLevel="0" collapsed="false">
      <c r="A748" s="255"/>
      <c r="B748" s="255"/>
      <c r="C748" s="192"/>
      <c r="D748" s="255"/>
      <c r="E748" s="255"/>
      <c r="F748" s="255"/>
      <c r="G748" s="255"/>
      <c r="H748" s="255"/>
      <c r="I748" s="255"/>
      <c r="J748" s="255"/>
      <c r="K748" s="255"/>
      <c r="L748" s="255"/>
      <c r="M748" s="255"/>
      <c r="N748" s="255"/>
      <c r="O748" s="255"/>
      <c r="P748" s="255"/>
      <c r="Q748" s="255"/>
      <c r="R748" s="255"/>
      <c r="S748" s="255"/>
      <c r="T748" s="255"/>
      <c r="U748" s="255"/>
      <c r="V748" s="255"/>
      <c r="W748" s="255"/>
      <c r="X748" s="255"/>
      <c r="Y748" s="255"/>
      <c r="Z748" s="255"/>
      <c r="AA748" s="255"/>
    </row>
    <row r="749" customFormat="false" ht="13.8" hidden="false" customHeight="false" outlineLevel="0" collapsed="false">
      <c r="A749" s="255"/>
      <c r="B749" s="255"/>
      <c r="C749" s="192"/>
      <c r="D749" s="255"/>
      <c r="E749" s="255"/>
      <c r="F749" s="255"/>
      <c r="G749" s="255"/>
      <c r="H749" s="255"/>
      <c r="I749" s="255"/>
      <c r="J749" s="255"/>
      <c r="K749" s="255"/>
      <c r="L749" s="255"/>
      <c r="M749" s="255"/>
      <c r="N749" s="255"/>
      <c r="O749" s="255"/>
      <c r="P749" s="255"/>
      <c r="Q749" s="255"/>
      <c r="R749" s="255"/>
      <c r="S749" s="255"/>
      <c r="T749" s="255"/>
      <c r="U749" s="255"/>
      <c r="V749" s="255"/>
      <c r="W749" s="255"/>
      <c r="X749" s="255"/>
      <c r="Y749" s="255"/>
      <c r="Z749" s="255"/>
      <c r="AA749" s="255"/>
    </row>
    <row r="750" customFormat="false" ht="13.8" hidden="false" customHeight="false" outlineLevel="0" collapsed="false">
      <c r="A750" s="255"/>
      <c r="B750" s="255"/>
      <c r="C750" s="192"/>
      <c r="D750" s="255"/>
      <c r="E750" s="255"/>
      <c r="F750" s="255"/>
      <c r="G750" s="255"/>
      <c r="H750" s="255"/>
      <c r="I750" s="255"/>
      <c r="J750" s="255"/>
      <c r="K750" s="255"/>
      <c r="L750" s="255"/>
      <c r="M750" s="255"/>
      <c r="N750" s="255"/>
      <c r="O750" s="255"/>
      <c r="P750" s="255"/>
      <c r="Q750" s="255"/>
      <c r="R750" s="255"/>
      <c r="S750" s="255"/>
      <c r="T750" s="255"/>
      <c r="U750" s="255"/>
      <c r="V750" s="255"/>
      <c r="W750" s="255"/>
      <c r="X750" s="255"/>
      <c r="Y750" s="255"/>
      <c r="Z750" s="255"/>
      <c r="AA750" s="255"/>
    </row>
    <row r="751" customFormat="false" ht="13.8" hidden="false" customHeight="false" outlineLevel="0" collapsed="false">
      <c r="A751" s="255"/>
      <c r="B751" s="255"/>
      <c r="C751" s="192"/>
      <c r="D751" s="255"/>
      <c r="E751" s="255"/>
      <c r="F751" s="255"/>
      <c r="G751" s="255"/>
      <c r="H751" s="255"/>
      <c r="I751" s="255"/>
      <c r="J751" s="255"/>
      <c r="K751" s="255"/>
      <c r="L751" s="255"/>
      <c r="M751" s="255"/>
      <c r="N751" s="255"/>
      <c r="O751" s="255"/>
      <c r="P751" s="255"/>
      <c r="Q751" s="255"/>
      <c r="R751" s="255"/>
      <c r="S751" s="255"/>
      <c r="T751" s="255"/>
      <c r="U751" s="255"/>
      <c r="V751" s="255"/>
      <c r="W751" s="255"/>
      <c r="X751" s="255"/>
      <c r="Y751" s="255"/>
      <c r="Z751" s="255"/>
      <c r="AA751" s="255"/>
    </row>
    <row r="752" customFormat="false" ht="13.8" hidden="false" customHeight="false" outlineLevel="0" collapsed="false">
      <c r="A752" s="255"/>
      <c r="B752" s="255"/>
      <c r="C752" s="192"/>
      <c r="D752" s="255"/>
      <c r="E752" s="255"/>
      <c r="F752" s="255"/>
      <c r="G752" s="255"/>
      <c r="H752" s="255"/>
      <c r="I752" s="255"/>
      <c r="J752" s="255"/>
      <c r="K752" s="255"/>
      <c r="L752" s="255"/>
      <c r="M752" s="255"/>
      <c r="N752" s="255"/>
      <c r="O752" s="255"/>
      <c r="P752" s="255"/>
      <c r="Q752" s="255"/>
      <c r="R752" s="255"/>
      <c r="S752" s="255"/>
      <c r="T752" s="255"/>
      <c r="U752" s="255"/>
      <c r="V752" s="255"/>
      <c r="W752" s="255"/>
      <c r="X752" s="255"/>
      <c r="Y752" s="255"/>
      <c r="Z752" s="255"/>
      <c r="AA752" s="255"/>
    </row>
    <row r="753" customFormat="false" ht="13.8" hidden="false" customHeight="false" outlineLevel="0" collapsed="false">
      <c r="A753" s="255"/>
      <c r="B753" s="255"/>
      <c r="C753" s="192"/>
      <c r="D753" s="255"/>
      <c r="E753" s="255"/>
      <c r="F753" s="255"/>
      <c r="G753" s="255"/>
      <c r="H753" s="255"/>
      <c r="I753" s="255"/>
      <c r="J753" s="255"/>
      <c r="K753" s="255"/>
      <c r="L753" s="255"/>
      <c r="M753" s="255"/>
      <c r="N753" s="255"/>
      <c r="O753" s="255"/>
      <c r="P753" s="255"/>
      <c r="Q753" s="255"/>
      <c r="R753" s="255"/>
      <c r="S753" s="255"/>
      <c r="T753" s="255"/>
      <c r="U753" s="255"/>
      <c r="V753" s="255"/>
      <c r="W753" s="255"/>
      <c r="X753" s="255"/>
      <c r="Y753" s="255"/>
      <c r="Z753" s="255"/>
      <c r="AA753" s="255"/>
    </row>
    <row r="754" customFormat="false" ht="13.8" hidden="false" customHeight="false" outlineLevel="0" collapsed="false">
      <c r="A754" s="255"/>
      <c r="B754" s="255"/>
      <c r="C754" s="192"/>
      <c r="D754" s="255"/>
      <c r="E754" s="255"/>
      <c r="F754" s="255"/>
      <c r="G754" s="255"/>
      <c r="H754" s="255"/>
      <c r="I754" s="255"/>
      <c r="J754" s="255"/>
      <c r="K754" s="255"/>
      <c r="L754" s="255"/>
      <c r="M754" s="255"/>
      <c r="N754" s="255"/>
      <c r="O754" s="255"/>
      <c r="P754" s="255"/>
      <c r="Q754" s="255"/>
      <c r="R754" s="255"/>
      <c r="S754" s="255"/>
      <c r="T754" s="255"/>
      <c r="U754" s="255"/>
      <c r="V754" s="255"/>
      <c r="W754" s="255"/>
      <c r="X754" s="255"/>
      <c r="Y754" s="255"/>
      <c r="Z754" s="255"/>
      <c r="AA754" s="255"/>
    </row>
    <row r="755" customFormat="false" ht="13.8" hidden="false" customHeight="false" outlineLevel="0" collapsed="false">
      <c r="A755" s="255"/>
      <c r="B755" s="255"/>
      <c r="C755" s="192"/>
      <c r="D755" s="255"/>
      <c r="E755" s="255"/>
      <c r="F755" s="255"/>
      <c r="G755" s="255"/>
      <c r="H755" s="255"/>
      <c r="I755" s="255"/>
      <c r="J755" s="255"/>
      <c r="K755" s="255"/>
      <c r="L755" s="255"/>
      <c r="M755" s="255"/>
      <c r="N755" s="255"/>
      <c r="O755" s="255"/>
      <c r="P755" s="255"/>
      <c r="Q755" s="255"/>
      <c r="R755" s="255"/>
      <c r="S755" s="255"/>
      <c r="T755" s="255"/>
      <c r="U755" s="255"/>
      <c r="V755" s="255"/>
      <c r="W755" s="255"/>
      <c r="X755" s="255"/>
      <c r="Y755" s="255"/>
      <c r="Z755" s="255"/>
      <c r="AA755" s="255"/>
    </row>
    <row r="756" customFormat="false" ht="13.8" hidden="false" customHeight="false" outlineLevel="0" collapsed="false">
      <c r="A756" s="255"/>
      <c r="B756" s="255"/>
      <c r="C756" s="192"/>
      <c r="D756" s="255"/>
      <c r="E756" s="255"/>
      <c r="F756" s="255"/>
      <c r="G756" s="255"/>
      <c r="H756" s="255"/>
      <c r="I756" s="255"/>
      <c r="J756" s="255"/>
      <c r="K756" s="255"/>
      <c r="L756" s="255"/>
      <c r="M756" s="255"/>
      <c r="N756" s="255"/>
      <c r="O756" s="255"/>
      <c r="P756" s="255"/>
      <c r="Q756" s="255"/>
      <c r="R756" s="255"/>
      <c r="S756" s="255"/>
      <c r="T756" s="255"/>
      <c r="U756" s="255"/>
      <c r="V756" s="255"/>
      <c r="W756" s="255"/>
      <c r="X756" s="255"/>
      <c r="Y756" s="255"/>
      <c r="Z756" s="255"/>
      <c r="AA756" s="255"/>
    </row>
    <row r="757" customFormat="false" ht="13.8" hidden="false" customHeight="false" outlineLevel="0" collapsed="false">
      <c r="A757" s="255"/>
      <c r="B757" s="255"/>
      <c r="C757" s="192"/>
      <c r="D757" s="255"/>
      <c r="E757" s="255"/>
      <c r="F757" s="255"/>
      <c r="G757" s="255"/>
      <c r="H757" s="255"/>
      <c r="I757" s="255"/>
      <c r="J757" s="255"/>
      <c r="K757" s="255"/>
      <c r="L757" s="255"/>
      <c r="M757" s="255"/>
      <c r="N757" s="255"/>
      <c r="O757" s="255"/>
      <c r="P757" s="255"/>
      <c r="Q757" s="255"/>
      <c r="R757" s="255"/>
      <c r="S757" s="255"/>
      <c r="T757" s="255"/>
      <c r="U757" s="255"/>
      <c r="V757" s="255"/>
      <c r="W757" s="255"/>
      <c r="X757" s="255"/>
      <c r="Y757" s="255"/>
      <c r="Z757" s="255"/>
      <c r="AA757" s="255"/>
    </row>
    <row r="758" customFormat="false" ht="13.8" hidden="false" customHeight="false" outlineLevel="0" collapsed="false">
      <c r="A758" s="255"/>
      <c r="B758" s="255"/>
      <c r="C758" s="192"/>
      <c r="D758" s="255"/>
      <c r="E758" s="255"/>
      <c r="F758" s="255"/>
      <c r="G758" s="255"/>
      <c r="H758" s="255"/>
      <c r="I758" s="255"/>
      <c r="J758" s="255"/>
      <c r="K758" s="255"/>
      <c r="L758" s="255"/>
      <c r="M758" s="255"/>
      <c r="N758" s="255"/>
      <c r="O758" s="255"/>
      <c r="P758" s="255"/>
      <c r="Q758" s="255"/>
      <c r="R758" s="255"/>
      <c r="S758" s="255"/>
      <c r="T758" s="255"/>
      <c r="U758" s="255"/>
      <c r="V758" s="255"/>
      <c r="W758" s="255"/>
      <c r="X758" s="255"/>
      <c r="Y758" s="255"/>
      <c r="Z758" s="255"/>
      <c r="AA758" s="255"/>
    </row>
    <row r="759" customFormat="false" ht="13.8" hidden="false" customHeight="false" outlineLevel="0" collapsed="false">
      <c r="A759" s="255"/>
      <c r="B759" s="255"/>
      <c r="C759" s="192"/>
      <c r="D759" s="255"/>
      <c r="E759" s="255"/>
      <c r="F759" s="255"/>
      <c r="G759" s="255"/>
      <c r="H759" s="255"/>
      <c r="I759" s="255"/>
      <c r="J759" s="255"/>
      <c r="K759" s="255"/>
      <c r="L759" s="255"/>
      <c r="M759" s="255"/>
      <c r="N759" s="255"/>
      <c r="O759" s="255"/>
      <c r="P759" s="255"/>
      <c r="Q759" s="255"/>
      <c r="R759" s="255"/>
      <c r="S759" s="255"/>
      <c r="T759" s="255"/>
      <c r="U759" s="255"/>
      <c r="V759" s="255"/>
      <c r="W759" s="255"/>
      <c r="X759" s="255"/>
      <c r="Y759" s="255"/>
      <c r="Z759" s="255"/>
      <c r="AA759" s="255"/>
    </row>
    <row r="760" customFormat="false" ht="13.8" hidden="false" customHeight="false" outlineLevel="0" collapsed="false">
      <c r="A760" s="255"/>
      <c r="B760" s="255"/>
      <c r="C760" s="192"/>
      <c r="D760" s="255"/>
      <c r="E760" s="255"/>
      <c r="F760" s="255"/>
      <c r="G760" s="255"/>
      <c r="H760" s="255"/>
      <c r="I760" s="255"/>
      <c r="J760" s="255"/>
      <c r="K760" s="255"/>
      <c r="L760" s="255"/>
      <c r="M760" s="255"/>
      <c r="N760" s="255"/>
      <c r="O760" s="255"/>
      <c r="P760" s="255"/>
      <c r="Q760" s="255"/>
      <c r="R760" s="255"/>
      <c r="S760" s="255"/>
      <c r="T760" s="255"/>
      <c r="U760" s="255"/>
      <c r="V760" s="255"/>
      <c r="W760" s="255"/>
      <c r="X760" s="255"/>
      <c r="Y760" s="255"/>
      <c r="Z760" s="255"/>
      <c r="AA760" s="255"/>
    </row>
    <row r="761" customFormat="false" ht="13.8" hidden="false" customHeight="false" outlineLevel="0" collapsed="false">
      <c r="A761" s="255"/>
      <c r="B761" s="255"/>
      <c r="C761" s="192"/>
      <c r="D761" s="255"/>
      <c r="E761" s="255"/>
      <c r="F761" s="255"/>
      <c r="G761" s="255"/>
      <c r="H761" s="255"/>
      <c r="I761" s="255"/>
      <c r="J761" s="255"/>
      <c r="K761" s="255"/>
      <c r="L761" s="255"/>
      <c r="M761" s="255"/>
      <c r="N761" s="255"/>
      <c r="O761" s="255"/>
      <c r="P761" s="255"/>
      <c r="Q761" s="255"/>
      <c r="R761" s="255"/>
      <c r="S761" s="255"/>
      <c r="T761" s="255"/>
      <c r="U761" s="255"/>
      <c r="V761" s="255"/>
      <c r="W761" s="255"/>
      <c r="X761" s="255"/>
      <c r="Y761" s="255"/>
      <c r="Z761" s="255"/>
      <c r="AA761" s="255"/>
    </row>
    <row r="762" customFormat="false" ht="13.8" hidden="false" customHeight="false" outlineLevel="0" collapsed="false">
      <c r="A762" s="255"/>
      <c r="B762" s="255"/>
      <c r="C762" s="192"/>
      <c r="D762" s="255"/>
      <c r="E762" s="255"/>
      <c r="F762" s="255"/>
      <c r="G762" s="255"/>
      <c r="H762" s="255"/>
      <c r="I762" s="255"/>
      <c r="J762" s="255"/>
      <c r="K762" s="255"/>
      <c r="L762" s="255"/>
      <c r="M762" s="255"/>
      <c r="N762" s="255"/>
      <c r="O762" s="255"/>
      <c r="P762" s="255"/>
      <c r="Q762" s="255"/>
      <c r="R762" s="255"/>
      <c r="S762" s="255"/>
      <c r="T762" s="255"/>
      <c r="U762" s="255"/>
      <c r="V762" s="255"/>
      <c r="W762" s="255"/>
      <c r="X762" s="255"/>
      <c r="Y762" s="255"/>
      <c r="Z762" s="255"/>
      <c r="AA762" s="255"/>
    </row>
    <row r="763" customFormat="false" ht="13.8" hidden="false" customHeight="false" outlineLevel="0" collapsed="false">
      <c r="A763" s="255"/>
      <c r="B763" s="255"/>
      <c r="C763" s="192"/>
      <c r="D763" s="255"/>
      <c r="E763" s="255"/>
      <c r="F763" s="255"/>
      <c r="G763" s="255"/>
      <c r="H763" s="255"/>
      <c r="I763" s="255"/>
      <c r="J763" s="255"/>
      <c r="K763" s="255"/>
      <c r="L763" s="255"/>
      <c r="M763" s="255"/>
      <c r="N763" s="255"/>
      <c r="O763" s="255"/>
      <c r="P763" s="255"/>
      <c r="Q763" s="255"/>
      <c r="R763" s="255"/>
      <c r="S763" s="255"/>
      <c r="T763" s="255"/>
      <c r="U763" s="255"/>
      <c r="V763" s="255"/>
      <c r="W763" s="255"/>
      <c r="X763" s="255"/>
      <c r="Y763" s="255"/>
      <c r="Z763" s="255"/>
      <c r="AA763" s="255"/>
    </row>
    <row r="764" customFormat="false" ht="13.8" hidden="false" customHeight="false" outlineLevel="0" collapsed="false">
      <c r="A764" s="255"/>
      <c r="B764" s="255"/>
      <c r="C764" s="192"/>
      <c r="D764" s="255"/>
      <c r="E764" s="255"/>
      <c r="F764" s="255"/>
      <c r="G764" s="255"/>
      <c r="H764" s="255"/>
      <c r="I764" s="255"/>
      <c r="J764" s="255"/>
      <c r="K764" s="255"/>
      <c r="L764" s="255"/>
      <c r="M764" s="255"/>
      <c r="N764" s="255"/>
      <c r="O764" s="255"/>
      <c r="P764" s="255"/>
      <c r="Q764" s="255"/>
      <c r="R764" s="255"/>
      <c r="S764" s="255"/>
      <c r="T764" s="255"/>
      <c r="U764" s="255"/>
      <c r="V764" s="255"/>
      <c r="W764" s="255"/>
      <c r="X764" s="255"/>
      <c r="Y764" s="255"/>
      <c r="Z764" s="255"/>
      <c r="AA764" s="255"/>
    </row>
    <row r="765" customFormat="false" ht="13.8" hidden="false" customHeight="false" outlineLevel="0" collapsed="false">
      <c r="A765" s="255"/>
      <c r="B765" s="255"/>
      <c r="C765" s="192"/>
      <c r="D765" s="255"/>
      <c r="E765" s="255"/>
      <c r="F765" s="255"/>
      <c r="G765" s="255"/>
      <c r="H765" s="255"/>
      <c r="I765" s="255"/>
      <c r="J765" s="255"/>
      <c r="K765" s="255"/>
      <c r="L765" s="255"/>
      <c r="M765" s="255"/>
      <c r="N765" s="255"/>
      <c r="O765" s="255"/>
      <c r="P765" s="255"/>
      <c r="Q765" s="255"/>
      <c r="R765" s="255"/>
      <c r="S765" s="255"/>
      <c r="T765" s="255"/>
      <c r="U765" s="255"/>
      <c r="V765" s="255"/>
      <c r="W765" s="255"/>
      <c r="X765" s="255"/>
      <c r="Y765" s="255"/>
      <c r="Z765" s="255"/>
      <c r="AA765" s="255"/>
    </row>
    <row r="766" customFormat="false" ht="13.8" hidden="false" customHeight="false" outlineLevel="0" collapsed="false">
      <c r="A766" s="255"/>
      <c r="B766" s="255"/>
      <c r="C766" s="192"/>
      <c r="D766" s="255"/>
      <c r="E766" s="255"/>
      <c r="F766" s="255"/>
      <c r="G766" s="255"/>
      <c r="H766" s="255"/>
      <c r="I766" s="255"/>
      <c r="J766" s="255"/>
      <c r="K766" s="255"/>
      <c r="L766" s="255"/>
      <c r="M766" s="255"/>
      <c r="N766" s="255"/>
      <c r="O766" s="255"/>
      <c r="P766" s="255"/>
      <c r="Q766" s="255"/>
      <c r="R766" s="255"/>
      <c r="S766" s="255"/>
      <c r="T766" s="255"/>
      <c r="U766" s="255"/>
      <c r="V766" s="255"/>
      <c r="W766" s="255"/>
      <c r="X766" s="255"/>
      <c r="Y766" s="255"/>
      <c r="Z766" s="255"/>
      <c r="AA766" s="255"/>
    </row>
    <row r="767" customFormat="false" ht="13.8" hidden="false" customHeight="false" outlineLevel="0" collapsed="false">
      <c r="A767" s="255"/>
      <c r="B767" s="255"/>
      <c r="C767" s="192"/>
      <c r="D767" s="255"/>
      <c r="E767" s="255"/>
      <c r="F767" s="255"/>
      <c r="G767" s="255"/>
      <c r="H767" s="255"/>
      <c r="I767" s="255"/>
      <c r="J767" s="255"/>
      <c r="K767" s="255"/>
      <c r="L767" s="255"/>
      <c r="M767" s="255"/>
      <c r="N767" s="255"/>
      <c r="O767" s="255"/>
      <c r="P767" s="255"/>
      <c r="Q767" s="255"/>
      <c r="R767" s="255"/>
      <c r="S767" s="255"/>
      <c r="T767" s="255"/>
      <c r="U767" s="255"/>
      <c r="V767" s="255"/>
      <c r="W767" s="255"/>
      <c r="X767" s="255"/>
      <c r="Y767" s="255"/>
      <c r="Z767" s="255"/>
      <c r="AA767" s="255"/>
    </row>
    <row r="768" customFormat="false" ht="13.8" hidden="false" customHeight="false" outlineLevel="0" collapsed="false">
      <c r="A768" s="255"/>
      <c r="B768" s="255"/>
      <c r="C768" s="192"/>
      <c r="D768" s="255"/>
      <c r="E768" s="255"/>
      <c r="F768" s="255"/>
      <c r="G768" s="255"/>
      <c r="H768" s="255"/>
      <c r="I768" s="255"/>
      <c r="J768" s="255"/>
      <c r="K768" s="255"/>
      <c r="L768" s="255"/>
      <c r="M768" s="255"/>
      <c r="N768" s="255"/>
      <c r="O768" s="255"/>
      <c r="P768" s="255"/>
      <c r="Q768" s="255"/>
      <c r="R768" s="255"/>
      <c r="S768" s="255"/>
      <c r="T768" s="255"/>
      <c r="U768" s="255"/>
      <c r="V768" s="255"/>
      <c r="W768" s="255"/>
      <c r="X768" s="255"/>
      <c r="Y768" s="255"/>
      <c r="Z768" s="255"/>
      <c r="AA768" s="255"/>
    </row>
    <row r="769" customFormat="false" ht="13.8" hidden="false" customHeight="false" outlineLevel="0" collapsed="false">
      <c r="A769" s="255"/>
      <c r="B769" s="255"/>
      <c r="C769" s="192"/>
      <c r="D769" s="255"/>
      <c r="E769" s="255"/>
      <c r="F769" s="255"/>
      <c r="G769" s="255"/>
      <c r="H769" s="255"/>
      <c r="I769" s="255"/>
      <c r="J769" s="255"/>
      <c r="K769" s="255"/>
      <c r="L769" s="255"/>
      <c r="M769" s="255"/>
      <c r="N769" s="255"/>
      <c r="O769" s="255"/>
      <c r="P769" s="255"/>
      <c r="Q769" s="255"/>
      <c r="R769" s="255"/>
      <c r="S769" s="255"/>
      <c r="T769" s="255"/>
      <c r="U769" s="255"/>
      <c r="V769" s="255"/>
      <c r="W769" s="255"/>
      <c r="X769" s="255"/>
      <c r="Y769" s="255"/>
      <c r="Z769" s="255"/>
      <c r="AA769" s="255"/>
    </row>
    <row r="770" customFormat="false" ht="13.8" hidden="false" customHeight="false" outlineLevel="0" collapsed="false">
      <c r="A770" s="255"/>
      <c r="B770" s="255"/>
      <c r="C770" s="192"/>
      <c r="D770" s="255"/>
      <c r="E770" s="255"/>
      <c r="F770" s="255"/>
      <c r="G770" s="255"/>
      <c r="H770" s="255"/>
      <c r="I770" s="255"/>
      <c r="J770" s="255"/>
      <c r="K770" s="255"/>
      <c r="L770" s="255"/>
      <c r="M770" s="255"/>
      <c r="N770" s="255"/>
      <c r="O770" s="255"/>
      <c r="P770" s="255"/>
      <c r="Q770" s="255"/>
      <c r="R770" s="255"/>
      <c r="S770" s="255"/>
      <c r="T770" s="255"/>
      <c r="U770" s="255"/>
      <c r="V770" s="255"/>
      <c r="W770" s="255"/>
      <c r="X770" s="255"/>
      <c r="Y770" s="255"/>
      <c r="Z770" s="255"/>
      <c r="AA770" s="255"/>
    </row>
    <row r="771" customFormat="false" ht="13.8" hidden="false" customHeight="false" outlineLevel="0" collapsed="false">
      <c r="A771" s="255"/>
      <c r="B771" s="255"/>
      <c r="C771" s="192"/>
      <c r="D771" s="255"/>
      <c r="E771" s="255"/>
      <c r="F771" s="255"/>
      <c r="G771" s="255"/>
      <c r="H771" s="255"/>
      <c r="I771" s="255"/>
      <c r="J771" s="255"/>
      <c r="K771" s="255"/>
      <c r="L771" s="255"/>
      <c r="M771" s="255"/>
      <c r="N771" s="255"/>
      <c r="O771" s="255"/>
      <c r="P771" s="255"/>
      <c r="Q771" s="255"/>
      <c r="R771" s="255"/>
      <c r="S771" s="255"/>
      <c r="T771" s="255"/>
      <c r="U771" s="255"/>
      <c r="V771" s="255"/>
      <c r="W771" s="255"/>
      <c r="X771" s="255"/>
      <c r="Y771" s="255"/>
      <c r="Z771" s="255"/>
      <c r="AA771" s="255"/>
    </row>
    <row r="772" customFormat="false" ht="13.8" hidden="false" customHeight="false" outlineLevel="0" collapsed="false">
      <c r="A772" s="255"/>
      <c r="B772" s="255"/>
      <c r="C772" s="192"/>
      <c r="D772" s="255"/>
      <c r="E772" s="255"/>
      <c r="F772" s="255"/>
      <c r="G772" s="255"/>
      <c r="H772" s="255"/>
      <c r="I772" s="255"/>
      <c r="J772" s="255"/>
      <c r="K772" s="255"/>
      <c r="L772" s="255"/>
      <c r="M772" s="255"/>
      <c r="N772" s="255"/>
      <c r="O772" s="255"/>
      <c r="P772" s="255"/>
      <c r="Q772" s="255"/>
      <c r="R772" s="255"/>
      <c r="S772" s="255"/>
      <c r="T772" s="255"/>
      <c r="U772" s="255"/>
      <c r="V772" s="255"/>
      <c r="W772" s="255"/>
      <c r="X772" s="255"/>
      <c r="Y772" s="255"/>
      <c r="Z772" s="255"/>
      <c r="AA772" s="255"/>
    </row>
    <row r="773" customFormat="false" ht="13.8" hidden="false" customHeight="false" outlineLevel="0" collapsed="false">
      <c r="A773" s="255"/>
      <c r="B773" s="255"/>
      <c r="C773" s="192"/>
      <c r="D773" s="255"/>
      <c r="E773" s="255"/>
      <c r="F773" s="255"/>
      <c r="G773" s="255"/>
      <c r="H773" s="255"/>
      <c r="I773" s="255"/>
      <c r="J773" s="255"/>
      <c r="K773" s="255"/>
      <c r="L773" s="255"/>
      <c r="M773" s="255"/>
      <c r="N773" s="255"/>
      <c r="O773" s="255"/>
      <c r="P773" s="255"/>
      <c r="Q773" s="255"/>
      <c r="R773" s="255"/>
      <c r="S773" s="255"/>
      <c r="T773" s="255"/>
      <c r="U773" s="255"/>
      <c r="V773" s="255"/>
      <c r="W773" s="255"/>
      <c r="X773" s="255"/>
      <c r="Y773" s="255"/>
      <c r="Z773" s="255"/>
      <c r="AA773" s="255"/>
    </row>
    <row r="774" customFormat="false" ht="13.8" hidden="false" customHeight="false" outlineLevel="0" collapsed="false">
      <c r="A774" s="255"/>
      <c r="B774" s="255"/>
      <c r="C774" s="192"/>
      <c r="D774" s="255"/>
      <c r="E774" s="255"/>
      <c r="F774" s="255"/>
      <c r="G774" s="255"/>
      <c r="H774" s="255"/>
      <c r="I774" s="255"/>
      <c r="J774" s="255"/>
      <c r="K774" s="255"/>
      <c r="L774" s="255"/>
      <c r="M774" s="255"/>
      <c r="N774" s="255"/>
      <c r="O774" s="255"/>
      <c r="P774" s="255"/>
      <c r="Q774" s="255"/>
      <c r="R774" s="255"/>
      <c r="S774" s="255"/>
      <c r="T774" s="255"/>
      <c r="U774" s="255"/>
      <c r="V774" s="255"/>
      <c r="W774" s="255"/>
      <c r="X774" s="255"/>
      <c r="Y774" s="255"/>
      <c r="Z774" s="255"/>
      <c r="AA774" s="255"/>
    </row>
    <row r="775" customFormat="false" ht="13.8" hidden="false" customHeight="false" outlineLevel="0" collapsed="false">
      <c r="A775" s="255"/>
      <c r="B775" s="255"/>
      <c r="C775" s="192"/>
      <c r="D775" s="255"/>
      <c r="E775" s="255"/>
      <c r="F775" s="255"/>
      <c r="G775" s="255"/>
      <c r="H775" s="255"/>
      <c r="I775" s="255"/>
      <c r="J775" s="255"/>
      <c r="K775" s="255"/>
      <c r="L775" s="255"/>
      <c r="M775" s="255"/>
      <c r="N775" s="255"/>
      <c r="O775" s="255"/>
      <c r="P775" s="255"/>
      <c r="Q775" s="255"/>
      <c r="R775" s="255"/>
      <c r="S775" s="255"/>
      <c r="T775" s="255"/>
      <c r="U775" s="255"/>
      <c r="V775" s="255"/>
      <c r="W775" s="255"/>
      <c r="X775" s="255"/>
      <c r="Y775" s="255"/>
      <c r="Z775" s="255"/>
      <c r="AA775" s="255"/>
    </row>
    <row r="776" customFormat="false" ht="13.8" hidden="false" customHeight="false" outlineLevel="0" collapsed="false">
      <c r="A776" s="255"/>
      <c r="B776" s="255"/>
      <c r="C776" s="192"/>
      <c r="D776" s="255"/>
      <c r="E776" s="255"/>
      <c r="F776" s="255"/>
      <c r="G776" s="255"/>
      <c r="H776" s="255"/>
      <c r="I776" s="255"/>
      <c r="J776" s="255"/>
      <c r="K776" s="255"/>
      <c r="L776" s="255"/>
      <c r="M776" s="255"/>
      <c r="N776" s="255"/>
      <c r="O776" s="255"/>
      <c r="P776" s="255"/>
      <c r="Q776" s="255"/>
      <c r="R776" s="255"/>
      <c r="S776" s="255"/>
      <c r="T776" s="255"/>
      <c r="U776" s="255"/>
      <c r="V776" s="255"/>
      <c r="W776" s="255"/>
      <c r="X776" s="255"/>
      <c r="Y776" s="255"/>
      <c r="Z776" s="255"/>
      <c r="AA776" s="255"/>
    </row>
    <row r="777" customFormat="false" ht="13.8" hidden="false" customHeight="false" outlineLevel="0" collapsed="false">
      <c r="A777" s="255"/>
      <c r="B777" s="255"/>
      <c r="C777" s="192"/>
      <c r="D777" s="255"/>
      <c r="E777" s="255"/>
      <c r="F777" s="255"/>
      <c r="G777" s="255"/>
      <c r="H777" s="255"/>
      <c r="I777" s="255"/>
      <c r="J777" s="255"/>
      <c r="K777" s="255"/>
      <c r="L777" s="255"/>
      <c r="M777" s="255"/>
      <c r="N777" s="255"/>
      <c r="O777" s="255"/>
      <c r="P777" s="255"/>
      <c r="Q777" s="255"/>
      <c r="R777" s="255"/>
      <c r="S777" s="255"/>
      <c r="T777" s="255"/>
      <c r="U777" s="255"/>
      <c r="V777" s="255"/>
      <c r="W777" s="255"/>
      <c r="X777" s="255"/>
      <c r="Y777" s="255"/>
      <c r="Z777" s="255"/>
      <c r="AA777" s="255"/>
    </row>
    <row r="778" customFormat="false" ht="13.8" hidden="false" customHeight="false" outlineLevel="0" collapsed="false">
      <c r="A778" s="255"/>
      <c r="B778" s="255"/>
      <c r="C778" s="192"/>
      <c r="D778" s="255"/>
      <c r="E778" s="255"/>
      <c r="F778" s="255"/>
      <c r="G778" s="255"/>
      <c r="H778" s="255"/>
      <c r="I778" s="255"/>
      <c r="J778" s="255"/>
      <c r="K778" s="255"/>
      <c r="L778" s="255"/>
      <c r="M778" s="255"/>
      <c r="N778" s="255"/>
      <c r="O778" s="255"/>
      <c r="P778" s="255"/>
      <c r="Q778" s="255"/>
      <c r="R778" s="255"/>
      <c r="S778" s="255"/>
      <c r="T778" s="255"/>
      <c r="U778" s="255"/>
      <c r="V778" s="255"/>
      <c r="W778" s="255"/>
      <c r="X778" s="255"/>
      <c r="Y778" s="255"/>
      <c r="Z778" s="255"/>
      <c r="AA778" s="255"/>
    </row>
    <row r="779" customFormat="false" ht="13.8" hidden="false" customHeight="false" outlineLevel="0" collapsed="false">
      <c r="A779" s="255"/>
      <c r="B779" s="255"/>
      <c r="C779" s="192"/>
      <c r="D779" s="255"/>
      <c r="E779" s="255"/>
      <c r="F779" s="255"/>
      <c r="G779" s="255"/>
      <c r="H779" s="255"/>
      <c r="I779" s="255"/>
      <c r="J779" s="255"/>
      <c r="K779" s="255"/>
      <c r="L779" s="255"/>
      <c r="M779" s="255"/>
      <c r="N779" s="255"/>
      <c r="O779" s="255"/>
      <c r="P779" s="255"/>
      <c r="Q779" s="255"/>
      <c r="R779" s="255"/>
      <c r="S779" s="255"/>
      <c r="T779" s="255"/>
      <c r="U779" s="255"/>
      <c r="V779" s="255"/>
      <c r="W779" s="255"/>
      <c r="X779" s="255"/>
      <c r="Y779" s="255"/>
      <c r="Z779" s="255"/>
      <c r="AA779" s="255"/>
    </row>
    <row r="780" customFormat="false" ht="13.8" hidden="false" customHeight="false" outlineLevel="0" collapsed="false">
      <c r="A780" s="255"/>
      <c r="B780" s="255"/>
      <c r="C780" s="192"/>
      <c r="D780" s="255"/>
      <c r="E780" s="255"/>
      <c r="F780" s="255"/>
      <c r="G780" s="255"/>
      <c r="H780" s="255"/>
      <c r="I780" s="255"/>
      <c r="J780" s="255"/>
      <c r="K780" s="255"/>
      <c r="L780" s="255"/>
      <c r="M780" s="255"/>
      <c r="N780" s="255"/>
      <c r="O780" s="255"/>
      <c r="P780" s="255"/>
      <c r="Q780" s="255"/>
      <c r="R780" s="255"/>
      <c r="S780" s="255"/>
      <c r="T780" s="255"/>
      <c r="U780" s="255"/>
      <c r="V780" s="255"/>
      <c r="W780" s="255"/>
      <c r="X780" s="255"/>
      <c r="Y780" s="255"/>
      <c r="Z780" s="255"/>
      <c r="AA780" s="255"/>
    </row>
    <row r="781" customFormat="false" ht="13.8" hidden="false" customHeight="false" outlineLevel="0" collapsed="false">
      <c r="A781" s="255"/>
      <c r="B781" s="255"/>
      <c r="C781" s="192"/>
      <c r="D781" s="255"/>
      <c r="E781" s="255"/>
      <c r="F781" s="255"/>
      <c r="G781" s="255"/>
      <c r="H781" s="255"/>
      <c r="I781" s="255"/>
      <c r="J781" s="255"/>
      <c r="K781" s="255"/>
      <c r="L781" s="255"/>
      <c r="M781" s="255"/>
      <c r="N781" s="255"/>
      <c r="O781" s="255"/>
      <c r="P781" s="255"/>
      <c r="Q781" s="255"/>
      <c r="R781" s="255"/>
      <c r="S781" s="255"/>
      <c r="T781" s="255"/>
      <c r="U781" s="255"/>
      <c r="V781" s="255"/>
      <c r="W781" s="255"/>
      <c r="X781" s="255"/>
      <c r="Y781" s="255"/>
      <c r="Z781" s="255"/>
      <c r="AA781" s="255"/>
    </row>
    <row r="782" customFormat="false" ht="13.8" hidden="false" customHeight="false" outlineLevel="0" collapsed="false">
      <c r="A782" s="255"/>
      <c r="B782" s="255"/>
      <c r="C782" s="192"/>
      <c r="D782" s="255"/>
      <c r="E782" s="255"/>
      <c r="F782" s="255"/>
      <c r="G782" s="255"/>
      <c r="H782" s="255"/>
      <c r="I782" s="255"/>
      <c r="J782" s="255"/>
      <c r="K782" s="255"/>
      <c r="L782" s="255"/>
      <c r="M782" s="255"/>
      <c r="N782" s="255"/>
      <c r="O782" s="255"/>
      <c r="P782" s="255"/>
      <c r="Q782" s="255"/>
      <c r="R782" s="255"/>
      <c r="S782" s="255"/>
      <c r="T782" s="255"/>
      <c r="U782" s="255"/>
      <c r="V782" s="255"/>
      <c r="W782" s="255"/>
      <c r="X782" s="255"/>
      <c r="Y782" s="255"/>
      <c r="Z782" s="255"/>
      <c r="AA782" s="255"/>
    </row>
    <row r="783" customFormat="false" ht="13.8" hidden="false" customHeight="false" outlineLevel="0" collapsed="false">
      <c r="A783" s="255"/>
      <c r="B783" s="255"/>
      <c r="C783" s="192"/>
      <c r="D783" s="255"/>
      <c r="E783" s="255"/>
      <c r="F783" s="255"/>
      <c r="G783" s="255"/>
      <c r="H783" s="255"/>
      <c r="I783" s="255"/>
      <c r="J783" s="255"/>
      <c r="K783" s="255"/>
      <c r="L783" s="255"/>
      <c r="M783" s="255"/>
      <c r="N783" s="255"/>
      <c r="O783" s="255"/>
      <c r="P783" s="255"/>
      <c r="Q783" s="255"/>
      <c r="R783" s="255"/>
      <c r="S783" s="255"/>
      <c r="T783" s="255"/>
      <c r="U783" s="255"/>
      <c r="V783" s="255"/>
      <c r="W783" s="255"/>
      <c r="X783" s="255"/>
      <c r="Y783" s="255"/>
      <c r="Z783" s="255"/>
      <c r="AA783" s="255"/>
    </row>
    <row r="784" customFormat="false" ht="13.8" hidden="false" customHeight="false" outlineLevel="0" collapsed="false">
      <c r="A784" s="255"/>
      <c r="B784" s="255"/>
      <c r="C784" s="192"/>
      <c r="D784" s="255"/>
      <c r="E784" s="255"/>
      <c r="F784" s="255"/>
      <c r="G784" s="255"/>
      <c r="H784" s="255"/>
      <c r="I784" s="255"/>
      <c r="J784" s="255"/>
      <c r="K784" s="255"/>
      <c r="L784" s="255"/>
      <c r="M784" s="255"/>
      <c r="N784" s="255"/>
      <c r="O784" s="255"/>
      <c r="P784" s="255"/>
      <c r="Q784" s="255"/>
      <c r="R784" s="255"/>
      <c r="S784" s="255"/>
      <c r="T784" s="255"/>
      <c r="U784" s="255"/>
      <c r="V784" s="255"/>
      <c r="W784" s="255"/>
      <c r="X784" s="255"/>
      <c r="Y784" s="255"/>
      <c r="Z784" s="255"/>
      <c r="AA784" s="255"/>
    </row>
    <row r="785" customFormat="false" ht="13.8" hidden="false" customHeight="false" outlineLevel="0" collapsed="false">
      <c r="A785" s="255"/>
      <c r="B785" s="255"/>
      <c r="C785" s="192"/>
      <c r="D785" s="255"/>
      <c r="E785" s="255"/>
      <c r="F785" s="255"/>
      <c r="G785" s="255"/>
      <c r="H785" s="255"/>
      <c r="I785" s="255"/>
      <c r="J785" s="255"/>
      <c r="K785" s="255"/>
      <c r="L785" s="255"/>
      <c r="M785" s="255"/>
      <c r="N785" s="255"/>
      <c r="O785" s="255"/>
      <c r="P785" s="255"/>
      <c r="Q785" s="255"/>
      <c r="R785" s="255"/>
      <c r="S785" s="255"/>
      <c r="T785" s="255"/>
      <c r="U785" s="255"/>
      <c r="V785" s="255"/>
      <c r="W785" s="255"/>
      <c r="X785" s="255"/>
      <c r="Y785" s="255"/>
      <c r="Z785" s="255"/>
      <c r="AA785" s="255"/>
    </row>
    <row r="786" customFormat="false" ht="13.8" hidden="false" customHeight="false" outlineLevel="0" collapsed="false">
      <c r="A786" s="255"/>
      <c r="B786" s="255"/>
      <c r="C786" s="192"/>
      <c r="D786" s="255"/>
      <c r="E786" s="255"/>
      <c r="F786" s="255"/>
      <c r="G786" s="255"/>
      <c r="H786" s="255"/>
      <c r="I786" s="255"/>
      <c r="J786" s="255"/>
      <c r="K786" s="255"/>
      <c r="L786" s="255"/>
      <c r="M786" s="255"/>
      <c r="N786" s="255"/>
      <c r="O786" s="255"/>
      <c r="P786" s="255"/>
      <c r="Q786" s="255"/>
      <c r="R786" s="255"/>
      <c r="S786" s="255"/>
      <c r="T786" s="255"/>
      <c r="U786" s="255"/>
      <c r="V786" s="255"/>
      <c r="W786" s="255"/>
      <c r="X786" s="255"/>
      <c r="Y786" s="255"/>
      <c r="Z786" s="255"/>
      <c r="AA786" s="255"/>
    </row>
    <row r="787" customFormat="false" ht="13.8" hidden="false" customHeight="false" outlineLevel="0" collapsed="false">
      <c r="A787" s="255"/>
      <c r="B787" s="255"/>
      <c r="C787" s="192"/>
      <c r="D787" s="255"/>
      <c r="E787" s="255"/>
      <c r="F787" s="255"/>
      <c r="G787" s="255"/>
      <c r="H787" s="255"/>
      <c r="I787" s="255"/>
      <c r="J787" s="255"/>
      <c r="K787" s="255"/>
      <c r="L787" s="255"/>
      <c r="M787" s="255"/>
      <c r="N787" s="255"/>
      <c r="O787" s="255"/>
      <c r="P787" s="255"/>
      <c r="Q787" s="255"/>
      <c r="R787" s="255"/>
      <c r="S787" s="255"/>
      <c r="T787" s="255"/>
      <c r="U787" s="255"/>
      <c r="V787" s="255"/>
      <c r="W787" s="255"/>
      <c r="X787" s="255"/>
      <c r="Y787" s="255"/>
      <c r="Z787" s="255"/>
      <c r="AA787" s="255"/>
    </row>
    <row r="788" customFormat="false" ht="13.8" hidden="false" customHeight="false" outlineLevel="0" collapsed="false">
      <c r="A788" s="255"/>
      <c r="B788" s="255"/>
      <c r="C788" s="192"/>
      <c r="D788" s="255"/>
      <c r="E788" s="255"/>
      <c r="F788" s="255"/>
      <c r="G788" s="255"/>
      <c r="H788" s="255"/>
      <c r="I788" s="255"/>
      <c r="J788" s="255"/>
      <c r="K788" s="255"/>
      <c r="L788" s="255"/>
      <c r="M788" s="255"/>
      <c r="N788" s="255"/>
      <c r="O788" s="255"/>
      <c r="P788" s="255"/>
      <c r="Q788" s="255"/>
      <c r="R788" s="255"/>
      <c r="S788" s="255"/>
      <c r="T788" s="255"/>
      <c r="U788" s="255"/>
      <c r="V788" s="255"/>
      <c r="W788" s="255"/>
      <c r="X788" s="255"/>
      <c r="Y788" s="255"/>
      <c r="Z788" s="255"/>
      <c r="AA788" s="255"/>
    </row>
    <row r="789" customFormat="false" ht="13.8" hidden="false" customHeight="false" outlineLevel="0" collapsed="false">
      <c r="A789" s="255"/>
      <c r="B789" s="255"/>
      <c r="C789" s="192"/>
      <c r="D789" s="255"/>
      <c r="E789" s="255"/>
      <c r="F789" s="255"/>
      <c r="G789" s="255"/>
      <c r="H789" s="255"/>
      <c r="I789" s="255"/>
      <c r="J789" s="255"/>
      <c r="K789" s="255"/>
      <c r="L789" s="255"/>
      <c r="M789" s="255"/>
      <c r="N789" s="255"/>
      <c r="O789" s="255"/>
      <c r="P789" s="255"/>
      <c r="Q789" s="255"/>
      <c r="R789" s="255"/>
      <c r="S789" s="255"/>
      <c r="T789" s="255"/>
      <c r="U789" s="255"/>
      <c r="V789" s="255"/>
      <c r="W789" s="255"/>
      <c r="X789" s="255"/>
      <c r="Y789" s="255"/>
      <c r="Z789" s="255"/>
      <c r="AA789" s="255"/>
    </row>
    <row r="790" customFormat="false" ht="13.8" hidden="false" customHeight="false" outlineLevel="0" collapsed="false">
      <c r="A790" s="255"/>
      <c r="B790" s="255"/>
      <c r="C790" s="192"/>
      <c r="D790" s="255"/>
      <c r="E790" s="255"/>
      <c r="F790" s="255"/>
      <c r="G790" s="255"/>
      <c r="H790" s="255"/>
      <c r="I790" s="255"/>
      <c r="J790" s="255"/>
      <c r="K790" s="255"/>
      <c r="L790" s="255"/>
      <c r="M790" s="255"/>
      <c r="N790" s="255"/>
      <c r="O790" s="255"/>
      <c r="P790" s="255"/>
      <c r="Q790" s="255"/>
      <c r="R790" s="255"/>
      <c r="S790" s="255"/>
      <c r="T790" s="255"/>
      <c r="U790" s="255"/>
      <c r="V790" s="255"/>
      <c r="W790" s="255"/>
      <c r="X790" s="255"/>
      <c r="Y790" s="255"/>
      <c r="Z790" s="255"/>
      <c r="AA790" s="255"/>
    </row>
    <row r="791" customFormat="false" ht="13.8" hidden="false" customHeight="false" outlineLevel="0" collapsed="false">
      <c r="A791" s="255"/>
      <c r="B791" s="255"/>
      <c r="C791" s="192"/>
      <c r="D791" s="255"/>
      <c r="E791" s="255"/>
      <c r="F791" s="255"/>
      <c r="G791" s="255"/>
      <c r="H791" s="255"/>
      <c r="I791" s="255"/>
      <c r="J791" s="255"/>
      <c r="K791" s="255"/>
      <c r="L791" s="255"/>
      <c r="M791" s="255"/>
      <c r="N791" s="255"/>
      <c r="O791" s="255"/>
      <c r="P791" s="255"/>
      <c r="Q791" s="255"/>
      <c r="R791" s="255"/>
      <c r="S791" s="255"/>
      <c r="T791" s="255"/>
      <c r="U791" s="255"/>
      <c r="V791" s="255"/>
      <c r="W791" s="255"/>
      <c r="X791" s="255"/>
      <c r="Y791" s="255"/>
      <c r="Z791" s="255"/>
      <c r="AA791" s="255"/>
    </row>
    <row r="792" customFormat="false" ht="13.8" hidden="false" customHeight="false" outlineLevel="0" collapsed="false">
      <c r="A792" s="255"/>
      <c r="B792" s="255"/>
      <c r="C792" s="192"/>
      <c r="D792" s="255"/>
      <c r="E792" s="255"/>
      <c r="F792" s="255"/>
      <c r="G792" s="255"/>
      <c r="H792" s="255"/>
      <c r="I792" s="255"/>
      <c r="J792" s="255"/>
      <c r="K792" s="255"/>
      <c r="L792" s="255"/>
      <c r="M792" s="255"/>
      <c r="N792" s="255"/>
      <c r="O792" s="255"/>
      <c r="P792" s="255"/>
      <c r="Q792" s="255"/>
      <c r="R792" s="255"/>
      <c r="S792" s="255"/>
      <c r="T792" s="255"/>
      <c r="U792" s="255"/>
      <c r="V792" s="255"/>
      <c r="W792" s="255"/>
      <c r="X792" s="255"/>
      <c r="Y792" s="255"/>
      <c r="Z792" s="255"/>
      <c r="AA792" s="255"/>
    </row>
    <row r="793" customFormat="false" ht="13.8" hidden="false" customHeight="false" outlineLevel="0" collapsed="false">
      <c r="A793" s="255"/>
      <c r="B793" s="255"/>
      <c r="C793" s="192"/>
      <c r="D793" s="255"/>
      <c r="E793" s="255"/>
      <c r="F793" s="255"/>
      <c r="G793" s="255"/>
      <c r="H793" s="255"/>
      <c r="I793" s="255"/>
      <c r="J793" s="255"/>
      <c r="K793" s="255"/>
      <c r="L793" s="255"/>
      <c r="M793" s="255"/>
      <c r="N793" s="255"/>
      <c r="O793" s="255"/>
      <c r="P793" s="255"/>
      <c r="Q793" s="255"/>
      <c r="R793" s="255"/>
      <c r="S793" s="255"/>
      <c r="T793" s="255"/>
      <c r="U793" s="255"/>
      <c r="V793" s="255"/>
      <c r="W793" s="255"/>
      <c r="X793" s="255"/>
      <c r="Y793" s="255"/>
      <c r="Z793" s="255"/>
      <c r="AA793" s="255"/>
    </row>
    <row r="794" customFormat="false" ht="13.8" hidden="false" customHeight="false" outlineLevel="0" collapsed="false">
      <c r="A794" s="255"/>
      <c r="B794" s="255"/>
      <c r="C794" s="192"/>
      <c r="D794" s="255"/>
      <c r="E794" s="255"/>
      <c r="F794" s="255"/>
      <c r="G794" s="255"/>
      <c r="H794" s="255"/>
      <c r="I794" s="255"/>
      <c r="J794" s="255"/>
      <c r="K794" s="255"/>
      <c r="L794" s="255"/>
      <c r="M794" s="255"/>
      <c r="N794" s="255"/>
      <c r="O794" s="255"/>
      <c r="P794" s="255"/>
      <c r="Q794" s="255"/>
      <c r="R794" s="255"/>
      <c r="S794" s="255"/>
      <c r="T794" s="255"/>
      <c r="U794" s="255"/>
      <c r="V794" s="255"/>
      <c r="W794" s="255"/>
      <c r="X794" s="255"/>
      <c r="Y794" s="255"/>
      <c r="Z794" s="255"/>
      <c r="AA794" s="255"/>
    </row>
    <row r="795" customFormat="false" ht="13.8" hidden="false" customHeight="false" outlineLevel="0" collapsed="false">
      <c r="A795" s="255"/>
      <c r="B795" s="255"/>
      <c r="C795" s="192"/>
      <c r="D795" s="255"/>
      <c r="E795" s="255"/>
      <c r="F795" s="255"/>
      <c r="G795" s="255"/>
      <c r="H795" s="255"/>
      <c r="I795" s="255"/>
      <c r="J795" s="255"/>
      <c r="K795" s="255"/>
      <c r="L795" s="255"/>
      <c r="M795" s="255"/>
      <c r="N795" s="255"/>
      <c r="O795" s="255"/>
      <c r="P795" s="255"/>
      <c r="Q795" s="255"/>
      <c r="R795" s="255"/>
      <c r="S795" s="255"/>
      <c r="T795" s="255"/>
      <c r="U795" s="255"/>
      <c r="V795" s="255"/>
      <c r="W795" s="255"/>
      <c r="X795" s="255"/>
      <c r="Y795" s="255"/>
      <c r="Z795" s="255"/>
      <c r="AA795" s="255"/>
    </row>
    <row r="796" customFormat="false" ht="13.8" hidden="false" customHeight="false" outlineLevel="0" collapsed="false">
      <c r="A796" s="255"/>
      <c r="B796" s="255"/>
      <c r="C796" s="192"/>
      <c r="D796" s="255"/>
      <c r="E796" s="255"/>
      <c r="F796" s="255"/>
      <c r="G796" s="255"/>
      <c r="H796" s="255"/>
      <c r="I796" s="255"/>
      <c r="J796" s="255"/>
      <c r="K796" s="255"/>
      <c r="L796" s="255"/>
      <c r="M796" s="255"/>
      <c r="N796" s="255"/>
      <c r="O796" s="255"/>
      <c r="P796" s="255"/>
      <c r="Q796" s="255"/>
      <c r="R796" s="255"/>
      <c r="S796" s="255"/>
      <c r="T796" s="255"/>
      <c r="U796" s="255"/>
      <c r="V796" s="255"/>
      <c r="W796" s="255"/>
      <c r="X796" s="255"/>
      <c r="Y796" s="255"/>
      <c r="Z796" s="255"/>
      <c r="AA796" s="255"/>
    </row>
    <row r="797" customFormat="false" ht="13.8" hidden="false" customHeight="false" outlineLevel="0" collapsed="false">
      <c r="A797" s="255"/>
      <c r="P797" s="255"/>
      <c r="Q797" s="255"/>
      <c r="R797" s="255"/>
      <c r="S797" s="255"/>
      <c r="T797" s="255"/>
      <c r="U797" s="255"/>
      <c r="V797" s="255"/>
      <c r="W797" s="255"/>
      <c r="X797" s="255"/>
      <c r="Y797" s="255"/>
      <c r="Z797" s="255"/>
      <c r="AA797" s="255"/>
    </row>
  </sheetData>
  <autoFilter ref="B4:O718"/>
  <mergeCells count="2">
    <mergeCell ref="B1:O1"/>
    <mergeCell ref="B2:O2"/>
  </mergeCells>
  <hyperlinks>
    <hyperlink ref="H5" r:id="rId2" display="6109010805890003"/>
    <hyperlink ref="N5" r:id="rId3" display="https://drive.google.com/file/d/1EqstNtVGC_tvE1FeqfNaLLCPZBs59nMg/view?usp=sharing"/>
    <hyperlink ref="H6" r:id="rId4" display="6109012801680002"/>
    <hyperlink ref="J6" r:id="rId5" display="6109011204070043"/>
    <hyperlink ref="N6" r:id="rId6" display="https://drive.google.com/file/d/1OUl2kcYgJm4QDRlnc2-msQHJ9iuzP7cM/view?usp=sharing"/>
    <hyperlink ref="H7" r:id="rId7" display="5108060208780008"/>
    <hyperlink ref="J7" r:id="rId8" display="6105012305130004"/>
    <hyperlink ref="H8" r:id="rId9" display="6109011806800003"/>
    <hyperlink ref="J8" r:id="rId10" display="6109011907170004"/>
    <hyperlink ref="N8" r:id="rId11" display="660/37.4/SPPL/DLH/2021"/>
    <hyperlink ref="H9" r:id="rId12" display="6109012808600002"/>
    <hyperlink ref="J9" r:id="rId13" display="6109011910060026"/>
    <hyperlink ref="N9" r:id="rId14" display="660/37.4/SPPL/DLH/2021"/>
    <hyperlink ref="H10" r:id="rId15" display="6109015302920001"/>
    <hyperlink ref="J10" r:id="rId16" display="6109011910060026"/>
    <hyperlink ref="N10" r:id="rId17" display="660/36.9/SPPL/DLH/2021"/>
    <hyperlink ref="H11" r:id="rId18" display="6109010402700003"/>
    <hyperlink ref="J11" r:id="rId19" display="6109012302070014"/>
    <hyperlink ref="N11" r:id="rId20" display="https://drive.google.com/file/d/1QLGWpsvWpOwW2udrpyv9P1W9ED_cg3qB/view?usp=sharing"/>
    <hyperlink ref="H12" r:id="rId21" display="6109010612970004"/>
    <hyperlink ref="J12" r:id="rId22" display="6109011204070043"/>
    <hyperlink ref="N12" r:id="rId23" display="https://drive.google.com/file/d/11bClOKbYYa-R03jr9PzA_ygjgXjo9C4W/view?usp=sharing"/>
    <hyperlink ref="H13" r:id="rId24" display="6109012309710002"/>
    <hyperlink ref="J13" r:id="rId25" display="6109010412060018"/>
    <hyperlink ref="N13" r:id="rId26" display="0111210005274"/>
    <hyperlink ref="H14" r:id="rId27" display="6109010206750004"/>
    <hyperlink ref="J14" r:id="rId28" display="6109011503070036"/>
    <hyperlink ref="H15" r:id="rId29" display="6109011005620003"/>
    <hyperlink ref="J15" r:id="rId30" display="6109011204070043"/>
    <hyperlink ref="N15" r:id="rId31" display="0311210006547"/>
    <hyperlink ref="H16" r:id="rId32" display="6109010101580001"/>
    <hyperlink ref="J16" r:id="rId33" display="6109011001110023"/>
    <hyperlink ref="N16" r:id="rId34" display="0311210009587"/>
    <hyperlink ref="H17" r:id="rId35" display="6109014906750001"/>
    <hyperlink ref="J17" r:id="rId36" display="6109011512060009"/>
    <hyperlink ref="H18" r:id="rId37" display="6109015401880006"/>
    <hyperlink ref="J19" r:id="rId38" display="6109012302070014"/>
    <hyperlink ref="N19" r:id="rId39" display="0311210036214"/>
    <hyperlink ref="H20" r:id="rId40" display="6109010509650002"/>
    <hyperlink ref="J20" r:id="rId41" display="6109010611060015"/>
    <hyperlink ref="N20" r:id="rId42" display="0311210042929"/>
    <hyperlink ref="H21" r:id="rId43" display="6109011309650002"/>
    <hyperlink ref="N21" r:id="rId44" display="0311210047578"/>
    <hyperlink ref="H22" r:id="rId45" display="6109012611740001"/>
    <hyperlink ref="J22" r:id="rId46" display="6109011512060009"/>
    <hyperlink ref="N22" r:id="rId47" display="0311210046566"/>
    <hyperlink ref="H23" r:id="rId48" display="6109010906750004"/>
    <hyperlink ref="J23" r:id="rId49" display="6109011503070084"/>
    <hyperlink ref="N23" r:id="rId50" display="0811210021474"/>
    <hyperlink ref="H24" r:id="rId51" display="6109015308820005"/>
    <hyperlink ref="J24" r:id="rId52" display="6109011006090012"/>
    <hyperlink ref="N24" r:id="rId53" display="0811210024545"/>
    <hyperlink ref="H25" r:id="rId54" display="6109010804930004"/>
    <hyperlink ref="H26" r:id="rId55" display="6109021508850003"/>
    <hyperlink ref="J26" r:id="rId56" display="6109022302100004"/>
    <hyperlink ref="N26" r:id="rId57" display="https://drive.google.com/file/d/1G98Xw1JwDIU5wA-OvHGhKAaxgnPK-7sn/view?usp=sharing"/>
    <hyperlink ref="H27" r:id="rId58" display="6109012710940002"/>
    <hyperlink ref="J27" r:id="rId59" display="6109010611060015"/>
    <hyperlink ref="H28" r:id="rId60" display="6109010406870004"/>
    <hyperlink ref="J28" r:id="rId61" display="6109012406150005"/>
    <hyperlink ref="H29" r:id="rId62" display="6109012312690002"/>
    <hyperlink ref="J29" r:id="rId63" display="6109011001110024"/>
    <hyperlink ref="N29" r:id="rId64" display="https://drive.google.com/file/d/11BPLheiY_E3jLXI1MTwB3LRXYoPDrNdo/view?usp=sharing"/>
    <hyperlink ref="H30" r:id="rId65" display="6109010606690003"/>
    <hyperlink ref="J30" r:id="rId66" display="6109011503070050"/>
    <hyperlink ref="N30" r:id="rId67" display="https://drive.google.com/file/d/1LxWxEXAfjkj1eUJXP0BQk88axpkAiGMV/view?usp=sharing"/>
    <hyperlink ref="H31" r:id="rId68" display="6109012404780002"/>
    <hyperlink ref="J31" r:id="rId69" display="6109010707080030"/>
    <hyperlink ref="N31" r:id="rId70" display="https://drive.google.com/file/d/1E-6BVp7QKnSkwCdJVbYekQaMVSdIvtlt/view?usp=sharing"/>
    <hyperlink ref="H32" r:id="rId71" display="6109016303900006"/>
    <hyperlink ref="H33" r:id="rId72" display="6109014412870004"/>
    <hyperlink ref="J33" r:id="rId73" display="6109012505080009"/>
    <hyperlink ref="H34" r:id="rId74" display="6109013006840004"/>
    <hyperlink ref="J34" r:id="rId75" display="6109012505080009"/>
    <hyperlink ref="H35" r:id="rId76" display="6109012304790002"/>
    <hyperlink ref="J35" r:id="rId77" display="6109010912110011"/>
    <hyperlink ref="N35" r:id="rId78" display="0811210028775"/>
    <hyperlink ref="H36" r:id="rId79" display="6109012207960006"/>
    <hyperlink ref="H37" r:id="rId80" display="6109014407670004"/>
    <hyperlink ref="J37" r:id="rId81" display="6109011910060026"/>
    <hyperlink ref="N37" r:id="rId82" display="660/37.5/SPPL/DLH/2021"/>
    <hyperlink ref="H38" r:id="rId83" display="6109015909820003"/>
    <hyperlink ref="J38" r:id="rId84" display="6109011512060009"/>
    <hyperlink ref="N38" r:id="rId85" display="https://drive.google.com/file/d/1vE18Z7VwfUIovdtZ8hAn3RatQcIqhxZC/view?usp=sharing"/>
    <hyperlink ref="H39" r:id="rId86" display="6109014403950004"/>
    <hyperlink ref="J39" r:id="rId87" display="6109011204070043"/>
    <hyperlink ref="N39" r:id="rId88" display="https://drive.google.com/file/d/14qlyNhBvFqNsB7uSWHR3O2v50pZ2Lm7_/view?usp=sharing"/>
    <hyperlink ref="H40" r:id="rId89" display="6109014905890002"/>
    <hyperlink ref="J40" r:id="rId90" display="6109011204070043"/>
    <hyperlink ref="N40" r:id="rId91" display="https://drive.google.com/file/d/1yVmx6Qn0TB__r7L-VW1NmpwjSgqsjGGz/view?usp=sharing"/>
    <hyperlink ref="H41" r:id="rId92" display="6109016605700003"/>
    <hyperlink ref="J41" r:id="rId93" display="6109011204070043"/>
    <hyperlink ref="H42" r:id="rId94" display="6109016305690003"/>
    <hyperlink ref="J42" r:id="rId95" display="6109010611060015"/>
    <hyperlink ref="H43" r:id="rId96" display="6109015202740001"/>
    <hyperlink ref="J43" r:id="rId97" display="6109010303090001"/>
    <hyperlink ref="H44" r:id="rId98" display="6109015601720005"/>
    <hyperlink ref="J44" r:id="rId99" display="6109011001110024"/>
    <hyperlink ref="H45" r:id="rId100" display="6109014105920003"/>
    <hyperlink ref="J45" r:id="rId101" display="6109010912110011"/>
    <hyperlink ref="H46" r:id="rId102" display="6109011002840002"/>
    <hyperlink ref="J46" r:id="rId103" display="6109012101080009"/>
    <hyperlink ref="N46" r:id="rId104" display="660/33.1/SPPL/DLH/2021"/>
    <hyperlink ref="H47" r:id="rId105" display="6109014311910003"/>
    <hyperlink ref="J47" r:id="rId106" display="6109012101080009"/>
    <hyperlink ref="N47" r:id="rId107" display="660/33.2/SPPL/DLH/2021"/>
    <hyperlink ref="H48" r:id="rId108" display="6109014402820005"/>
    <hyperlink ref="J48" r:id="rId109" display="6109012002070001"/>
    <hyperlink ref="N48" r:id="rId110" display="660/33.3/SPPL/DLH/2021"/>
    <hyperlink ref="H49" r:id="rId111" display="6109012507750003"/>
    <hyperlink ref="J49" r:id="rId112" display="6109012002070001"/>
    <hyperlink ref="N49" r:id="rId113" display="660/33.4/SPPL/DLH/2021"/>
    <hyperlink ref="H50" r:id="rId114" display="6109011112680004"/>
    <hyperlink ref="N50" r:id="rId115" display="https://drive.google.com/file/d/1GtJSgcPOGXLJa9or8aANaYxWIrV6OVGz/view?usp=share_link"/>
    <hyperlink ref="H51" r:id="rId116" display="6109010901740003"/>
    <hyperlink ref="N51" r:id="rId117" display="https://drive.google.com/file/d/1CeEgx1QZ-0mSwLD-VLLkjt239TP_Qmzm/view?usp=share_link"/>
    <hyperlink ref="H52" r:id="rId118" display="6109015403800003"/>
    <hyperlink ref="J52" r:id="rId119" display="6109010309080010"/>
    <hyperlink ref="N52" r:id="rId120" display="660/33.5/SPPL/DLH/2021"/>
    <hyperlink ref="H53" r:id="rId121" display="6109015008780007"/>
    <hyperlink ref="H54" r:id="rId122" display="6109015006810007"/>
    <hyperlink ref="H55" r:id="rId123" display="6109010708780004"/>
    <hyperlink ref="J55" r:id="rId124" display="6109010309080010"/>
    <hyperlink ref="N55" r:id="rId125" display="660/33.6/SPPL/DLH/2021"/>
    <hyperlink ref="H56" r:id="rId126" display="6109010612940004"/>
    <hyperlink ref="H57" r:id="rId127" display="6109010512680002"/>
    <hyperlink ref="N57" r:id="rId128" display="660/33.7/SPPL/DLH/2021"/>
    <hyperlink ref="H58" r:id="rId129" display="6109015211740005"/>
    <hyperlink ref="N58" r:id="rId130" display="660/33.8/SPPL/DLH/2021"/>
    <hyperlink ref="H59" r:id="rId131" display="6109014704740005"/>
    <hyperlink ref="H60" r:id="rId132" display="6109014812760001"/>
    <hyperlink ref="N60" r:id="rId133" display="660/33.9/SPPL/DLH/2021"/>
    <hyperlink ref="H61" r:id="rId134" display="6109011002710004"/>
    <hyperlink ref="N61" r:id="rId135" display="660/32.7/SPPL/DLH/2021"/>
    <hyperlink ref="H62" r:id="rId136" display="6109012601830002"/>
    <hyperlink ref="N62" r:id="rId137" display="660/32.10/SPPL/DLH/2021"/>
    <hyperlink ref="H63" r:id="rId138" display="6109014108720001"/>
    <hyperlink ref="N63" r:id="rId139" display="660/32.1/SPPL/DLH/2021"/>
    <hyperlink ref="H64" r:id="rId140" display="6109021305780003"/>
    <hyperlink ref="N64" r:id="rId141" display="660/32.9/SPPL/DLH/2021"/>
    <hyperlink ref="H65" r:id="rId142" display="6109010804830004"/>
    <hyperlink ref="J65" r:id="rId143" display="6109010107110016"/>
    <hyperlink ref="N65" r:id="rId144" display="https://drive.google.com/file/d/1mxzGbLs2PFKTUNzCI5W0PxrZg0vkyP2-/view?usp=share_link"/>
    <hyperlink ref="H66" r:id="rId145" display="6109011405970002"/>
    <hyperlink ref="J66" r:id="rId146" display="6109011412060008"/>
    <hyperlink ref="N66" r:id="rId147" display="https://drive.google.com/file/d/16KN_rNS6neyRBhEcCTbVLefaCQrpbeq5/view?usp=share_link"/>
    <hyperlink ref="H67" r:id="rId148" display="6109012205720004"/>
    <hyperlink ref="J67" r:id="rId149" display="6109011108080052"/>
    <hyperlink ref="N67" r:id="rId150" display="660/32.8/SPPL/DLH/2021"/>
    <hyperlink ref="H68" r:id="rId151" display="6109010202960007"/>
    <hyperlink ref="J68" r:id="rId152" display="6109012901190004"/>
    <hyperlink ref="N68" r:id="rId153" display="https://drive.google.com/file/d/1pQpXgFq-IZ8595fIgLaKjG2BlkKWFq1w/view?usp=share_link"/>
    <hyperlink ref="H69" r:id="rId154" display="6109014512790003"/>
    <hyperlink ref="J69" r:id="rId155" display="6109012608080010"/>
    <hyperlink ref="H70" r:id="rId156" display="6109042512890003"/>
    <hyperlink ref="J70" r:id="rId157" display="6109012411140002"/>
    <hyperlink ref="H71" r:id="rId158" display="6109010402920001"/>
    <hyperlink ref="J71" r:id="rId159" display="6109010407120021"/>
    <hyperlink ref="H72" r:id="rId160" display="6109016606850005"/>
    <hyperlink ref="J72" r:id="rId161" display="6109010407120022"/>
    <hyperlink ref="H73" r:id="rId162" display="6109010107670234"/>
    <hyperlink ref="J73" r:id="rId163" display="6109011202080003"/>
    <hyperlink ref="H74" r:id="rId164" display="6109013007790001"/>
    <hyperlink ref="J74" r:id="rId165" display="6109011403080005"/>
    <hyperlink ref="N74" r:id="rId166" display="660/33.10/SPPL/DLH/2021"/>
    <hyperlink ref="H75" r:id="rId167" display="6103114803820003"/>
    <hyperlink ref="J75" r:id="rId168" display="6109012709190013"/>
    <hyperlink ref="H76" r:id="rId169" display="6109015306900006"/>
    <hyperlink ref="J76" r:id="rId170" display="6109010312100001"/>
    <hyperlink ref="H77" r:id="rId171" display="6109010406650002"/>
    <hyperlink ref="J77" r:id="rId172" display="6109032709190022"/>
    <hyperlink ref="H78" r:id="rId173" display="6109015206790001"/>
    <hyperlink ref="J78" r:id="rId174" display="6109012204070060"/>
    <hyperlink ref="H79" r:id="rId175" display="6109010605950011"/>
    <hyperlink ref="J79" r:id="rId176" display="6109012608080019"/>
    <hyperlink ref="H80" r:id="rId177" display="6109010905850004"/>
    <hyperlink ref="J80" r:id="rId178" display="6109010707080011"/>
    <hyperlink ref="H81" r:id="rId179" display="6109012807760001"/>
    <hyperlink ref="J81" r:id="rId180" display="6109011412060008"/>
    <hyperlink ref="N81" r:id="rId181" display="660/35.1/SPPL/DLH/2021"/>
    <hyperlink ref="H82" r:id="rId182" display="6109021606870002"/>
    <hyperlink ref="J82" r:id="rId183" display="6109012511140003"/>
    <hyperlink ref="H83" r:id="rId184" display="6109011804870006"/>
    <hyperlink ref="J83" r:id="rId185" display="6109012501110016"/>
    <hyperlink ref="N83" r:id="rId186" display="https://drive.google.com/file/d/115Qmkk7j3CZpsMewNXkWG_H0JcSfbiCM/view?usp=share_link"/>
    <hyperlink ref="H84" r:id="rId187" display="6109010404680012"/>
    <hyperlink ref="J84" r:id="rId188" display="6109012502090007"/>
    <hyperlink ref="H85" r:id="rId189" display="6109010609820001"/>
    <hyperlink ref="J85" r:id="rId190" display="6109012901090004"/>
    <hyperlink ref="N85" r:id="rId191" display="https://drive.google.com/file/d/1Cyt3bOv4s1M7VHd3sGmL-l8v5uqCa1tg/view?usp=share_link"/>
    <hyperlink ref="H86" r:id="rId192" display="6109010707670004"/>
    <hyperlink ref="J86" r:id="rId193" display="6109012505080018"/>
    <hyperlink ref="N86" r:id="rId194" display="https://drive.google.com/file/d/1A803SoJaFo_Zfft1i749zhMqN34xIQTn/view?usp=share_link"/>
    <hyperlink ref="H87" r:id="rId195" display="6109014107650345"/>
    <hyperlink ref="J87" r:id="rId196" display="6109013003070087"/>
    <hyperlink ref="N87" r:id="rId197" display="https://drive.google.com/file/d/1lbKPDeYGjEZM7tq1qk-ds2vsH9BxCx_7/view?usp=share_link"/>
    <hyperlink ref="H88" r:id="rId198" display="6109011009870005"/>
    <hyperlink ref="J88" r:id="rId199" display="6109010107080010"/>
    <hyperlink ref="N88" r:id="rId200" display="https://drive.google.com/file/d/1uJivwsi3bH023ceITeyuPntND2au2bKg/view?usp=sharing"/>
    <hyperlink ref="H89" r:id="rId201" display="6109010607760003"/>
    <hyperlink ref="J89" r:id="rId202" display="6109012009070015"/>
    <hyperlink ref="N89" r:id="rId203" display="https://drive.google.com/file/d/17GW07nit3JP1eeZ9LUW0JNrybL5wFwhA/view?usp=share_link"/>
    <hyperlink ref="H90" r:id="rId204" display="6109015005740001"/>
    <hyperlink ref="J90" r:id="rId205" display="6109010807080007"/>
    <hyperlink ref="N90" r:id="rId206" display="https://drive.google.com/file/d/1COtGb1QVI7K5vf3y4ga8yvkQc6o6y750/view?usp=share_link"/>
    <hyperlink ref="H91" r:id="rId207" display="6109011506710003"/>
    <hyperlink ref="J91" r:id="rId208" display="6109012105070003"/>
    <hyperlink ref="N91" r:id="rId209" display="https://drive.google.com/file/d/1KnCOrKVRns_VPsPw1FyShMEtNjIzJMOB/view?usp=share_link"/>
    <hyperlink ref="H92" r:id="rId210" display="6109012012680003"/>
    <hyperlink ref="J92" r:id="rId211" display="6109010807080012"/>
    <hyperlink ref="N92" r:id="rId212" display="https://drive.google.com/file/d/1P6oTZXeZTTgFF-EBh0Om_UDj4A31ZiW-/view?usp=share_link"/>
    <hyperlink ref="H93" r:id="rId213" display="6109012503740005"/>
    <hyperlink ref="J93" r:id="rId214" display="6109012105070003"/>
    <hyperlink ref="N93" r:id="rId215" display="https://drive.google.com/file/d/1UtF3CRIorz1jFOksHWxnz3p8QMIXD6NS/view?usp=share_link"/>
    <hyperlink ref="H94" r:id="rId216" display="6109011209690005"/>
    <hyperlink ref="J94" r:id="rId217" display="6109010405090001"/>
    <hyperlink ref="H95" r:id="rId218" display="6109010506840005"/>
    <hyperlink ref="J95" r:id="rId219" display="6109012510130003"/>
    <hyperlink ref="N95" r:id="rId220" display="https://drive.google.com/file/d/1ImE2-_ab5VlJ03eUMBGAQXzofoLtr2BM/view?usp=share_link"/>
    <hyperlink ref="H96" r:id="rId221" display="6109015008690005"/>
    <hyperlink ref="J96" r:id="rId222" display="6109011909100008"/>
    <hyperlink ref="N96" r:id="rId223" display="https://drive.google.com/file/d/1PSIVMSdY0igEIuGkW8fEWbqGIMoa5rNa/view?usp=share_link"/>
    <hyperlink ref="H97" r:id="rId224" display="6109015208590001"/>
    <hyperlink ref="J97" r:id="rId225" display="6109011909100008"/>
    <hyperlink ref="H98" r:id="rId226" display="6109016605840001"/>
    <hyperlink ref="J98" r:id="rId227" display="6109010508080008"/>
    <hyperlink ref="N98" r:id="rId228" display="https://drive.google.com/file/d/1pD_9cZQ1lquS4XHeEEkAjGRnqGq6-ToF/view?usp=share_link"/>
    <hyperlink ref="H99" r:id="rId229" display="6109011112620003"/>
    <hyperlink ref="J99" r:id="rId230" display="6109010807080013"/>
    <hyperlink ref="H100" r:id="rId231" display="6109011407640003"/>
    <hyperlink ref="J100" r:id="rId232" display="6109010611060021"/>
    <hyperlink ref="N100" r:id="rId233" display="https://drive.google.com/file/d/1ILDqbScNQtEW20u6RjvPhyC2MN2Ob-BX/view?usp=share_link"/>
    <hyperlink ref="H101" r:id="rId234" display="1212193001820001"/>
    <hyperlink ref="J101" r:id="rId235" display="6109012810130005"/>
    <hyperlink ref="N101" r:id="rId236" display="https://drive.google.com/file/d/1Wy5eIWKUWsEeAQw6kBPcBOI4vgTFj0ln/view?usp=share_link"/>
    <hyperlink ref="H102" r:id="rId237" display="6109015109730001"/>
    <hyperlink ref="J102" r:id="rId238" display="6109012903070073"/>
    <hyperlink ref="H103" r:id="rId239" display="6109012810760001"/>
    <hyperlink ref="J103" r:id="rId240" display="6109013003070075"/>
    <hyperlink ref="H104" r:id="rId241" display="6109013112860003"/>
    <hyperlink ref="H105" r:id="rId242" display="6109011608740003"/>
    <hyperlink ref="H106" r:id="rId243" display="6109010406770002"/>
    <hyperlink ref="H107" r:id="rId244" display="6105030201680004"/>
    <hyperlink ref="H108" r:id="rId245" display="6109010405820007"/>
    <hyperlink ref="H109" r:id="rId246" display="6103014612880005"/>
    <hyperlink ref="H110" r:id="rId247" display="6109010107610120"/>
    <hyperlink ref="H111" r:id="rId248" display="6109010707770017"/>
    <hyperlink ref="H112" r:id="rId249" display="6109011911870011"/>
    <hyperlink ref="H113" r:id="rId250" display="6109011307860005"/>
    <hyperlink ref="H114" r:id="rId251" display="6109010506970006"/>
    <hyperlink ref="H115" r:id="rId252" display="6109010707780004"/>
    <hyperlink ref="H116" r:id="rId253" display="6109011805770002"/>
    <hyperlink ref="H117" r:id="rId254" display="6109010406790010"/>
    <hyperlink ref="H118" r:id="rId255" display="6109015010900008"/>
    <hyperlink ref="H119" r:id="rId256" display="6109010202910005"/>
    <hyperlink ref="H120" r:id="rId257" display="6109012106500001"/>
    <hyperlink ref="H121" r:id="rId258" display="6109015510920002"/>
    <hyperlink ref="H122" r:id="rId259" display="6109010810810005"/>
    <hyperlink ref="H123" r:id="rId260" display="6109015808640002"/>
    <hyperlink ref="H124" r:id="rId261" display="6109102307840002"/>
    <hyperlink ref="H125" r:id="rId262" display="6109010607600007"/>
    <hyperlink ref="H126" r:id="rId263" display="6109012107600002"/>
    <hyperlink ref="H127" r:id="rId264" display="6109010202880009"/>
    <hyperlink ref="H128" r:id="rId265" display="6109010204730006"/>
    <hyperlink ref="H129" r:id="rId266" display="6109011105800004"/>
    <hyperlink ref="H130" r:id="rId267" display="6109011902900001"/>
    <hyperlink ref="H131" r:id="rId268" display="6109010104840003"/>
    <hyperlink ref="H132" r:id="rId269" display="6109013007840002"/>
    <hyperlink ref="H133" r:id="rId270" display="6109010111690008"/>
    <hyperlink ref="H134" r:id="rId271" display="6109011002950003"/>
    <hyperlink ref="H135" r:id="rId272" display="6109010406790009"/>
    <hyperlink ref="H136" r:id="rId273" display="6109011006790003"/>
    <hyperlink ref="H137" r:id="rId274" display="6109012606820002"/>
    <hyperlink ref="H138" r:id="rId275" display="6109011008920007"/>
    <hyperlink ref="H139" r:id="rId276" display="6109011608720008"/>
    <hyperlink ref="H140" r:id="rId277" display="6109011502940005"/>
    <hyperlink ref="H141" r:id="rId278" display="6109011507690003"/>
    <hyperlink ref="H142" r:id="rId279" display="6109014903780002"/>
    <hyperlink ref="H143" r:id="rId280" display="6109010707840004"/>
    <hyperlink ref="H144" r:id="rId281" display="6109014108850003"/>
    <hyperlink ref="H145" r:id="rId282" display="6109010409630003"/>
    <hyperlink ref="H146" r:id="rId283" display="6109010104890002"/>
    <hyperlink ref="H147" r:id="rId284" display="6109010506960003"/>
    <hyperlink ref="H148" r:id="rId285" display="6109012605820003"/>
    <hyperlink ref="H149" r:id="rId286" display="6109011302920005"/>
    <hyperlink ref="H150" r:id="rId287" display="6109010205670001"/>
    <hyperlink ref="H151" r:id="rId288" display="6109016806890002"/>
    <hyperlink ref="H152" r:id="rId289" display="https://drive.google.com/file/d/1UTrA4P-5kt95ebILcYNkrVfdGDOEyg73/view?usp=sharing"/>
    <hyperlink ref="N152" r:id="rId290" display="660/38.4/SPPL/DLH/2021"/>
    <hyperlink ref="H153" r:id="rId291" display="https://drive.google.com/file/d/1_s_15RuxrHDVqdNut2lQBvNJt4EkXBy5/view?usp=sharing"/>
    <hyperlink ref="N153" r:id="rId292" display="660/37.6/SPPL/DLH/2021"/>
    <hyperlink ref="H154" r:id="rId293" display="https://drive.google.com/file/d/13em-TTJX0jkp__esbSedknzsOfIxjDFX/view?usp=sharing"/>
    <hyperlink ref="H155" r:id="rId294" display="https://drive.google.com/file/d/11mgXERGQzx1sfF57Ahqve7ow7HQg6mqb/view?usp=sharing"/>
    <hyperlink ref="H156" r:id="rId295" display="https://drive.google.com/file/d/1OkR8yuwd7co-_5t7AB8RqrOt4NOQwx0F/view?usp=sharing"/>
    <hyperlink ref="H157" r:id="rId296" display="6109015708690005"/>
    <hyperlink ref="J157" r:id="rId297" display="6109010203070058"/>
    <hyperlink ref="H158" r:id="rId298" display="https://drive.google.com/file/d/1zs4x1-ByChYz30n63h4hgH0wvxRl8mAG/view?usp=sharing"/>
    <hyperlink ref="H159" r:id="rId299" display="https://drive.google.com/file/d/15RZv4v1SdM0HC7RbS70lBOzPdUnZGNu6/view?usp=sharing"/>
    <hyperlink ref="H160" r:id="rId300" display="https://drive.google.com/file/d/1Gt0WMGax5YShTSS7v7kQp1dEk8O1dX8A/view?usp=sharing"/>
    <hyperlink ref="H161" r:id="rId301" display="https://drive.google.com/file/d/17tCWP8QgX-P2shW-Fp3TMsdVIwINNDPb/view?usp=sharing"/>
    <hyperlink ref="H162" r:id="rId302" display="https://drive.google.com/file/d/1fmPXva4HhkvRo4lxdJ2xQpF3VmgEX99l/view?usp=sharing"/>
    <hyperlink ref="N162" r:id="rId303" display="https://drive.google.com/file/d/1BDtNHLSeRQHMQ5SEX1Diy8Mgs3hxyYZt/view?usp=sharing"/>
    <hyperlink ref="H163" r:id="rId304" display="https://drive.google.com/file/d/1uSU8uMzbR0FthzbXomzQNMpFwirlKHxR/view?usp=sharing"/>
    <hyperlink ref="N163" r:id="rId305" display="660/38.7/SPPL/DLH/2021"/>
    <hyperlink ref="H164" r:id="rId306" display="https://drive.google.com/file/d/1hQDBDZw2EC2sFLezHm06XSmIocFyPrLK/view?usp=sharing"/>
    <hyperlink ref="H165" r:id="rId307" display="https://drive.google.com/file/d/1gEnbRfaBZ95S6-kdQqfsDYv6D3spX9gi/view?usp=sharing"/>
    <hyperlink ref="H166" r:id="rId308" display="https://drive.google.com/file/d/1uojNU8sMEx7-gRLEki-OfL7qfQeX9Xw5/view?usp=sharing"/>
    <hyperlink ref="H167" r:id="rId309" display="https://drive.google.com/file/d/1ZA9kN1L0ICyPS6GOyUr1uQXC7LLuLojp/view?usp=sharing"/>
    <hyperlink ref="H168" r:id="rId310" display="https://drive.google.com/file/d/10ot4MP8W08GlTnQCBCCnYJW88eve_lkk/view?usp=sharing"/>
    <hyperlink ref="H169" r:id="rId311" display="https://drive.google.com/file/d/1rFLlkAc2PGCdP977H1I6BknEvcIytwp9/view?usp=sharing"/>
    <hyperlink ref="H170" r:id="rId312" display="https://drive.google.com/file/d/1XyM9K8ntCEPjiYUrCEcRcWW9vAAQm9Ik/view?usp=sharing"/>
    <hyperlink ref="N170" r:id="rId313" display="660/37.2/SPPL/DLH/2021"/>
    <hyperlink ref="H171" r:id="rId314" display="https://drive.google.com/file/d/1NvZ85Iwaznp2PHrvy0SknskNH0vzd1Qj/view?usp=sharing"/>
    <hyperlink ref="H172" r:id="rId315" display="https://drive.google.com/file/d/1H8c_AZYh-h9_7fcko6Q-jBJ5LpCS7S8U/view?usp=sharing"/>
    <hyperlink ref="H173" r:id="rId316" display="https://drive.google.com/file/d/1srn5u5W4ObQ4CjPlRviktzsgaWPw88ej/view?usp=sharing"/>
    <hyperlink ref="N173" r:id="rId317" display="660/38.8/SPPL/DLH/2021"/>
    <hyperlink ref="H174" r:id="rId318" display="https://drive.google.com/file/d/1QGlsGha-aQ4z9z3fCANYEZY6q9OVg2so/view?usp=sharing"/>
    <hyperlink ref="N174" r:id="rId319" display="660/38.6/SPPL/DLH/2021"/>
    <hyperlink ref="H176" r:id="rId320" display="https://drive.google.com/file/d/1RSy5yBwabokhtWqNaWih_n-Mc7l9z0S4/view?usp=sharing"/>
    <hyperlink ref="J176" r:id="rId321" display="https://drive.google.com/file/d/1FBa9B7FUOpW6Od1zBONOAB634YfHopl_/view?usp=sharing"/>
    <hyperlink ref="H177" r:id="rId322" display="https://drive.google.com/file/d/1pgq0BWkde5-6qS9KZ18QN6rpwYw-AMLP/view?usp=sharing"/>
    <hyperlink ref="N177" r:id="rId323" display="660/37.1/SPPL/DLH/2021"/>
    <hyperlink ref="H178" r:id="rId324" display="https://drive.google.com/file/d/190yi6H17XQhrVdnO7ZcEyvhQC1j81nzL/view?usp=sharing"/>
    <hyperlink ref="H179" r:id="rId325" display="https://drive.google.com/file/d/1yny5cqYqz-sWIX8NfwohuDV1Q8guykAo/view?usp=sharing"/>
    <hyperlink ref="H180" r:id="rId326" display="https://drive.google.com/file/d/1RWuW2EG4Gc9Si6JJATHWNrra9oO-dMKW/view?usp=sharing"/>
    <hyperlink ref="N180" r:id="rId327" display="660/36.10/SPPL/DLH/2021"/>
    <hyperlink ref="H181" r:id="rId328" display="https://drive.google.com/file/d/1m-lgeyS2TPxAzBmXABzrq9LpcD1TtEwU/view?usp=sharing"/>
    <hyperlink ref="H182" r:id="rId329" display="https://drive.google.com/file/d/1qSl55IeBwFZoEf3JuYOoL18zjRwxC61f/view?usp=sharing"/>
    <hyperlink ref="H183" r:id="rId330" display="https://drive.google.com/file/d/1_GbDqYba67eYCHLKzoHLjDp2ANOWQjpm/view?usp=sharing"/>
    <hyperlink ref="N183" r:id="rId331" display="660/37.7/SPPL/DLH/2021"/>
    <hyperlink ref="H184" r:id="rId332" display="https://drive.google.com/file/d/1QXP1-I-fj1wNHMy-ad4FD67A-TBtubI9/view?usp=sharing"/>
    <hyperlink ref="N184" r:id="rId333" display="660/36.8/SPPL/DLH/2021"/>
    <hyperlink ref="H185" r:id="rId334" display="https://drive.google.com/file/d/1NmP7d-k2oLlNz71ObvsG2Pteicepiiie/view?usp=sharing"/>
    <hyperlink ref="H186" r:id="rId335" display="https://drive.google.com/file/d/1Tv86vThp-e6MLG5pASNslXxLicFvbz5S/view?usp=sharing"/>
    <hyperlink ref="N186" r:id="rId336" display="660/36.7/SPPL/DLH/2021"/>
    <hyperlink ref="H187" r:id="rId337" display="https://drive.google.com/file/d/1fy-81ENXXbRod-AGso0cS4sP1CE7IQjT/view?usp=sharing"/>
    <hyperlink ref="N187" r:id="rId338" display="660/36.5/SPPL/DLH/2021"/>
    <hyperlink ref="H188" r:id="rId339" display="https://drive.google.com/file/d/1S0yPQiLL_LmnKBC-AyaY5WB_swcw6K7_/view?usp=sharing"/>
    <hyperlink ref="N188" r:id="rId340" display="660/36.6/SPPL/DLH/2021"/>
    <hyperlink ref="H189" r:id="rId341" display="https://drive.google.com/file/d/1-Fao2DoInU7e4cJ92mKIWm1zCv31wWnm/view?usp=sharing"/>
    <hyperlink ref="H190" r:id="rId342" display="https://drive.google.com/file/d/1Zk41FU3UUKujTMUPaJ9x61Rt27WigNUc/view?usp=sharing"/>
    <hyperlink ref="N190" r:id="rId343" display="660/36.4/SPPL/DLH/2021"/>
    <hyperlink ref="H191" r:id="rId344" display="https://drive.google.com/file/d/1ZXti3fEeFGyXu9Cr63wQywpKwOfbqdxM/view?usp=sharing"/>
    <hyperlink ref="H192" r:id="rId345" display="https://drive.google.com/file/d/1iUIpMk-QGDU8fUQ3oA95Jk4WvQAS6u3l/view?usp=sharing"/>
    <hyperlink ref="H193" r:id="rId346" display="https://drive.google.com/file/d/1BPwsZaVJib3s-7dp2mgXfHTo23leNUBq/view?usp=sharing"/>
    <hyperlink ref="H194" r:id="rId347" display="https://drive.google.com/file/d/1PAg45RjlDwmrHQlXrR09UK6zhzWZfbzm/view?usp=sharing"/>
    <hyperlink ref="H195" r:id="rId348" display="https://drive.google.com/file/d/1BFxICInHzRLlvpCmSwelNWEc8p9NPCuL/view?usp=sharing"/>
    <hyperlink ref="H196" r:id="rId349" display="https://drive.google.com/file/d/1_aIEsjAQqkU1iUcV8mDRQ9liA5Q0c96e/view?usp=sharing"/>
    <hyperlink ref="N196" r:id="rId350" display="660/37.8/SPPL/DLH/2021"/>
    <hyperlink ref="H197" r:id="rId351" display="https://drive.google.com/file/d/1FiJCRoRfipBYI0jxfcT9Q-HGPWDJyc7W/view?usp=sharing"/>
    <hyperlink ref="H198" r:id="rId352" display="https://drive.google.com/file/d/19VYjQWSn9FIE15YEMLGFgFgb1S7lmmgm/view?usp=sharing"/>
    <hyperlink ref="H199" r:id="rId353" display="https://drive.google.com/file/d/1K27VEseRfBE_QemAyMs6QHuMQYOa4mNq/view?usp=sharing"/>
    <hyperlink ref="H200" r:id="rId354" display="https://drive.google.com/file/d/1YFH_1hPFOQdYH9eV6x2zmOx6tEXyCo7i/view?usp=sharing"/>
    <hyperlink ref="H201" r:id="rId355" display="6109011807870006"/>
    <hyperlink ref="J201" r:id="rId356" display="6109011409100008"/>
    <hyperlink ref="N201" r:id="rId357" display="https://drive.google.com/file/d/1weO0WdQklhfNymQsNr6HULBvuxhwtmt1/view?usp=sharing"/>
    <hyperlink ref="H202" r:id="rId358" display="6109011801870004"/>
    <hyperlink ref="J202" r:id="rId359" display="6109011409100008"/>
    <hyperlink ref="N202" r:id="rId360" display="https://drive.google.com/file/d/1N1ZSfeGaREBGIwG6WATT3UfGqolb9nbC/view?usp=sharing"/>
    <hyperlink ref="H203" r:id="rId361" display="6109011806800004"/>
    <hyperlink ref="J203" r:id="rId362" display="6109010403090007"/>
    <hyperlink ref="N203" r:id="rId363" display="https://drive.google.com/file/d/1g3hW4GaA8sJBP7bDaaKt-2GhU6Fvtvxr/view?usp=sharing"/>
    <hyperlink ref="H204" r:id="rId364" display="6109012001940002"/>
    <hyperlink ref="H205" r:id="rId365" display="6109010207620006"/>
    <hyperlink ref="H206" r:id="rId366" display="6109012009800002"/>
    <hyperlink ref="J206" r:id="rId367" display="6109011310060035"/>
    <hyperlink ref="H207" r:id="rId368" display="6109014205700004"/>
    <hyperlink ref="H208" r:id="rId369" display="6109011909750001"/>
    <hyperlink ref="J208" r:id="rId370" display="6109011603070094"/>
    <hyperlink ref="N208" r:id="rId371" display="https://drive.google.com/file/d/1ho9Oszdr5mCLKpiyJw56RwcM0lZqYo31/view?usp=sharing"/>
    <hyperlink ref="H209" r:id="rId372" display="6109016303870007"/>
    <hyperlink ref="H210" r:id="rId373" display="6109010303630006"/>
    <hyperlink ref="J210" r:id="rId374" display="6109012401070047"/>
    <hyperlink ref="H211" r:id="rId375" display="6109010409750008"/>
    <hyperlink ref="J211" r:id="rId376" display="6109011009080002"/>
    <hyperlink ref="H212" r:id="rId377" display="6109014604020005"/>
    <hyperlink ref="J212" r:id="rId378" display="6109013006080013"/>
    <hyperlink ref="H213" r:id="rId379" display="6109010703860001"/>
    <hyperlink ref="J213" r:id="rId380" display="6109010702130001"/>
    <hyperlink ref="H214" r:id="rId381" display="6109011502640003"/>
    <hyperlink ref="N214" r:id="rId382" display="0311210025473"/>
    <hyperlink ref="H215" r:id="rId383" display="6109010508800006"/>
    <hyperlink ref="J215" r:id="rId384" display="6109013012110013"/>
    <hyperlink ref="H216" r:id="rId385" display="6109011809680004"/>
    <hyperlink ref="J216" r:id="rId386" display="6109011210060012"/>
    <hyperlink ref="H217" r:id="rId387" display="6109014710810001"/>
    <hyperlink ref="H218" r:id="rId388" display="6109010107610192"/>
    <hyperlink ref="J218" r:id="rId389" display="6109011703080016"/>
    <hyperlink ref="H219" r:id="rId390" display="6109016702780002"/>
    <hyperlink ref="J219" r:id="rId391" display="6109010205120001"/>
    <hyperlink ref="H221" r:id="rId392" display="6109012702860002"/>
    <hyperlink ref="J221" r:id="rId393" display="6109010712060019"/>
    <hyperlink ref="H222" r:id="rId394" display="6109010109930003"/>
    <hyperlink ref="N222" r:id="rId395" display="0311210018957"/>
    <hyperlink ref="H223" r:id="rId396" display="6109016601010001"/>
    <hyperlink ref="N223" r:id="rId397" display="0311210031422"/>
    <hyperlink ref="H224" r:id="rId398" display="6109011402800004"/>
    <hyperlink ref="J224" r:id="rId399" display="6109012602070066"/>
    <hyperlink ref="H225" r:id="rId400" display="6109015003660001"/>
    <hyperlink ref="J225" r:id="rId401" display="6109012003070053"/>
    <hyperlink ref="H226" r:id="rId402" display="6109011005830005"/>
    <hyperlink ref="J226" r:id="rId403" display="6109012804070091"/>
    <hyperlink ref="H227" r:id="rId404" display="6109010101800028"/>
    <hyperlink ref="J227" r:id="rId405" display="6109011811100002"/>
    <hyperlink ref="H228" r:id="rId406" display="6109017112720002"/>
    <hyperlink ref="N228" r:id="rId407" display="03112110029014"/>
    <hyperlink ref="H229" r:id="rId408" display="6109010105610004"/>
    <hyperlink ref="J229" r:id="rId409" display="6109011007080008"/>
    <hyperlink ref="H230" r:id="rId410" display="6109012603780004"/>
    <hyperlink ref="J230" r:id="rId411" display="6109011706080019"/>
    <hyperlink ref="H231" r:id="rId412" display="6109015010840010"/>
    <hyperlink ref="J231" r:id="rId413" display="6109012207090008"/>
    <hyperlink ref="H232" r:id="rId414" display="6109012505650008"/>
    <hyperlink ref="J232" r:id="rId415" display="6109012210080011"/>
    <hyperlink ref="N232" r:id="rId416" display="https://drive.google.com/file/d/1xMCp_kylZD_Lb6j2WZ2bW_Wo_1iEv4hO/view?usp=sharing"/>
    <hyperlink ref="H233" r:id="rId417" display="6109012410820003"/>
    <hyperlink ref="J233" r:id="rId418" display="6109010207070045"/>
    <hyperlink ref="N233" r:id="rId419" display="https://drive.google.com/file/d/1dNWi5R3fTKB4QMLOn_vde_K9m6OSSMN9/view?usp=sharing"/>
    <hyperlink ref="H234" r:id="rId420" display="6109010802590002"/>
    <hyperlink ref="J234" r:id="rId421" display="6109012101090006"/>
    <hyperlink ref="N234" r:id="rId422" display="https://drive.google.com/file/d/1q8DKtebGUHUirWPyIxCB-WzpKPOsnrzf/view?usp=sharing"/>
    <hyperlink ref="H235" r:id="rId423" display="6109010611790002"/>
    <hyperlink ref="J235" r:id="rId424" display="6109010505070010"/>
    <hyperlink ref="N235" r:id="rId425" display="https://drive.google.com/file/d/1DOvCtKgcXP4Zf3krUsw_qCodnaFwW1pE/view?usp=sharing"/>
    <hyperlink ref="H236" r:id="rId426" display="6109050505800003"/>
    <hyperlink ref="J236" r:id="rId427" display="6109010201190001"/>
    <hyperlink ref="N236" r:id="rId428" display="https://drive.google.com/file/d/1sfku2U96V30gHf824D39UvP70DjeHm78/view?usp=sharing"/>
    <hyperlink ref="H237" r:id="rId429" display="6109010106750008"/>
    <hyperlink ref="J237" r:id="rId430" display="6109010806090007"/>
    <hyperlink ref="H238" r:id="rId431" display="6109011702680003"/>
    <hyperlink ref="J238" r:id="rId432" display="6109011603070130"/>
    <hyperlink ref="N238" r:id="rId433" display="https://drive.google.com/file/d/151mWDzuMTk9oM_zzF4WvCz3ymwiSJT9F/view?usp=sharing"/>
    <hyperlink ref="H239" r:id="rId434" display="6109012509910002"/>
    <hyperlink ref="H240" r:id="rId435" display="6109015708830012"/>
    <hyperlink ref="J240" r:id="rId436" display="6109010508080006"/>
    <hyperlink ref="N240" r:id="rId437" display="https://drive.google.com/file/d/1FyZtz_Fg9YuS0D9IcRtCei2pxXA6345p/view?usp=sharing"/>
    <hyperlink ref="H241" r:id="rId438" display="6109011207680002"/>
    <hyperlink ref="J241" r:id="rId439" display="6109011108080026"/>
    <hyperlink ref="H242" r:id="rId440" display="6109011809800005"/>
    <hyperlink ref="J242" r:id="rId441" display="6109010508080006"/>
    <hyperlink ref="N242" r:id="rId442" display="https://drive.google.com/file/d/1-yL1m7r_2CxDEMUy4VUu9SeseWdJGtcx/view?usp=sharing"/>
    <hyperlink ref="H243" r:id="rId443" display="6109012508850003"/>
    <hyperlink ref="J243" r:id="rId444" display="6109012404090012"/>
    <hyperlink ref="H244" r:id="rId445" display="6109011008790011"/>
    <hyperlink ref="J244" r:id="rId446" display="6109012901090018"/>
    <hyperlink ref="N244" r:id="rId447" display="660/32.1/SPPL/DLH/2021"/>
    <hyperlink ref="H245" r:id="rId448" display="6109010808740005"/>
    <hyperlink ref="J245" r:id="rId449" display="6109012304070092"/>
    <hyperlink ref="H246" r:id="rId450" display="6109013107860001"/>
    <hyperlink ref="J246" r:id="rId451" display="6109011702090010"/>
    <hyperlink ref="H247" r:id="rId452" display="6109015208710002"/>
    <hyperlink ref="J247" r:id="rId453" display=" 6109012609190018"/>
    <hyperlink ref="H248" r:id="rId454" display="6109016711850003"/>
    <hyperlink ref="J248" r:id="rId455" display=" 6109010812110012"/>
    <hyperlink ref="H249" r:id="rId456" display="6109014708780003"/>
    <hyperlink ref="J249" r:id="rId457" display="6109012304070092"/>
    <hyperlink ref="H250" r:id="rId458" display="6109017012870005"/>
    <hyperlink ref="J250" r:id="rId459" display="6109012304070078"/>
    <hyperlink ref="H251" r:id="rId460" display="6109010504830003"/>
    <hyperlink ref="J251" r:id="rId461" display="6109012304070078"/>
    <hyperlink ref="H252" r:id="rId462" display="6109015010890006"/>
    <hyperlink ref="J252" r:id="rId463" display="6109012812100001"/>
    <hyperlink ref="H253" r:id="rId464" display="6109016501800005"/>
    <hyperlink ref="J253" r:id="rId465" display="6109012901090018"/>
    <hyperlink ref="N253" r:id="rId466" display="660/28.10/SPPL/DLH/2021"/>
    <hyperlink ref="H254" r:id="rId467" display="6109011906890003"/>
    <hyperlink ref="J254" r:id="rId468" display="6109012812100001"/>
    <hyperlink ref="H255" r:id="rId469" display="6109011112970002"/>
    <hyperlink ref="J255" r:id="rId470" display="6109012108180004"/>
    <hyperlink ref="H256" r:id="rId471" display="6109012004880004"/>
    <hyperlink ref="H257" r:id="rId472" display="6109020912840002"/>
    <hyperlink ref="H258" r:id="rId473" display="6109012106840004"/>
    <hyperlink ref="H259" r:id="rId474" display="6109010210760004"/>
    <hyperlink ref="H260" r:id="rId475" display="6109011105850005"/>
    <hyperlink ref="H261" r:id="rId476" display="6109010101640015"/>
    <hyperlink ref="H262" r:id="rId477" display="6109015504880006"/>
    <hyperlink ref="H263" r:id="rId478" display="6109010601650003"/>
    <hyperlink ref="H264" r:id="rId479" display="6109010910900007"/>
    <hyperlink ref="H265" r:id="rId480" display="6109010604990004"/>
    <hyperlink ref="H266" r:id="rId481" display="6109013007630002"/>
    <hyperlink ref="H267" r:id="rId482" display="6109011403710002"/>
    <hyperlink ref="H268" r:id="rId483" display="6109010202850007"/>
    <hyperlink ref="H269" r:id="rId484" display="6109011612960001"/>
    <hyperlink ref="H270" r:id="rId485" display="6109011204910004"/>
    <hyperlink ref="H271" r:id="rId486" display="6109012111720003"/>
    <hyperlink ref="H272" r:id="rId487" display="6109015810660003"/>
    <hyperlink ref="H273" r:id="rId488" display="6109010803020002"/>
    <hyperlink ref="H274" r:id="rId489" display="6109011506900007"/>
    <hyperlink ref="H275" r:id="rId490" display="6109010907840009"/>
    <hyperlink ref="H276" r:id="rId491" display="6109011904910004"/>
    <hyperlink ref="H277" r:id="rId492" display="6109012508810003"/>
    <hyperlink ref="H278" r:id="rId493" display="6109011211790002"/>
    <hyperlink ref="H279" r:id="rId494" display="6109011411780004"/>
    <hyperlink ref="H280" r:id="rId495" display="6109015304830001"/>
    <hyperlink ref="H281" r:id="rId496" display="6109012004690005"/>
    <hyperlink ref="H282" r:id="rId497" display="6109012304900004"/>
    <hyperlink ref="H283" r:id="rId498" display="6109011207910004"/>
    <hyperlink ref="H284" r:id="rId499" display="6109012505840001"/>
    <hyperlink ref="H285" r:id="rId500" display="6109010304640004"/>
    <hyperlink ref="H286" r:id="rId501" display="6109010307000004"/>
    <hyperlink ref="H287" r:id="rId502" display="6109012408850004"/>
    <hyperlink ref="H288" r:id="rId503" display="6109014909890001"/>
    <hyperlink ref="H289" r:id="rId504" display="6109011005900004"/>
    <hyperlink ref="H290" r:id="rId505" display="6109011512920005"/>
    <hyperlink ref="H291" r:id="rId506" display="6105032809750001"/>
    <hyperlink ref="J291" r:id="rId507" display="6109011902180009"/>
    <hyperlink ref="H292" r:id="rId508" display="6109012612820001"/>
    <hyperlink ref="J292" r:id="rId509" display="6109011305090009"/>
    <hyperlink ref="H293" r:id="rId510" display="6109015111870005"/>
    <hyperlink ref="J293" r:id="rId511" display="6109010703080003"/>
    <hyperlink ref="H294" r:id="rId512" display="6109010709970005"/>
    <hyperlink ref="J294" r:id="rId513" display="6109012112180007"/>
    <hyperlink ref="H295" r:id="rId514" display="6109026109910006"/>
    <hyperlink ref="J295" r:id="rId515" display="6109011008090003"/>
    <hyperlink ref="H296" r:id="rId516" display="6105033004890002"/>
    <hyperlink ref="J296" r:id="rId517" display="6109012603150004"/>
    <hyperlink ref="H297" r:id="rId518" display="6109011111600004"/>
    <hyperlink ref="J297" r:id="rId519" display="6109012704070116"/>
    <hyperlink ref="H298" r:id="rId520" display="6109026606900005"/>
    <hyperlink ref="J298" r:id="rId521" display="6109011312120010"/>
    <hyperlink ref="H299" r:id="rId522" display="6109021307830004"/>
    <hyperlink ref="J299" r:id="rId523" display="6109023012110063"/>
    <hyperlink ref="H300" r:id="rId524" display="6109011911840001"/>
    <hyperlink ref="J300" r:id="rId525" display="6109012112160005"/>
    <hyperlink ref="H301" r:id="rId526" display="6109011501760003"/>
    <hyperlink ref="J301" r:id="rId527" display="6109012112160011"/>
    <hyperlink ref="H302" r:id="rId528" display="6109012706720003"/>
    <hyperlink ref="J302" r:id="rId529" display="6109012002200007"/>
    <hyperlink ref="H303" r:id="rId530" display="6109011705760002"/>
    <hyperlink ref="J303" r:id="rId531" display="6109010406070046"/>
    <hyperlink ref="H304" r:id="rId532" display="6109012311850004"/>
    <hyperlink ref="J304" r:id="rId533" display="6109012204190004"/>
    <hyperlink ref="H305" r:id="rId534" display="6109012106790004"/>
    <hyperlink ref="J305" r:id="rId535" display="6109012912090002"/>
    <hyperlink ref="H306" r:id="rId536" display="6109011908780002"/>
    <hyperlink ref="J306" r:id="rId537" display="6109011510120013"/>
    <hyperlink ref="H307" r:id="rId538" display="6109010909440002"/>
    <hyperlink ref="J307" r:id="rId539" display="6109010405070066"/>
    <hyperlink ref="H308" r:id="rId540" display="6109012006670002"/>
    <hyperlink ref="J308" r:id="rId541" display="6109012311090007"/>
    <hyperlink ref="H309" r:id="rId542" display="6109011406560001"/>
    <hyperlink ref="J309" r:id="rId543" display="6109010405070010"/>
    <hyperlink ref="H310" r:id="rId544" display="6109010404940007"/>
    <hyperlink ref="J310" r:id="rId545" display="6109012102070079"/>
    <hyperlink ref="H311" r:id="rId546" display="6109051402670002"/>
    <hyperlink ref="J311" r:id="rId547" display="6109050803070058"/>
    <hyperlink ref="H312" r:id="rId548" display="6109010508580007"/>
    <hyperlink ref="J312" r:id="rId549" display="6109012702090026"/>
    <hyperlink ref="H313" r:id="rId550" display="6105032505740013"/>
    <hyperlink ref="J313" r:id="rId551" display="6105020706110001"/>
    <hyperlink ref="H314" r:id="rId552" display="6109010507800008"/>
    <hyperlink ref="J314" r:id="rId553" display="6109011510080008"/>
    <hyperlink ref="H315" r:id="rId554" display="6109010107630396"/>
    <hyperlink ref="J315" r:id="rId555" display="6109011802080011"/>
    <hyperlink ref="H316" r:id="rId556" display="6109010510660002"/>
    <hyperlink ref="J316" r:id="rId557" display="6109012205080003"/>
    <hyperlink ref="H317" r:id="rId558" display="6109010107790262"/>
    <hyperlink ref="J317" r:id="rId559" display="6109010405070027"/>
    <hyperlink ref="H318" r:id="rId560" display="6109055908880001"/>
    <hyperlink ref="J318" r:id="rId561" display="6109050903100001"/>
    <hyperlink ref="H319" r:id="rId562" display="6109010101910009"/>
    <hyperlink ref="J319" r:id="rId563" display="6109010911120017"/>
    <hyperlink ref="H320" r:id="rId564" display="6109010704600002"/>
    <hyperlink ref="J320" r:id="rId565" display="6109010405070012"/>
    <hyperlink ref="H321" r:id="rId566" display="6109050305710005"/>
    <hyperlink ref="J321" r:id="rId567" display="6109052504110002"/>
    <hyperlink ref="H322" r:id="rId568" display="6109010309830011"/>
    <hyperlink ref="J322" r:id="rId569" display="6109011806080003"/>
    <hyperlink ref="H323" r:id="rId570" display="6109011808880002"/>
    <hyperlink ref="J323" r:id="rId571" display="6109010304070046"/>
    <hyperlink ref="H324" r:id="rId572" display="6109011002860002"/>
    <hyperlink ref="J324" r:id="rId573" display="6109012302100007"/>
    <hyperlink ref="H325" r:id="rId574" display="6109012707880003"/>
    <hyperlink ref="J325" r:id="rId575" display="6109010405070009"/>
    <hyperlink ref="H326" r:id="rId576" display="6109011601860001"/>
    <hyperlink ref="J326" r:id="rId577" display="6109011108080042"/>
    <hyperlink ref="H327" r:id="rId578" display="6109011711710001"/>
    <hyperlink ref="J327" r:id="rId579" display="6109012102070078"/>
    <hyperlink ref="H328" r:id="rId580" display="6109010107740191"/>
    <hyperlink ref="J328" r:id="rId581" display="6109010405070054"/>
    <hyperlink ref="H329" r:id="rId582" display="6109011602920004"/>
    <hyperlink ref="J329" r:id="rId583" display="6109011608210007"/>
    <hyperlink ref="H330" r:id="rId584" display="6109014105690001"/>
    <hyperlink ref="J330" r:id="rId585" display="6109011802080011"/>
    <hyperlink ref="H331" r:id="rId586" display="6105031405850002"/>
    <hyperlink ref="J331" r:id="rId587" display="6105033011110135"/>
    <hyperlink ref="H332" r:id="rId588" display="6109010608830001"/>
    <hyperlink ref="J332" r:id="rId589" display="6109010403090006"/>
    <hyperlink ref="N332" r:id="rId590" display="https://drive.google.com/file/d/1qkoGdS55h9j431YpnmpPeQgkxItN0Zxs/view?usp=sharing"/>
    <hyperlink ref="H333" r:id="rId591" display="6109011112820005"/>
    <hyperlink ref="J333" r:id="rId592" display="6109011303070036"/>
    <hyperlink ref="N333" r:id="rId593" display="https://drive.google.com/file/d/1YTcLyjkMfoQ2kQU1azQIsa3QC_0Hr3Yy/view?usp=sharing"/>
    <hyperlink ref="H334" r:id="rId594" display="6109013103960005"/>
    <hyperlink ref="H335" r:id="rId595" display="6109013010890003"/>
    <hyperlink ref="J335" r:id="rId596" display="6109010912140004"/>
    <hyperlink ref="N335" r:id="rId597" display="0811210035409"/>
    <hyperlink ref="H336" r:id="rId598" display="6109020712860003"/>
    <hyperlink ref="N336" r:id="rId599" display="https://drive.google.com/file/d/1xjwCC3tKpfwOSBLs76B0YlDFduR-nz3Q/view?usp=sharing"/>
    <hyperlink ref="H337" r:id="rId600" display="6109011309930005"/>
    <hyperlink ref="J337" r:id="rId601" display="6109010105090008"/>
    <hyperlink ref="N337" r:id="rId602" display="https://drive.google.com/file/d/1wY_3c-2RgcW8WboRyNRxHwxU8j4mBpfQ/view?usp=sharing"/>
    <hyperlink ref="H338" r:id="rId603" display="6109010610740003"/>
    <hyperlink ref="J338" r:id="rId604" display="6109013107070001"/>
    <hyperlink ref="N338" r:id="rId605" display="0911210009437"/>
    <hyperlink ref="H339" r:id="rId606" display="6105012808720008"/>
    <hyperlink ref="J339" r:id="rId607" display="6109010204070083"/>
    <hyperlink ref="N339" r:id="rId608" display="https://drive.google.com/file/d/12jdtrQo7a1nQobSaIPBuHSS8VQskfV1D/view?usp=sharing"/>
    <hyperlink ref="H340" r:id="rId609" display="6109011404630005"/>
    <hyperlink ref="J340" r:id="rId610" display="6109011202070077"/>
    <hyperlink ref="N340" r:id="rId611" display="https://drive.google.com/file/d/1E5fGjbdsRowehf3F4FbhOqT56PBh-Hdw/view?usp=sharing"/>
    <hyperlink ref="H341" r:id="rId612" display="6109016009750001"/>
    <hyperlink ref="H342" r:id="rId613" display="6109010409760005"/>
    <hyperlink ref="N342" r:id="rId614" display="https://drive.google.com/file/d/1lyADYMGpJQNdYsn_6OZZnptPgZSKTpKV/view?usp=sharing"/>
    <hyperlink ref="H343" r:id="rId615" display="6109010502890004"/>
    <hyperlink ref="J343" r:id="rId616" display="6109010909150010"/>
    <hyperlink ref="N343" r:id="rId617" display="https://drive.google.com/file/d/1mbUQ8aNTeComWf37HE9ASlkUanFh_3D0/view?usp=sharing"/>
    <hyperlink ref="H344" r:id="rId618" display="6109011712580001"/>
    <hyperlink ref="J344" r:id="rId619" display="6109010406070030"/>
    <hyperlink ref="H345" r:id="rId620" display="6109012011850006"/>
    <hyperlink ref="N345" r:id="rId621" display="https://drive.google.com/file/d/1O6T1GXWYYES5EOEX2bfrM27Q5i-pub-B/view?usp=sharing"/>
    <hyperlink ref="H346" r:id="rId622" display="6109011112860001"/>
    <hyperlink ref="J346" r:id="rId623" display="6109011701080014"/>
    <hyperlink ref="H347" r:id="rId624" display="6105073107850002"/>
    <hyperlink ref="J347" r:id="rId625" display="6109010610140002"/>
    <hyperlink ref="H348" r:id="rId626" display="6109010703920002"/>
    <hyperlink ref="H349" r:id="rId627" display="6109010908810001"/>
    <hyperlink ref="N349" r:id="rId628" display="660/32.6/SPPL/DLH/2021"/>
    <hyperlink ref="H350" r:id="rId629" display="6109011805630004"/>
    <hyperlink ref="H351" r:id="rId630" display="6109010107930316"/>
    <hyperlink ref="H352" r:id="rId631" display="6109010911790001"/>
    <hyperlink ref="H353" r:id="rId632" display="6109011006750004"/>
    <hyperlink ref="H354" r:id="rId633" display="6109010812700003"/>
    <hyperlink ref="H355" r:id="rId634" display="6109012609770001"/>
    <hyperlink ref="H356" r:id="rId635" display="6109012010800005"/>
    <hyperlink ref="H357" r:id="rId636" display="6109011708580004"/>
    <hyperlink ref="H358" r:id="rId637" display="6109013010880001"/>
    <hyperlink ref="H359" r:id="rId638" display="6109011508760004"/>
    <hyperlink ref="H360" r:id="rId639" display="6109012502850002"/>
    <hyperlink ref="H361" r:id="rId640" display="6109010208600001"/>
    <hyperlink ref="H362" r:id="rId641" display="6109010108830005"/>
    <hyperlink ref="H363" r:id="rId642" display="6109011708830007"/>
    <hyperlink ref="J363" r:id="rId643" display="6109012105070005"/>
    <hyperlink ref="H364" r:id="rId644" display="6109011206620003"/>
    <hyperlink ref="J364" r:id="rId645" display="6109010612060016"/>
    <hyperlink ref="H365" r:id="rId646" display="6109012611990006"/>
    <hyperlink ref="J365" r:id="rId647" display="6109012004070054"/>
    <hyperlink ref="H366" r:id="rId648" display="6109010609850005"/>
    <hyperlink ref="J366" r:id="rId649" display="6109010507120012"/>
    <hyperlink ref="H367" r:id="rId650" display="6109017004880004"/>
    <hyperlink ref="J367" r:id="rId651" display="6109010707080011"/>
    <hyperlink ref="H368" r:id="rId652" display="6109012307790006"/>
    <hyperlink ref="J368" r:id="rId653" display="6109012603070082"/>
    <hyperlink ref="H369" r:id="rId654" display="6109016903710005"/>
    <hyperlink ref="J369" r:id="rId655" display="6109012004070054"/>
    <hyperlink ref="N369" r:id="rId656" display="660/28.9/SPPL/DLH/2021"/>
    <hyperlink ref="H370" r:id="rId657" display="6109011009600007"/>
    <hyperlink ref="J370" r:id="rId658" display="6109012004070076"/>
    <hyperlink ref="H371" r:id="rId659" display="6109012307870002"/>
    <hyperlink ref="J371" r:id="rId660" display="6109010310110007"/>
    <hyperlink ref="H372" r:id="rId661" display="6109011405790004"/>
    <hyperlink ref="J372" r:id="rId662" display="6109012706080004"/>
    <hyperlink ref="H373" r:id="rId663" display="6109010203920005"/>
    <hyperlink ref="J373" r:id="rId664" display="6109012004070054"/>
    <hyperlink ref="H374" r:id="rId665" display="6109010504860001"/>
    <hyperlink ref="J374" r:id="rId666" display="6109011609090005"/>
    <hyperlink ref="H375" r:id="rId667" display="6109016110920002"/>
    <hyperlink ref="H376" r:id="rId668" display="6109011207560002"/>
    <hyperlink ref="J376" r:id="rId669" display="6109012801080022"/>
    <hyperlink ref="H377" r:id="rId670" display="6109015812680001"/>
    <hyperlink ref="J377" r:id="rId671" display="6109012801080020"/>
    <hyperlink ref="H378" r:id="rId672" display="6109011002780003"/>
    <hyperlink ref="J378" r:id="rId673" display="6109012002070086"/>
    <hyperlink ref="H379" r:id="rId674" display="6109013008690002"/>
    <hyperlink ref="J379" r:id="rId675" display="6109012004070054"/>
    <hyperlink ref="N379" r:id="rId676" display="660/32.2/SPPL/DLH/2021"/>
    <hyperlink ref="H380" r:id="rId677" display="6109014509640004"/>
    <hyperlink ref="J380" r:id="rId678" display="6109012905070061"/>
    <hyperlink ref="H381" r:id="rId679" display="6109017012870008"/>
    <hyperlink ref="J381" r:id="rId680" display="6109010507120012"/>
    <hyperlink ref="H382" r:id="rId681" display="6109010510650002"/>
    <hyperlink ref="J382" r:id="rId682" display="6109012905070061"/>
    <hyperlink ref="H383" r:id="rId683" display="3322122307900002"/>
    <hyperlink ref="J383" r:id="rId684" display="6109012004180003"/>
    <hyperlink ref="H384" r:id="rId685" display="6109010307580001"/>
    <hyperlink ref="J384" r:id="rId686" display="6109012004070077"/>
    <hyperlink ref="H385" r:id="rId687" display="6109012005610001"/>
    <hyperlink ref="J385" r:id="rId688" display="6109010206080011"/>
    <hyperlink ref="H386" r:id="rId689" display="6109011703730003"/>
    <hyperlink ref="J386" r:id="rId690" display="6109011312070021"/>
    <hyperlink ref="H387" r:id="rId691" display="6109011411610003"/>
    <hyperlink ref="J387" r:id="rId692" display="6109010112060007"/>
    <hyperlink ref="H388" r:id="rId693" display="6109010807910005"/>
    <hyperlink ref="J388" r:id="rId694" display="6109010411140004"/>
    <hyperlink ref="H389" r:id="rId695" display="6109010108810004"/>
    <hyperlink ref="H390" r:id="rId696" display="6109012808620002"/>
    <hyperlink ref="J390" r:id="rId697" display="6109012303070109"/>
    <hyperlink ref="H391" r:id="rId698" display="6109010801810004"/>
    <hyperlink ref="J391" r:id="rId699" display="6109011902080016"/>
    <hyperlink ref="H392" r:id="rId700" display="6109011805900005"/>
    <hyperlink ref="J392" r:id="rId701" display="6109012403070035"/>
    <hyperlink ref="H393" r:id="rId702" display="6109012505650007"/>
    <hyperlink ref="J393" r:id="rId703" display="6109013006080027"/>
    <hyperlink ref="H394" r:id="rId704" display="6109010112930010"/>
    <hyperlink ref="J394" r:id="rId705" display="6109011105090008"/>
    <hyperlink ref="H395" r:id="rId706" display="6109017012890004"/>
    <hyperlink ref="J395" r:id="rId707" display="6109010504170003"/>
    <hyperlink ref="H396" r:id="rId708" display="6109010607610001"/>
    <hyperlink ref="J396" r:id="rId709" display="6109012403070032"/>
    <hyperlink ref="H397" r:id="rId710" display="6109012909950001"/>
    <hyperlink ref="J397" r:id="rId711" display="6109010311100003"/>
    <hyperlink ref="H398" r:id="rId712" display="6109010205940002"/>
    <hyperlink ref="J398" r:id="rId713" display="6109011010060005"/>
    <hyperlink ref="H399" r:id="rId714" display="6109012410930004"/>
    <hyperlink ref="H400" r:id="rId715" display="6109010805900003"/>
    <hyperlink ref="J400" r:id="rId716" display="6109011110060014"/>
    <hyperlink ref="H401" r:id="rId717" display="6109012505800002"/>
    <hyperlink ref="J401" r:id="rId718" display="6109012209060006"/>
    <hyperlink ref="H402" r:id="rId719" display="6109012808880002"/>
    <hyperlink ref="J402" r:id="rId720" display="6109011212060014"/>
    <hyperlink ref="H403" r:id="rId721" display="6109010501860006"/>
    <hyperlink ref="J403" r:id="rId722" display="6109011203070105"/>
    <hyperlink ref="H404" r:id="rId723" display="6109016502650002"/>
    <hyperlink ref="J404" r:id="rId724" display="6109011305090003"/>
    <hyperlink ref="H405" r:id="rId725" display="6109016111920002"/>
    <hyperlink ref="J405" r:id="rId726" display="6109011801180010"/>
    <hyperlink ref="H406" r:id="rId727" display="6109015511800005"/>
    <hyperlink ref="J406" r:id="rId728" display="6109011902080016"/>
    <hyperlink ref="H407" r:id="rId729" display="6109010810910004"/>
    <hyperlink ref="J407" r:id="rId730" display="6109010805190006"/>
    <hyperlink ref="H408" r:id="rId731" display="6109010705890001"/>
    <hyperlink ref="H409" r:id="rId732" display="6109011607940002"/>
    <hyperlink ref="J409" r:id="rId733" display="6109012202070083"/>
    <hyperlink ref="H410" r:id="rId734" display="6109010610660002"/>
    <hyperlink ref="J410" r:id="rId735" display="6109011010060005"/>
    <hyperlink ref="H411" r:id="rId736" display="6109012103870004"/>
    <hyperlink ref="J411" r:id="rId737" display="6109010610100003"/>
    <hyperlink ref="H412" r:id="rId738" display="6109013012830001"/>
    <hyperlink ref="J412" r:id="rId739" display="6109010605080018"/>
    <hyperlink ref="H413" r:id="rId740" display="6109016505000003"/>
    <hyperlink ref="J413" r:id="rId741" display="6109012009180002"/>
    <hyperlink ref="H414" r:id="rId742" display="6109010101910014"/>
    <hyperlink ref="J414" r:id="rId743" display="6109011003210003"/>
    <hyperlink ref="H415" r:id="rId744" display="6109010108830006"/>
    <hyperlink ref="J415" r:id="rId745" display="6109012202070032"/>
    <hyperlink ref="H416" r:id="rId746" display="6109016609770003"/>
    <hyperlink ref="J416" r:id="rId747" display="6109012303070026"/>
    <hyperlink ref="H417" r:id="rId748" display="6109011707710002"/>
    <hyperlink ref="J417" r:id="rId749" display="6109012202070166"/>
    <hyperlink ref="H418" r:id="rId750" display="6109010604660004"/>
    <hyperlink ref="J418" r:id="rId751" display="6109011407080024"/>
    <hyperlink ref="N418" r:id="rId752" display="https://drive.google.com/file/d/1EXO5y9Ee91R7cM7ZiJ3sjvu7cwhQfDQF/view?usp=sharing"/>
    <hyperlink ref="H419" r:id="rId753" display="6109050202850002"/>
    <hyperlink ref="J419" r:id="rId754" display="6109051709080004"/>
    <hyperlink ref="N419" r:id="rId755" display="https://drive.google.com/file/d/19aTpVi_Lr9n-TL92a0YVqcj0Mpqt44PF/view?usp=sharing"/>
    <hyperlink ref="H420" r:id="rId756" display="6109012712840001"/>
    <hyperlink ref="J420" r:id="rId757" display="6109013004070062"/>
    <hyperlink ref="H421" r:id="rId758" display="6109010406750007"/>
    <hyperlink ref="J421" r:id="rId759" display="6109011203090008"/>
    <hyperlink ref="H422" r:id="rId760" display="6109010410600004"/>
    <hyperlink ref="J422" r:id="rId761" display="6109012303070030"/>
    <hyperlink ref="N422" r:id="rId762" display="https://drive.google.com/file/d/1yicGwqDdQEg62Qx2AkW59K-weYdBEVL1/view?usp=sharing"/>
    <hyperlink ref="H423" r:id="rId763" display="6109012107910002"/>
    <hyperlink ref="J423" r:id="rId764" display="6109011408180003"/>
    <hyperlink ref="N423" r:id="rId765" display="https://drive.google.com/file/d/1QsKNmvXr5eXTmo1VbwB9wsy78JN78blG/view?usp=sharing"/>
    <hyperlink ref="H424" r:id="rId766" display="6109012909780008"/>
    <hyperlink ref="J424" r:id="rId767" display="6109011410080009"/>
    <hyperlink ref="H425" r:id="rId768" display="6109011205660003"/>
    <hyperlink ref="J425" r:id="rId769" display="6109010403090001"/>
    <hyperlink ref="N425" r:id="rId770" display="https://drive.google.com/file/d/1RXDMMgZcUMhcnE8YE0Z8z-5o58Pbirje/view?usp=sharing"/>
    <hyperlink ref="H426" r:id="rId771" display="6109010410820001"/>
    <hyperlink ref="J426" r:id="rId772" display="6109010804080020"/>
    <hyperlink ref="N426" r:id="rId773" display="https://drive.google.com/file/d/15Bl79NM3OmNFIShCQBOD4no7ZoRVOAi0/view?usp=sharing"/>
    <hyperlink ref="H427" r:id="rId774" display="6109010411890002"/>
    <hyperlink ref="J427" r:id="rId775" display="6109011603110006"/>
    <hyperlink ref="H428" r:id="rId776" display="6109011007890001"/>
    <hyperlink ref="J428" r:id="rId777" display="6109011802160003"/>
    <hyperlink ref="N428" r:id="rId778" display="https://drive.google.com/file/d/1tZGD95JcLsHN-43SU3W5DnbYXTPyaUUH/view?usp=sharing"/>
    <hyperlink ref="H429" r:id="rId779" display="6109010804880001"/>
    <hyperlink ref="J429" r:id="rId780" display="6109010710140001"/>
    <hyperlink ref="N429" r:id="rId781" display="0311210016649"/>
    <hyperlink ref="H430" r:id="rId782" display="6109012706840004"/>
    <hyperlink ref="J430" r:id="rId783" display="6109011009080019"/>
    <hyperlink ref="N430" r:id="rId784" display="https://drive.google.com/file/d/1ndCu9MAsrvyadHOGWT_opL_9KlPQyifH/view?usp=sharing"/>
    <hyperlink ref="H431" r:id="rId785" display="6109010705840001"/>
    <hyperlink ref="J431" r:id="rId786" display="6109012009110003"/>
    <hyperlink ref="N431" r:id="rId787" display="https://drive.google.com/file/d/1MCbMFn1qLCpKtEoosblhq7tuV9az_Wnn/view?usp=sharing"/>
    <hyperlink ref="H432" r:id="rId788" display="6109010709870001"/>
    <hyperlink ref="J432" r:id="rId789" display="6109012109100003"/>
    <hyperlink ref="H433" r:id="rId790" display="6109010107850349"/>
    <hyperlink ref="J433" r:id="rId791" display="6109010907130005"/>
    <hyperlink ref="N433" r:id="rId792" display="https://drive.google.com/file/d/1nMuOIyNb913PgkCmWIIV4nsR4CPABClx/view?usp=sharing"/>
    <hyperlink ref="H434" r:id="rId793" display="6109010309850003"/>
    <hyperlink ref="J434" r:id="rId794" display="6109011108080043"/>
    <hyperlink ref="H435" r:id="rId795" display="6109010406880006"/>
    <hyperlink ref="H436" r:id="rId796" display="6109010107720219"/>
    <hyperlink ref="J436" r:id="rId797" display="6109012307070010"/>
    <hyperlink ref="H437" r:id="rId798" display="6109010506630008"/>
    <hyperlink ref="H438" r:id="rId799" display="6109011810720002"/>
    <hyperlink ref="H439" r:id="rId800" display="6109013105870002"/>
    <hyperlink ref="H440" r:id="rId801" display="6109010602700004"/>
    <hyperlink ref="H441" r:id="rId802" display="6109011706740001"/>
    <hyperlink ref="J441" r:id="rId803" display="6109012103070084"/>
    <hyperlink ref="H442" r:id="rId804" display="6109011711640003"/>
    <hyperlink ref="H443" r:id="rId805" display="6105040506900001"/>
    <hyperlink ref="H444" r:id="rId806" display="6109012309920001"/>
    <hyperlink ref="H445" r:id="rId807" display="6109010306690005"/>
    <hyperlink ref="H446" r:id="rId808" display="6109012907840004"/>
    <hyperlink ref="H447" r:id="rId809" display="6109010703800006"/>
    <hyperlink ref="J447" r:id="rId810" display="6109010405070048"/>
    <hyperlink ref="H448" r:id="rId811" display="6109010107580325"/>
    <hyperlink ref="H449" r:id="rId812" display="6109012707800002"/>
    <hyperlink ref="H450" r:id="rId813" display="6109012005630003"/>
    <hyperlink ref="H451" r:id="rId814" display="6109010507660006"/>
    <hyperlink ref="H452" r:id="rId815" display="6109011711830003"/>
    <hyperlink ref="J452" r:id="rId816" display="6109010405070079"/>
    <hyperlink ref="H453" r:id="rId817" display="6109012808700001"/>
    <hyperlink ref="J453" r:id="rId818" display="6109011402070048"/>
    <hyperlink ref="N453" r:id="rId819" display="660/28.7/SPPL/DLH/2021"/>
    <hyperlink ref="H454" r:id="rId820" display="6109010507710010"/>
    <hyperlink ref="J454" r:id="rId821" display="6109012002090020"/>
    <hyperlink ref="N454" r:id="rId822" display="660.28.6/SPPL/DLH/2021"/>
    <hyperlink ref="H455" r:id="rId823" display="6109016701790001"/>
    <hyperlink ref="J455" r:id="rId824" display="6109012702070076"/>
    <hyperlink ref="H456" r:id="rId825" display="6109016612650001"/>
    <hyperlink ref="J456" r:id="rId826" display="6109010508150003"/>
    <hyperlink ref="H457" r:id="rId827" display="6109016706810002"/>
    <hyperlink ref="J457" r:id="rId828" display="6109012002090020"/>
    <hyperlink ref="H458" r:id="rId829" display="6109010709790001"/>
    <hyperlink ref="J458" r:id="rId830" display="6109012209060003"/>
    <hyperlink ref="N458" r:id="rId831" display="660/28.5/SPPL/DLH/2021"/>
    <hyperlink ref="H459" r:id="rId832" display="6109055607950002"/>
    <hyperlink ref="J459" r:id="rId833" display="6109012812150004"/>
    <hyperlink ref="H460" r:id="rId834" display="6109010206920006"/>
    <hyperlink ref="J460" r:id="rId835" display="6109011307150003"/>
    <hyperlink ref="H461" r:id="rId836" display="6109010209840001"/>
    <hyperlink ref="J461" r:id="rId837" display="6109012611150003"/>
    <hyperlink ref="N461" r:id="rId838" display="660/28.3/SPPL/DLH/2021"/>
    <hyperlink ref="H462" r:id="rId839" display="6109011005880005"/>
    <hyperlink ref="J462" r:id="rId840" display="6109012102110002"/>
    <hyperlink ref="H463" r:id="rId841" display="6105030107890079"/>
    <hyperlink ref="J463" r:id="rId842" display="6109013011120014"/>
    <hyperlink ref="N463" r:id="rId843" display="660/33.2/SPPL/DLH/2021"/>
    <hyperlink ref="H464" r:id="rId844" display="6109014510780004"/>
    <hyperlink ref="J464" r:id="rId845" display="6109012702070079"/>
    <hyperlink ref="N464" r:id="rId846" display="660/32.4/SPPL/DLH/2021"/>
    <hyperlink ref="H465" r:id="rId847" display="6109010404960003"/>
    <hyperlink ref="J465" r:id="rId848" display="6109012702070079"/>
    <hyperlink ref="N465" r:id="rId849" display="660/28.8/SPPL/DLH/2021"/>
    <hyperlink ref="H466" r:id="rId850" display="6109011305740001"/>
    <hyperlink ref="H467" r:id="rId851" display="6109012004830004"/>
    <hyperlink ref="J467" r:id="rId852" display="6109010903110002"/>
    <hyperlink ref="N467" r:id="rId853" display="660/28.1/SPPL/DLH/2021"/>
    <hyperlink ref="H468" r:id="rId854" display="6109010607990006"/>
    <hyperlink ref="J468" r:id="rId855" display="6109010508150003"/>
    <hyperlink ref="H469" r:id="rId856" display="6109014510800001"/>
    <hyperlink ref="J469" r:id="rId857" display="6109012209060003"/>
    <hyperlink ref="H470" r:id="rId858" display="6109011010910004"/>
    <hyperlink ref="J470" r:id="rId859" display="6109011402070048"/>
    <hyperlink ref="H471" r:id="rId860" display="6109011807970003"/>
    <hyperlink ref="J471" r:id="rId861" display="6109010412060032"/>
    <hyperlink ref="H472" r:id="rId862" display="6109011406740004"/>
    <hyperlink ref="J472" r:id="rId863" display="6109012702070079"/>
    <hyperlink ref="N472" r:id="rId864" display="660/28.2/SPPL/DLH/2021"/>
    <hyperlink ref="H473" r:id="rId865" display="6109012404800003"/>
    <hyperlink ref="J473" r:id="rId866" display="6109012702070076"/>
    <hyperlink ref="N473" r:id="rId867" display="660/28.5/SPPL/DLH/2021"/>
    <hyperlink ref="H474" r:id="rId868" display="6109014705580001"/>
    <hyperlink ref="J474" r:id="rId869" display="6109011902070117"/>
    <hyperlink ref="N474" r:id="rId870" display="660/32.5/SPPL/DLH/2021"/>
    <hyperlink ref="H475" r:id="rId871" display="6109010204990004"/>
    <hyperlink ref="J475" r:id="rId872" display="6109012209060003"/>
    <hyperlink ref="H476" r:id="rId873" display="6109011003520004"/>
    <hyperlink ref="H477" r:id="rId874" display="6109016411960004"/>
    <hyperlink ref="H478" r:id="rId875" display="6109010303700001"/>
    <hyperlink ref="H479" r:id="rId876" display="6109011501770001"/>
    <hyperlink ref="J479" r:id="rId877" display="6109010707100001"/>
    <hyperlink ref="H480" r:id="rId878" display="6109012411800008"/>
    <hyperlink ref="J480" r:id="rId879" display="6109011001110014"/>
    <hyperlink ref="N480" r:id="rId880" display="https://drive.google.com/file/d/16Dv2pyWUjVuXGrjXBchkkVqlx9rxOiKO/view?usp=sharing"/>
    <hyperlink ref="H481" r:id="rId881" display="6109011211760003"/>
    <hyperlink ref="N481" r:id="rId882" display="https://drive.google.com/file/d/1I__Rb8h5BYltDuu4xPON9TzruL6cg3Jb/view?usp=sharing"/>
    <hyperlink ref="H482" r:id="rId883" display="6109012705860003"/>
    <hyperlink ref="J482" r:id="rId884" display="6109013006100004"/>
    <hyperlink ref="N482" r:id="rId885" display="https://drive.google.com/file/d/1dMKT9IWbkFeBgWxDeGoyFg_dSx2bwSzQ/view?usp=sharing"/>
    <hyperlink ref="H483" r:id="rId886" display="6112020808880002"/>
    <hyperlink ref="J483" r:id="rId887" display="6109011106140006"/>
    <hyperlink ref="N483" r:id="rId888" display="https://drive.google.com/file/d/1gAR-bWGPqQC-J0TkmtvLHI_DeQ2nJwRc/view?usp=sharing"/>
    <hyperlink ref="H484" r:id="rId889" display="6109012009740001"/>
    <hyperlink ref="J484" r:id="rId890" display="6109011711110009"/>
    <hyperlink ref="H485" r:id="rId891" display="6109013004790002"/>
    <hyperlink ref="J485" r:id="rId892" display="6109011204070006"/>
    <hyperlink ref="H486" r:id="rId893" display="6109011004750001"/>
    <hyperlink ref="J486" r:id="rId894" display="6109011009080023"/>
    <hyperlink ref="N486" r:id="rId895" display="https://drive.google.com/file/d/1Lh-aCFOidFn70MrweaXD-ms1CPzbV4LU/view?usp=sharing"/>
    <hyperlink ref="H487" r:id="rId896" display="6109011010630010"/>
    <hyperlink ref="J487" r:id="rId897" display="6109012302070013"/>
    <hyperlink ref="N487" r:id="rId898" display="https://drive.google.com/file/d/1WUepEIYEF0js3Se7tzpiPyFuoGKJ-aLX/view?usp=sharing"/>
    <hyperlink ref="H488" r:id="rId899" display="6109010106940002"/>
    <hyperlink ref="H489" r:id="rId900" display="6109015908890002"/>
    <hyperlink ref="N489" r:id="rId901" display="https://drive.google.com/file/d/12M7fIJriKL1389wOnS7QUJEsdglfvOmd/view?usp=sharing"/>
    <hyperlink ref="H490" r:id="rId902" display="6109011009720002"/>
    <hyperlink ref="J490" r:id="rId903" display="6109012210080012"/>
    <hyperlink ref="H491" r:id="rId904" display="6109011011720005"/>
    <hyperlink ref="J491" r:id="rId905" display="6109010207100001"/>
    <hyperlink ref="N491" r:id="rId906" display="https://drive.google.com/file/d/1E4z8_rEdXQQfDp1J0HF-sCo8z9glCUOO/view?usp=sharing"/>
    <hyperlink ref="H492" r:id="rId907" display="6109011611840003"/>
    <hyperlink ref="J492" r:id="rId908" display="6109013103080003"/>
    <hyperlink ref="H493" r:id="rId909" display="6109015107840003"/>
    <hyperlink ref="J493" r:id="rId910" display="6109012904090003"/>
    <hyperlink ref="H494" r:id="rId911" display="6109011211850003"/>
    <hyperlink ref="H495" r:id="rId912" display="6109014402750004"/>
    <hyperlink ref="N495" r:id="rId913" display="https://drive.google.com/file/d/171aciLiCgbhfoQNE1jgeBLiDx_OErqYs/view?usp=sharing"/>
    <hyperlink ref="H496" r:id="rId914" display="6109010510770002"/>
    <hyperlink ref="H497" r:id="rId915" display="6109012106740004"/>
    <hyperlink ref="N497" r:id="rId916" display="https://drive.google.com/file/d/12WkgqKcyI9bur16znR8eSqAxQ5UbdE3o/view?usp=sharing"/>
    <hyperlink ref="H498" r:id="rId917" display="6109011211850002"/>
    <hyperlink ref="H499" r:id="rId918" display="6109012008010008"/>
    <hyperlink ref="J499" r:id="rId919" display="6109011805200004"/>
    <hyperlink ref="H500" r:id="rId920" display="6109012312990001"/>
    <hyperlink ref="J500" r:id="rId921" display="6109011603070109"/>
    <hyperlink ref="H501" r:id="rId922" display="6109011202870002"/>
    <hyperlink ref="H502" r:id="rId923" display="6109012108610002"/>
    <hyperlink ref="H503" r:id="rId924" display="6109012308570003"/>
    <hyperlink ref="H504" r:id="rId925" display="6109013009920007"/>
    <hyperlink ref="H505" r:id="rId926" display="6109011809860003"/>
    <hyperlink ref="N505" r:id="rId927" display="https://drive.google.com/file/d/1fG2cLshdoie-ir8croRLFAGBSKZT_7mE/view?usp=sharing"/>
    <hyperlink ref="H506" r:id="rId928" display="6109012709770003"/>
    <hyperlink ref="J506" r:id="rId929" display="6109011310060032"/>
    <hyperlink ref="H507" r:id="rId930" display="6109010410940005"/>
    <hyperlink ref="H508" r:id="rId931" display="6109012109770001"/>
    <hyperlink ref="H509" r:id="rId932" display="6109016012910003"/>
    <hyperlink ref="J509" r:id="rId933" display="6109013101070048"/>
    <hyperlink ref="H510" r:id="rId934" display="6109016007860003"/>
    <hyperlink ref="J510" r:id="rId935" display="6109010303110004"/>
    <hyperlink ref="N510" r:id="rId936" display="https://drive.google.com/file/d/1nMv_slEr1AgAlGgXulfLcY8asCeHHbqW/view?usp=sharing"/>
    <hyperlink ref="H511" r:id="rId937" display="6109010208790004"/>
    <hyperlink ref="J511" r:id="rId938" display="6109010710080016"/>
    <hyperlink ref="N511" r:id="rId939" display="https://drive.google.com/file/d/1YZls5p7yxvCF3_7a9uET4qjQjJv5KQQH/view?usp=sharing"/>
    <hyperlink ref="H512" r:id="rId940" display="6109010111690007"/>
    <hyperlink ref="J512" r:id="rId941" display="6109010303090001"/>
    <hyperlink ref="N512" r:id="rId942" display="https://drive.google.com/file/d/1Bdxw0zCnpXufzKCEBu8VC9QZp0fZkxVl/view?usp=sharing"/>
    <hyperlink ref="H513" r:id="rId943" display="6109016504870003"/>
    <hyperlink ref="H514" r:id="rId944" display="6109010501070001"/>
    <hyperlink ref="J514" r:id="rId945" display="6109013101070048"/>
    <hyperlink ref="H515" r:id="rId946" display="6109011606760006"/>
    <hyperlink ref="J515" r:id="rId947" display="6109011607070002"/>
    <hyperlink ref="N515" r:id="rId948" display="https://drive.google.com/file/d/1jAPcSky63jQ4gcdCUi1ZXbQTaT9AEiyu/view?usp=sharing"/>
    <hyperlink ref="H516" r:id="rId949" display="6109011012760001"/>
    <hyperlink ref="J516" r:id="rId950" display="6109012006080010"/>
    <hyperlink ref="N516" r:id="rId951" display="https://drive.google.com/file/d/1E4kg1AajdUVn85_K6m-HrbD-gthQ5wJN/view?usp=sharing"/>
    <hyperlink ref="H517" r:id="rId952" display="6109010206970003"/>
    <hyperlink ref="J517" r:id="rId953" display="6109013101070048"/>
    <hyperlink ref="N517" r:id="rId954" display="https://drive.google.com/file/d/1c72v9079NxDO4O74gkUh-iI-1e0mpYhX/view?usp=sharing"/>
    <hyperlink ref="H518" r:id="rId955" display="6109015703640001"/>
    <hyperlink ref="N518" r:id="rId956" display="https://drive.google.com/file/d/1ItTNkeIffYzyFAekPJcisW1xSGowwGxs/view?usp=sharing"/>
    <hyperlink ref="H519" r:id="rId957" display="6109010204420002"/>
    <hyperlink ref="N519" r:id="rId958" display="https://drive.google.com/file/d/11Q6RA_ekZVCrekrC8Hiea7at8IBOH2Mv/view?usp=sharing"/>
    <hyperlink ref="H520" r:id="rId959" display="6109016808850003"/>
    <hyperlink ref="N520" r:id="rId960" display="https://drive.google.com/file/d/1zKSdGD9S9iPwr4oOwq_IUIq16-qnpTFZ/view?usp=sharing"/>
    <hyperlink ref="H521" r:id="rId961" display="6109010610680002"/>
    <hyperlink ref="H522" r:id="rId962" display="6109014602760006"/>
    <hyperlink ref="H523" r:id="rId963" display="6109012909850003"/>
    <hyperlink ref="H524" r:id="rId964" display="6109010709700006"/>
    <hyperlink ref="N524" r:id="rId965" display="https://drive.google.com/file/d/1MWlMTOApJuZOBD0lVQvaInBRPcEifZQH/view?usp=sharing"/>
    <hyperlink ref="H525" r:id="rId966" display="6109014501780004"/>
    <hyperlink ref="J525" r:id="rId967" display="6109011607070002"/>
    <hyperlink ref="N525" r:id="rId968" display="https://drive.google.com/file/d/1doFcOblp4b91vUvmVFJRRHqy89vFPNJ5/view?usp=sharing"/>
    <hyperlink ref="H526" r:id="rId969" display="6109016810750003"/>
    <hyperlink ref="J526" r:id="rId970" display="6109011210060032"/>
    <hyperlink ref="N526" r:id="rId971" display="660/37.10/SPPL/DLH/2021"/>
    <hyperlink ref="H527" r:id="rId972" display="6109010701660004"/>
    <hyperlink ref="N527" r:id="rId973" display="https://drive.google.com/file/d/1-jjBhwvMy70LFX6VrR-Z0n3dTWauwGcE/view?usp=sharing"/>
    <hyperlink ref="H528" r:id="rId974" display="6109012401870003"/>
    <hyperlink ref="J528" r:id="rId975" display="6109011411110014"/>
    <hyperlink ref="H529" r:id="rId976" display="6109011608780002"/>
    <hyperlink ref="N529" r:id="rId977" display="https://drive.google.com/file/d/1eRFCiwOK_58-KIBEhokOxPN8ER5-MlRk/view?usp=sharing"/>
    <hyperlink ref="H530" r:id="rId978" display="6109011111520006"/>
    <hyperlink ref="J530" r:id="rId979" display="6109011503070055"/>
    <hyperlink ref="H531" r:id="rId980" display="6109014107620189"/>
    <hyperlink ref="N531" r:id="rId981" display="https://drive.google.com/file/d/159UTHmHxHsbkMGNu8hqoQh70ZmG8xrSx/view?usp=sharing"/>
    <hyperlink ref="H532" r:id="rId982" display="6109010501880001"/>
    <hyperlink ref="N532" r:id="rId983" display="https://drive.google.com/file/d/1r-CVdllLvym4dqTYLVRPXdnv4vlO_s_X/view?usp=sharing"/>
    <hyperlink ref="H533" r:id="rId984" display="6109012707680003"/>
    <hyperlink ref="J533" r:id="rId985" display="6109011603070024"/>
    <hyperlink ref="N533" r:id="rId986" display="https://drive.google.com/file/d/1CTV0iJUMtbpNErcWjaFs5pAQqU4v4wvB/view?usp=sharing"/>
    <hyperlink ref="H534" r:id="rId987" display="6109015011700006"/>
    <hyperlink ref="J534" r:id="rId988" display="6109013101070048"/>
    <hyperlink ref="N534" r:id="rId989" display="https://drive.google.com/file/d/1ZrWL_lJgZiy7J3mQL77nK_MGAS5gHyeO/view?usp=sharing"/>
    <hyperlink ref="H535" r:id="rId990" display="6109010310690002"/>
    <hyperlink ref="J535" r:id="rId991" display="6109013101070048"/>
    <hyperlink ref="H536" r:id="rId992" display="6109011205890002"/>
    <hyperlink ref="N536" r:id="rId993" display="https://drive.google.com/file/d/1xDLLYKKWDbpavE5-bv-xUeFQkCMrPGwN/view?usp=sharing"/>
    <hyperlink ref="H537" r:id="rId994" display="6109012509800003"/>
    <hyperlink ref="N537" r:id="rId995" display="https://drive.google.com/file/d/1Jfp3UtoG3_osoqc2Ylmo8nqyVyqkcKLz/view?usp=sharing"/>
    <hyperlink ref="H538" r:id="rId996" display="6105022507800001"/>
    <hyperlink ref="H539" r:id="rId997" display="6109010408890007"/>
    <hyperlink ref="H540" r:id="rId998" display="6109010107090007"/>
    <hyperlink ref="J540" r:id="rId999" display="6109010107090007"/>
    <hyperlink ref="H541" r:id="rId1000" display="6109012403150001"/>
    <hyperlink ref="J541" r:id="rId1001" display="6109011603890005"/>
    <hyperlink ref="H542" r:id="rId1002" display="6103012207150006"/>
    <hyperlink ref="J542" r:id="rId1003" display="6171040607740006"/>
    <hyperlink ref="H543" r:id="rId1004" display="6109012604070138"/>
    <hyperlink ref="J543" r:id="rId1005" display="6109010709910010"/>
    <hyperlink ref="H544" r:id="rId1006" display="6109016712940001"/>
    <hyperlink ref="J544" r:id="rId1007" display="6109012004160008"/>
    <hyperlink ref="H545" r:id="rId1008" display="6109012812980003"/>
    <hyperlink ref="J545" r:id="rId1009" display="6109011303170010"/>
    <hyperlink ref="H546" r:id="rId1010" display="6109012008080010"/>
    <hyperlink ref="J546" r:id="rId1011" display="6109010806770002"/>
    <hyperlink ref="H547" r:id="rId1012" display="6109011206080004"/>
    <hyperlink ref="J547" r:id="rId1013" display="6109012409940001"/>
    <hyperlink ref="H548" r:id="rId1014" display="6109012704070090"/>
    <hyperlink ref="J548" r:id="rId1015" display="6109010804710002"/>
    <hyperlink ref="H549" r:id="rId1016" display="6109011009180002"/>
    <hyperlink ref="J549" r:id="rId1017" display="6105030307920002"/>
    <hyperlink ref="H550" r:id="rId1018" display="6109011405070009"/>
    <hyperlink ref="J550" r:id="rId1019" display="6109010505770014"/>
    <hyperlink ref="H551" r:id="rId1020" display="6171040810650006"/>
    <hyperlink ref="J551" r:id="rId1021" display="6171042907080006"/>
    <hyperlink ref="H552" r:id="rId1022" display="6109011911070012"/>
    <hyperlink ref="J552" r:id="rId1023" display="6109010605690006"/>
    <hyperlink ref="H553" r:id="rId1024" display="6109010801080004"/>
    <hyperlink ref="J553" r:id="rId1025" display="6109010409760004"/>
    <hyperlink ref="H554" r:id="rId1026" display="6109011009900003"/>
    <hyperlink ref="J554" r:id="rId1027" display="6109010801080006"/>
    <hyperlink ref="H555" r:id="rId1028" display="6109011102080021"/>
    <hyperlink ref="J555" r:id="rId1029" display="6109014205780003"/>
    <hyperlink ref="H556" r:id="rId1030" display="6109011004070001"/>
    <hyperlink ref="J556" r:id="rId1031" display="6109012811770001"/>
    <hyperlink ref="H557" r:id="rId1032" display="6109010801080010"/>
    <hyperlink ref="J557" r:id="rId1033" display="6109010909950007"/>
    <hyperlink ref="H558" r:id="rId1034" display="6109012311070001"/>
    <hyperlink ref="J558" r:id="rId1035" display="6109011206840001"/>
    <hyperlink ref="J559" r:id="rId1036" display="6109011803800002"/>
    <hyperlink ref="H560" r:id="rId1037" display="6109012008090007"/>
    <hyperlink ref="J560" r:id="rId1038" display="6109011006580009"/>
    <hyperlink ref="H561" r:id="rId1039" display="6109011109080013"/>
    <hyperlink ref="J561" r:id="rId1040" display="6109015602830001"/>
    <hyperlink ref="H562" r:id="rId1041" display="6109010801080005"/>
    <hyperlink ref="J562" r:id="rId1042" display="6109011506720003"/>
    <hyperlink ref="H563" r:id="rId1043" display="6109012306080015"/>
    <hyperlink ref="J563" r:id="rId1044" display="6109010710760004"/>
    <hyperlink ref="H564" r:id="rId1045" display="6109011611930002"/>
    <hyperlink ref="J564" r:id="rId1046" display="6109010806200004"/>
    <hyperlink ref="H565" r:id="rId1047" display="6109020107550095"/>
    <hyperlink ref="J565" r:id="rId1048" display="6109020610080016"/>
    <hyperlink ref="H566" r:id="rId1049" display="6109021201760005"/>
    <hyperlink ref="J566" r:id="rId1050" display="6109020706080004"/>
    <hyperlink ref="H567" r:id="rId1051" display="6109020305730001"/>
    <hyperlink ref="J567" r:id="rId1052" display="6109021801070003"/>
    <hyperlink ref="H568" r:id="rId1053" display="6109020504610002"/>
    <hyperlink ref="J568" r:id="rId1054" display="6109021801070001"/>
    <hyperlink ref="H569" r:id="rId1055" display="6109024505850014"/>
    <hyperlink ref="J569" r:id="rId1056" display="6109022803120001"/>
    <hyperlink ref="H570" r:id="rId1057" display="6109021802860004"/>
    <hyperlink ref="J570" r:id="rId1058" display="6109020602120003"/>
    <hyperlink ref="H571" r:id="rId1059" display="6112032804840002"/>
    <hyperlink ref="J571" r:id="rId1060" display="6109012901200007"/>
    <hyperlink ref="H572" r:id="rId1061" display="6109021902620003"/>
    <hyperlink ref="J572" r:id="rId1062" display="6109020610080015"/>
    <hyperlink ref="H573" r:id="rId1063" display="6109011212520004"/>
    <hyperlink ref="J573" r:id="rId1064" display="6109010412060067"/>
    <hyperlink ref="H574" r:id="rId1065" display="6109022006800007"/>
    <hyperlink ref="J574" r:id="rId1066" display="6109020610100011"/>
    <hyperlink ref="H575" r:id="rId1067" display="6109020707790002"/>
    <hyperlink ref="J575" r:id="rId1068" display="6109023012110086"/>
    <hyperlink ref="H576" r:id="rId1069" display="6109022606820004"/>
    <hyperlink ref="J576" r:id="rId1070" display="6109021202090031"/>
    <hyperlink ref="H577" r:id="rId1071" display="6109026303740004"/>
    <hyperlink ref="J577" r:id="rId1072" display="6109020706080021"/>
    <hyperlink ref="H578" r:id="rId1073" display="6109024408620003"/>
    <hyperlink ref="J578" r:id="rId1074" display="6109020602070001"/>
    <hyperlink ref="H579" r:id="rId1075" display="6109021712810003"/>
    <hyperlink ref="J579" r:id="rId1076" display="6109021007080016"/>
    <hyperlink ref="H580" r:id="rId1077" display="6109021008790001"/>
    <hyperlink ref="J580" r:id="rId1078" display="6109021102080003"/>
    <hyperlink ref="H581" r:id="rId1079" display="6109020707840004"/>
    <hyperlink ref="J581" r:id="rId1080" display="6109021711110022"/>
    <hyperlink ref="H582" r:id="rId1081" display="6109026003800003"/>
    <hyperlink ref="J582" r:id="rId1082" display="6109021812060061"/>
    <hyperlink ref="H583" r:id="rId1083" display="6109026404740004"/>
    <hyperlink ref="J583" r:id="rId1084" display="6109021801070025"/>
    <hyperlink ref="H584" r:id="rId1085" display="6109012808680003"/>
    <hyperlink ref="J584" r:id="rId1086" display="6109011912080012"/>
    <hyperlink ref="H585" r:id="rId1087" display="6109024107790114"/>
    <hyperlink ref="J585" r:id="rId1088" display="6109020402090018"/>
    <hyperlink ref="H586" r:id="rId1089" display="6109021602740005"/>
    <hyperlink ref="J586" r:id="rId1090" display="6109020706080013"/>
    <hyperlink ref="H587" r:id="rId1091" display="6109021309600002"/>
    <hyperlink ref="J587" r:id="rId1092" display="6109021409100002"/>
    <hyperlink ref="H588" r:id="rId1093" display="6109021709770001"/>
    <hyperlink ref="J588" r:id="rId1094" display="6109020801080011"/>
    <hyperlink ref="H589" r:id="rId1095" display="6109021512790004"/>
    <hyperlink ref="J589" r:id="rId1096" display="6109020307080008"/>
    <hyperlink ref="H590" r:id="rId1097" display="6109021710840004"/>
    <hyperlink ref="J590" r:id="rId1098" display="6109021407080001"/>
    <hyperlink ref="H591" r:id="rId1099" display="6109022809970001"/>
    <hyperlink ref="J591" r:id="rId1100" display="6109020612100005"/>
    <hyperlink ref="H592" r:id="rId1101" display="6109022907960001"/>
    <hyperlink ref="J592" r:id="rId1102" display="6109023012190002"/>
    <hyperlink ref="H593" r:id="rId1103" display="6109021104820002"/>
    <hyperlink ref="J593" r:id="rId1104" display="6109023107080044"/>
    <hyperlink ref="H594" r:id="rId1105" display="6109020303760003"/>
    <hyperlink ref="J594" r:id="rId1106" display="6109021602090004"/>
    <hyperlink ref="H595" r:id="rId1107" display="6109010210930001"/>
    <hyperlink ref="J595" r:id="rId1108" display="6109022509180001"/>
    <hyperlink ref="H596" r:id="rId1109" display="6109020908800001"/>
    <hyperlink ref="J596" r:id="rId1110" display="6109022311070001"/>
    <hyperlink ref="H597" r:id="rId1111" display="6109021212680008"/>
    <hyperlink ref="J597" r:id="rId1112" display="6109021609080009"/>
    <hyperlink ref="H598" r:id="rId1113" display="6109022202560002"/>
    <hyperlink ref="J598" r:id="rId1114" display="6109021007080009"/>
    <hyperlink ref="H599" r:id="rId1115" display="6109020304790004"/>
    <hyperlink ref="J599" r:id="rId1116" display="6109021205090004"/>
    <hyperlink ref="H600" r:id="rId1117" display="6109010107700329"/>
    <hyperlink ref="J600" r:id="rId1118" display="6109022612180002"/>
    <hyperlink ref="H601" r:id="rId1119" display="6109022508870004"/>
    <hyperlink ref="J601" r:id="rId1120" display="6109022411160007"/>
    <hyperlink ref="H602" r:id="rId1121" display="6105030102620005"/>
    <hyperlink ref="J602" r:id="rId1122" display="6109021905210001"/>
    <hyperlink ref="H603" r:id="rId1123" display="6109010604600003"/>
    <hyperlink ref="J603" r:id="rId1124" display="6109021102140001"/>
    <hyperlink ref="H604" r:id="rId1125" display="6109021202970004"/>
    <hyperlink ref="J604" r:id="rId1126" display="6109022110190005"/>
    <hyperlink ref="H605" r:id="rId1127" display="6109022605950001"/>
    <hyperlink ref="J605" r:id="rId1128" display="6109021409160004"/>
    <hyperlink ref="H606" r:id="rId1129" display="6109020411890001"/>
    <hyperlink ref="J606" r:id="rId1130" display="6109022702180003"/>
    <hyperlink ref="H607" r:id="rId1131" display="6109020602710001"/>
    <hyperlink ref="J607" r:id="rId1132" display="6109022204080008"/>
    <hyperlink ref="H608" r:id="rId1133" display="6109021611810001"/>
    <hyperlink ref="J608" r:id="rId1134" display="6109022908080084"/>
    <hyperlink ref="H609" r:id="rId1135" display="6109021208740002"/>
    <hyperlink ref="J609" r:id="rId1136" display="6109021701070033"/>
    <hyperlink ref="H610" r:id="rId1137" display="6109020202820003"/>
    <hyperlink ref="J610" r:id="rId1138" display="6109022008080007"/>
    <hyperlink ref="H611" r:id="rId1139" display="6106161008890002"/>
    <hyperlink ref="J611" r:id="rId1140" display="6106160802170001"/>
    <hyperlink ref="H612" r:id="rId1141" display="6109021604810001"/>
    <hyperlink ref="J612" r:id="rId1142" display="6109021108080012"/>
    <hyperlink ref="H613" r:id="rId1143" display="6109023108800003"/>
    <hyperlink ref="J613" r:id="rId1144" display="6109020606200003"/>
    <hyperlink ref="H614" r:id="rId1145" display="6109020205720003"/>
    <hyperlink ref="J614" r:id="rId1146" display="6109022907100021"/>
    <hyperlink ref="H615" r:id="rId1147" display="6109021210790001"/>
    <hyperlink ref="J615" r:id="rId1148" display="6109023107080127"/>
    <hyperlink ref="H616" r:id="rId1149" display="6109020107640102"/>
    <hyperlink ref="J616" r:id="rId1150" display="6109022908080085"/>
    <hyperlink ref="H617" r:id="rId1151" display="6109020609660003"/>
    <hyperlink ref="J617" r:id="rId1152" display="6109020206080017"/>
    <hyperlink ref="H618" r:id="rId1153" display="6109021204810002"/>
    <hyperlink ref="J618" r:id="rId1154" display="6109020402090003"/>
    <hyperlink ref="H619" r:id="rId1155" display="6109021807930001"/>
    <hyperlink ref="J619" r:id="rId1156" display="6109020303150004"/>
    <hyperlink ref="H620" r:id="rId1157" display="6109021206620004"/>
    <hyperlink ref="J620" r:id="rId1158" display="6109021108080014"/>
    <hyperlink ref="H621" r:id="rId1159" display="6109022804670001"/>
    <hyperlink ref="J621" r:id="rId1160" display="6109020412070002"/>
    <hyperlink ref="H622" r:id="rId1161" display="6109020107710097"/>
    <hyperlink ref="J622" r:id="rId1162" display="6109022009070001"/>
    <hyperlink ref="H623" r:id="rId1163" display="6109020212620003"/>
    <hyperlink ref="J623" r:id="rId1164" display="6109020206080020"/>
    <hyperlink ref="H624" r:id="rId1165" display="6109020107550093"/>
    <hyperlink ref="J624" r:id="rId1166" display="6109020907080022"/>
    <hyperlink ref="H625" r:id="rId1167" display="6109022512890003"/>
    <hyperlink ref="J625" r:id="rId1168" display="6109022907100019"/>
    <hyperlink ref="H626" r:id="rId1169" display="6109020306910003"/>
    <hyperlink ref="J626" r:id="rId1170" display="6109020608140003"/>
    <hyperlink ref="H627" r:id="rId1171" display="6109020308820003"/>
    <hyperlink ref="J627" r:id="rId1172" display="6109021007080010"/>
    <hyperlink ref="H628" r:id="rId1173" display="6109020206650006"/>
    <hyperlink ref="J628" r:id="rId1174" display="6109021108080015"/>
    <hyperlink ref="H629" r:id="rId1175" display="6109020911790003"/>
    <hyperlink ref="J629" r:id="rId1176" display="6109021201100002"/>
    <hyperlink ref="H630" r:id="rId1177" display="6109023012790002"/>
    <hyperlink ref="J630" r:id="rId1178" display="6109022309080006"/>
    <hyperlink ref="H631" r:id="rId1179" display="6109020306710001"/>
    <hyperlink ref="J631" r:id="rId1180" display="6109022310070008"/>
    <hyperlink ref="H632" r:id="rId1181" display="6109020708590001"/>
    <hyperlink ref="J632" r:id="rId1182" display="6109022102110014"/>
    <hyperlink ref="H633" r:id="rId1183" display="6109021110750001"/>
    <hyperlink ref="J633" r:id="rId1184" display="6109022803080011"/>
    <hyperlink ref="H634" r:id="rId1185" display="6109025708690003"/>
    <hyperlink ref="J634" r:id="rId1186" display="6109020310060024"/>
    <hyperlink ref="H635" r:id="rId1187" display="6109022505700005"/>
    <hyperlink ref="J635" r:id="rId1188" display="6109022302070024"/>
    <hyperlink ref="H636" r:id="rId1189" display="6109022412770006"/>
    <hyperlink ref="J636" r:id="rId1190" display="6109021911100007"/>
    <hyperlink ref="H637" r:id="rId1191" display="6109020812830002"/>
    <hyperlink ref="J637" r:id="rId1192" display="6109022703090011"/>
    <hyperlink ref="H638" r:id="rId1193" display="6109021606630002"/>
    <hyperlink ref="J638" r:id="rId1194" display="6109023110060009"/>
    <hyperlink ref="H639" r:id="rId1195" display="6109022205580003"/>
    <hyperlink ref="J639" r:id="rId1196" display="6109021108080025"/>
    <hyperlink ref="H640" r:id="rId1197" display="6109025303890003"/>
    <hyperlink ref="J640" r:id="rId1198" display="6109011512110011"/>
    <hyperlink ref="H641" r:id="rId1199" display="6109021210700005"/>
    <hyperlink ref="J641" r:id="rId1200" display="6109020309080004"/>
    <hyperlink ref="H642" r:id="rId1201" display="6109024904690003"/>
    <hyperlink ref="J642" r:id="rId1202" display="6109011301090004"/>
    <hyperlink ref="H643" r:id="rId1203" display="6109022304770003"/>
    <hyperlink ref="J643" r:id="rId1204" display="6109022302070012"/>
    <hyperlink ref="H644" r:id="rId1205" display="6109021406670003"/>
    <hyperlink ref="J644" r:id="rId1206" display="6109022702090026"/>
    <hyperlink ref="H645" r:id="rId1207" display="6109025612830002"/>
    <hyperlink ref="J645" r:id="rId1208" display="6109021301090003"/>
    <hyperlink ref="H646" r:id="rId1209" display="6109024106810001"/>
    <hyperlink ref="J646" r:id="rId1210" display="6109020902160001"/>
    <hyperlink ref="H647" r:id="rId1211" display="6109027107870003"/>
    <hyperlink ref="J647" r:id="rId1212" display="6109022401110011"/>
    <hyperlink ref="H648" r:id="rId1213" display="6109020803850009"/>
    <hyperlink ref="J648" r:id="rId1214" display="6109020402110021"/>
    <hyperlink ref="H649" r:id="rId1215" display="6109022805620001"/>
    <hyperlink ref="J649" r:id="rId1216" display="6109022112110008"/>
    <hyperlink ref="H650" r:id="rId1217" display="6109021805610005"/>
    <hyperlink ref="J650" r:id="rId1218" display="6109021809080007"/>
    <hyperlink ref="H651" r:id="rId1219" display="6109022303760004"/>
    <hyperlink ref="J651" r:id="rId1220" display="6109022702090027"/>
    <hyperlink ref="H652" r:id="rId1221" display="6109021808800004"/>
    <hyperlink ref="J652" r:id="rId1222" display="6109021307160003"/>
    <hyperlink ref="H653" r:id="rId1223" display="6105071406880001"/>
    <hyperlink ref="J653" r:id="rId1224" display="6109022502170003"/>
    <hyperlink ref="H654" r:id="rId1225" display="6109020410870002"/>
    <hyperlink ref="J654" r:id="rId1226" display="6109021109170006"/>
    <hyperlink ref="H655" r:id="rId1227" display="6109020609720001"/>
    <hyperlink ref="J655" r:id="rId1228" display="6109021210060011"/>
    <hyperlink ref="H656" r:id="rId1229" display="6109021808020001"/>
    <hyperlink ref="J656" r:id="rId1230" display="6109021001070006"/>
    <hyperlink ref="H657" r:id="rId1231" display="6109021311860004"/>
    <hyperlink ref="J657" r:id="rId1232" display="6109020402110015"/>
    <hyperlink ref="H658" r:id="rId1233" display="6109022407900001"/>
    <hyperlink ref="J658" r:id="rId1234" display="6109021809190002"/>
    <hyperlink ref="H659" r:id="rId1235" display="6109020307580003"/>
    <hyperlink ref="J659" r:id="rId1236" display="6109020206100008"/>
    <hyperlink ref="H660" r:id="rId1237" display="6109024107560121"/>
    <hyperlink ref="J660" r:id="rId1238" display="6109022702090025"/>
    <hyperlink ref="H661" r:id="rId1239" display="6109025509800001"/>
    <hyperlink ref="J661" r:id="rId1240" display="6109022702070073"/>
    <hyperlink ref="H662" r:id="rId1241" display="6109022206660001"/>
    <hyperlink ref="J662" r:id="rId1242" display="6109020507100003"/>
    <hyperlink ref="H663" r:id="rId1243" display="6109023007020003"/>
    <hyperlink ref="J663" r:id="rId1244" display="6109020907090001"/>
    <hyperlink ref="H664" r:id="rId1245" display="6109021911920003"/>
    <hyperlink ref="J664" r:id="rId1246" display="6109021901110015"/>
    <hyperlink ref="H665" r:id="rId1247" display="6109020109690003"/>
    <hyperlink ref="J665" r:id="rId1248" display="6109021308090012"/>
    <hyperlink ref="H666" r:id="rId1249" display="6109022903770006"/>
    <hyperlink ref="J666" r:id="rId1250" display="6109022702090020'"/>
    <hyperlink ref="H667" r:id="rId1251" display="6109026404640001"/>
    <hyperlink ref="J667" r:id="rId1252" display="6109022901080028"/>
    <hyperlink ref="H668" r:id="rId1253" display="6109021111860002"/>
    <hyperlink ref="J668" r:id="rId1254" display="6109020404200004"/>
    <hyperlink ref="H669" r:id="rId1255" display="6109022009890003"/>
    <hyperlink ref="J669" r:id="rId1256" display="6109020906160005"/>
    <hyperlink ref="H670" r:id="rId1257" display="6109022702870003"/>
    <hyperlink ref="J670" r:id="rId1258" display="6109020104200002"/>
    <hyperlink ref="H671" r:id="rId1259" display="6109011202950001"/>
    <hyperlink ref="J671" r:id="rId1260" display="6109011605170003"/>
    <hyperlink ref="H672" r:id="rId1261" display="6109020303520001"/>
    <hyperlink ref="J672" r:id="rId1262" display="6109022305080002"/>
    <hyperlink ref="H673" r:id="rId1263" display="6109022707770001"/>
    <hyperlink ref="J673" r:id="rId1264" display="6109020404070002"/>
    <hyperlink ref="H674" r:id="rId1265" display="6109021003810001"/>
    <hyperlink ref="J674" r:id="rId1266" display="6109022908080025"/>
    <hyperlink ref="H675" r:id="rId1267" display="6109021406840003"/>
    <hyperlink ref="J675" r:id="rId1268" display="6109021901100002"/>
    <hyperlink ref="H676" r:id="rId1269" display="6109026504810001"/>
    <hyperlink ref="J676" r:id="rId1270" display="6109020701080001"/>
    <hyperlink ref="H677" r:id="rId1271" display="6109021511880001"/>
    <hyperlink ref="J677" r:id="rId1272" display="6109021610080002"/>
    <hyperlink ref="H678" r:id="rId1273" display="6109020107580137"/>
    <hyperlink ref="J678" r:id="rId1274" display="6109020808110012"/>
    <hyperlink ref="H679" r:id="rId1275" display="6109021009840005"/>
    <hyperlink ref="J679" r:id="rId1276" display="6109022908080032"/>
    <hyperlink ref="H680" r:id="rId1277" display="6109020603880002"/>
    <hyperlink ref="J680" r:id="rId1278" display="6109022208110001"/>
    <hyperlink ref="H681" r:id="rId1279" display="6109020110840001"/>
    <hyperlink ref="J681" r:id="rId1280" display="6109021007080006"/>
    <hyperlink ref="H682" r:id="rId1281" display="6109021407900005"/>
    <hyperlink ref="J682" r:id="rId1282" display="6109020209210001"/>
    <hyperlink ref="H683" r:id="rId1283" display="6109022612700001"/>
    <hyperlink ref="J683" r:id="rId1284" display="6109021803110002"/>
    <hyperlink ref="H684" r:id="rId1285" display="6109020104720002"/>
    <hyperlink ref="J684" r:id="rId1286" display="6109020911060004"/>
    <hyperlink ref="H685" r:id="rId1287" display="6109021411780001"/>
    <hyperlink ref="J685" r:id="rId1288" display="6109023107080068"/>
    <hyperlink ref="H686" r:id="rId1289" display="6109020305790001"/>
    <hyperlink ref="J686" r:id="rId1290" display="6109020411080008"/>
    <hyperlink ref="H687" r:id="rId1291" display="6109022802900002"/>
    <hyperlink ref="J687" r:id="rId1292" display="6109022307140002"/>
    <hyperlink ref="H688" r:id="rId1293" display="6109020206720003"/>
    <hyperlink ref="J688" r:id="rId1294" display="6109021012080001"/>
    <hyperlink ref="H689" r:id="rId1295" display="6109022901870002"/>
    <hyperlink ref="J689" r:id="rId1296" display="6109022210130003"/>
    <hyperlink ref="H690" r:id="rId1297" display="6109021909860001"/>
    <hyperlink ref="J690" r:id="rId1298" display="6109023105170002"/>
    <hyperlink ref="H691" r:id="rId1299" display="6109021007720003"/>
    <hyperlink ref="J691" r:id="rId1300" display="6109022010080001"/>
    <hyperlink ref="H692" r:id="rId1301" display="6109020709770003"/>
    <hyperlink ref="J692" r:id="rId1302" display="6109020504110001"/>
    <hyperlink ref="H693" r:id="rId1303" display="6109021007770007"/>
    <hyperlink ref="J693" r:id="rId1304" display="6109020102070004"/>
    <hyperlink ref="H694" r:id="rId1305" display="6109021601860002"/>
    <hyperlink ref="J694" r:id="rId1306" display="6109022212140001"/>
    <hyperlink ref="H695" r:id="rId1307" display="6109020510740002"/>
    <hyperlink ref="J695" r:id="rId1308" display="6109022804080001"/>
    <hyperlink ref="H696" r:id="rId1309" display="6109020809970005"/>
    <hyperlink ref="J696" r:id="rId1310" display="6109020909200005"/>
    <hyperlink ref="H697" r:id="rId1311" display="6109022406950002"/>
    <hyperlink ref="J697" r:id="rId1312" display="6109021803150007"/>
    <hyperlink ref="H698" r:id="rId1313" display="6109015507870004"/>
    <hyperlink ref="J698" r:id="rId1314" display="6109012105070005"/>
    <hyperlink ref="H699" r:id="rId1315" display="6109011505740004"/>
    <hyperlink ref="J699" r:id="rId1316" display="6109011806070025"/>
    <hyperlink ref="H700" r:id="rId1317" display="6109021705870003"/>
    <hyperlink ref="J700" r:id="rId1318" display="6109023012110011"/>
    <hyperlink ref="H701" r:id="rId1319" display="6109022609810002"/>
    <hyperlink ref="J701" r:id="rId1320" display="6109020306080012"/>
    <hyperlink ref="H702" r:id="rId1321" display="6109021008860006"/>
    <hyperlink ref="J702" r:id="rId1322" display="6109022005200002"/>
    <hyperlink ref="H703" r:id="rId1323" display="6109021204950002"/>
    <hyperlink ref="J703" r:id="rId1324" display="6109020905170003"/>
    <hyperlink ref="H704" r:id="rId1325" display="6109020107660082"/>
    <hyperlink ref="J704" r:id="rId1326" display="6109022306080020"/>
    <hyperlink ref="H705" r:id="rId1327" display="6109020908790006"/>
    <hyperlink ref="J705" r:id="rId1328" display="6109020306080002"/>
    <hyperlink ref="H706" r:id="rId1329" display="6109020101830011"/>
    <hyperlink ref="J706" r:id="rId1330" display="6109021809130001"/>
    <hyperlink ref="H707" r:id="rId1331" display="6109020309990002"/>
    <hyperlink ref="J707" r:id="rId1332" display="6109020709210005"/>
    <hyperlink ref="H708" r:id="rId1333" display="6109021911930003"/>
    <hyperlink ref="J708" r:id="rId1334" display="6109021303200003"/>
    <hyperlink ref="H709" r:id="rId1335" display="6109015002830001"/>
    <hyperlink ref="J709" r:id="rId1336" display="6105031907110019"/>
    <hyperlink ref="H710" r:id="rId1337" display="6109020708680003"/>
    <hyperlink ref="J710" r:id="rId1338" display="6109021302090010"/>
    <hyperlink ref="H711" r:id="rId1339" display="6109024111850002"/>
    <hyperlink ref="J711" r:id="rId1340" display="6109021302090011"/>
    <hyperlink ref="H712" r:id="rId1341" display="6109020103920005"/>
    <hyperlink ref="J712" r:id="rId1342" display="6109021508110003"/>
    <hyperlink ref="H713" r:id="rId1343" display="6109021601920001"/>
    <hyperlink ref="J713" r:id="rId1344" display="6109021602210001"/>
    <hyperlink ref="H714" r:id="rId1345" display="6109021208000001"/>
    <hyperlink ref="J714" r:id="rId1346" display="6109020508140001"/>
    <hyperlink ref="H715" r:id="rId1347" display="6109022510650002"/>
    <hyperlink ref="J715" r:id="rId1348" display="6109021701070024"/>
    <hyperlink ref="H716" r:id="rId1349" display="6109024202850003"/>
    <hyperlink ref="J716" r:id="rId1350" display="6109022211170001"/>
    <hyperlink ref="H717" r:id="rId1351" display="6109022210700003"/>
    <hyperlink ref="J717" r:id="rId1352" display="6109020306080004"/>
    <hyperlink ref="H718" r:id="rId1353" display="6109024402890003"/>
    <hyperlink ref="J718" r:id="rId1354" display="6109020306080012"/>
  </hyperlinks>
  <printOptions headings="false" gridLines="false" gridLinesSet="true" horizontalCentered="false" verticalCentered="false"/>
  <pageMargins left="0.315277777777778" right="0.315277777777778" top="0.354166666666667" bottom="0.354166666666667" header="0.511811023622047" footer="0.511811023622047"/>
  <pageSetup paperSize="9" scale="8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355"/>
  <legacyDrawing r:id="rId1356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828125" defaultRowHeight="15" zeroHeight="false" outlineLevelRow="0" outlineLevelCol="0"/>
  <cols>
    <col collapsed="false" customWidth="true" hidden="false" outlineLevel="0" max="1" min="1" style="1" width="6.57"/>
    <col collapsed="false" customWidth="true" hidden="false" outlineLevel="0" max="2" min="2" style="1" width="18.71"/>
    <col collapsed="false" customWidth="true" hidden="false" outlineLevel="0" max="3" min="3" style="1" width="27.15"/>
    <col collapsed="false" customWidth="true" hidden="false" outlineLevel="0" max="4" min="4" style="1" width="25.15"/>
    <col collapsed="false" customWidth="true" hidden="false" outlineLevel="0" max="5" min="5" style="1" width="20.29"/>
    <col collapsed="false" customWidth="true" hidden="false" outlineLevel="0" max="6" min="6" style="1" width="8.57"/>
    <col collapsed="false" customWidth="true" hidden="false" outlineLevel="0" max="7" min="7" style="1" width="9.57"/>
    <col collapsed="false" customWidth="true" hidden="false" outlineLevel="0" max="8" min="8" style="1" width="10.14"/>
    <col collapsed="false" customWidth="true" hidden="false" outlineLevel="0" max="9" min="9" style="1" width="9.7"/>
    <col collapsed="false" customWidth="true" hidden="false" outlineLevel="0" max="10" min="10" style="1" width="11.57"/>
    <col collapsed="false" customWidth="true" hidden="false" outlineLevel="0" max="11" min="11" style="1" width="32.86"/>
    <col collapsed="false" customWidth="true" hidden="false" outlineLevel="0" max="12" min="12" style="1" width="27.15"/>
    <col collapsed="false" customWidth="true" hidden="false" outlineLevel="0" max="13" min="13" style="1" width="24.15"/>
    <col collapsed="false" customWidth="true" hidden="false" outlineLevel="0" max="14" min="14" style="1" width="13.57"/>
    <col collapsed="false" customWidth="true" hidden="false" outlineLevel="0" max="15" min="15" style="1" width="12.71"/>
    <col collapsed="false" customWidth="true" hidden="false" outlineLevel="0" max="16" min="16" style="1" width="13.86"/>
    <col collapsed="false" customWidth="true" hidden="false" outlineLevel="0" max="17" min="17" style="1" width="7.43"/>
    <col collapsed="false" customWidth="true" hidden="false" outlineLevel="0" max="18" min="18" style="1" width="9"/>
    <col collapsed="false" customWidth="true" hidden="false" outlineLevel="0" max="27" min="19" style="1" width="9.85"/>
  </cols>
  <sheetData>
    <row r="1" customFormat="false" ht="24" hidden="false" customHeight="true" outlineLevel="0" collapsed="false">
      <c r="A1" s="365"/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</row>
    <row r="2" customFormat="false" ht="25.5" hidden="false" customHeight="true" outlineLevel="0" collapsed="false">
      <c r="A2" s="366" t="s">
        <v>877</v>
      </c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  <c r="R2" s="366"/>
      <c r="S2" s="366"/>
    </row>
    <row r="3" customFormat="false" ht="15" hidden="false" customHeight="true" outlineLevel="0" collapsed="false">
      <c r="A3" s="367" t="s">
        <v>19</v>
      </c>
      <c r="B3" s="368" t="s">
        <v>3585</v>
      </c>
      <c r="C3" s="368" t="s">
        <v>879</v>
      </c>
      <c r="D3" s="367" t="s">
        <v>881</v>
      </c>
      <c r="E3" s="368" t="s">
        <v>3586</v>
      </c>
      <c r="F3" s="369" t="s">
        <v>3587</v>
      </c>
      <c r="G3" s="368" t="s">
        <v>3588</v>
      </c>
      <c r="H3" s="368" t="s">
        <v>3589</v>
      </c>
      <c r="I3" s="368" t="s">
        <v>3590</v>
      </c>
      <c r="J3" s="368" t="s">
        <v>3591</v>
      </c>
      <c r="K3" s="368"/>
      <c r="L3" s="368"/>
      <c r="M3" s="368" t="s">
        <v>3592</v>
      </c>
      <c r="N3" s="367" t="s">
        <v>3593</v>
      </c>
      <c r="O3" s="367" t="s">
        <v>3594</v>
      </c>
      <c r="P3" s="367"/>
      <c r="Q3" s="368" t="s">
        <v>3595</v>
      </c>
      <c r="R3" s="368"/>
      <c r="S3" s="368"/>
    </row>
    <row r="4" customFormat="false" ht="70.5" hidden="false" customHeight="true" outlineLevel="0" collapsed="false">
      <c r="A4" s="367"/>
      <c r="B4" s="367"/>
      <c r="C4" s="367"/>
      <c r="D4" s="367"/>
      <c r="E4" s="367"/>
      <c r="F4" s="367"/>
      <c r="G4" s="367"/>
      <c r="H4" s="367"/>
      <c r="I4" s="367"/>
      <c r="J4" s="368" t="s">
        <v>3596</v>
      </c>
      <c r="K4" s="368" t="s">
        <v>3597</v>
      </c>
      <c r="L4" s="368" t="s">
        <v>3598</v>
      </c>
      <c r="M4" s="368"/>
      <c r="N4" s="368"/>
      <c r="O4" s="367" t="s">
        <v>3599</v>
      </c>
      <c r="P4" s="367" t="s">
        <v>3600</v>
      </c>
      <c r="Q4" s="368" t="s">
        <v>3601</v>
      </c>
      <c r="R4" s="367" t="s">
        <v>3602</v>
      </c>
      <c r="S4" s="367" t="s">
        <v>3603</v>
      </c>
    </row>
    <row r="5" customFormat="false" ht="14.25" hidden="false" customHeight="true" outlineLevel="0" collapsed="false">
      <c r="A5" s="353" t="n">
        <v>1</v>
      </c>
      <c r="B5" s="267" t="s">
        <v>3604</v>
      </c>
      <c r="C5" s="269" t="s">
        <v>35</v>
      </c>
      <c r="D5" s="370" t="s">
        <v>41</v>
      </c>
      <c r="E5" s="370" t="s">
        <v>848</v>
      </c>
      <c r="F5" s="371" t="n">
        <v>0.78</v>
      </c>
      <c r="G5" s="267" t="n">
        <v>2003</v>
      </c>
      <c r="H5" s="353" t="n">
        <v>140</v>
      </c>
      <c r="I5" s="372" t="n">
        <v>1.6</v>
      </c>
      <c r="J5" s="373" t="s">
        <v>39</v>
      </c>
      <c r="K5" s="374" t="s">
        <v>3605</v>
      </c>
      <c r="L5" s="370" t="s">
        <v>3606</v>
      </c>
      <c r="M5" s="370" t="s">
        <v>3607</v>
      </c>
      <c r="N5" s="273" t="s">
        <v>3608</v>
      </c>
      <c r="O5" s="370" t="n">
        <v>111.040177</v>
      </c>
      <c r="P5" s="370" t="n">
        <v>-0.00851</v>
      </c>
      <c r="Q5" s="353" t="s">
        <v>3609</v>
      </c>
      <c r="R5" s="353" t="s">
        <v>3609</v>
      </c>
      <c r="S5" s="370"/>
      <c r="T5" s="218"/>
      <c r="U5" s="218"/>
      <c r="V5" s="218"/>
      <c r="W5" s="218"/>
      <c r="X5" s="218"/>
      <c r="Y5" s="218"/>
      <c r="Z5" s="218"/>
      <c r="AA5" s="218"/>
    </row>
    <row r="6" customFormat="false" ht="14.25" hidden="false" customHeight="true" outlineLevel="0" collapsed="false">
      <c r="A6" s="353" t="n">
        <v>2</v>
      </c>
      <c r="B6" s="267" t="s">
        <v>3610</v>
      </c>
      <c r="C6" s="269" t="s">
        <v>42</v>
      </c>
      <c r="D6" s="370" t="s">
        <v>41</v>
      </c>
      <c r="E6" s="370" t="s">
        <v>848</v>
      </c>
      <c r="F6" s="371" t="n">
        <v>0.26</v>
      </c>
      <c r="G6" s="267" t="n">
        <v>2014</v>
      </c>
      <c r="H6" s="353" t="n">
        <v>35</v>
      </c>
      <c r="I6" s="372" t="n">
        <v>0.33</v>
      </c>
      <c r="J6" s="373" t="s">
        <v>45</v>
      </c>
      <c r="K6" s="370" t="s">
        <v>3611</v>
      </c>
      <c r="L6" s="370" t="s">
        <v>42</v>
      </c>
      <c r="M6" s="370" t="s">
        <v>3607</v>
      </c>
      <c r="N6" s="273" t="s">
        <v>3612</v>
      </c>
      <c r="O6" s="370" t="n">
        <v>111.046028</v>
      </c>
      <c r="P6" s="370" t="n">
        <v>-0.006693</v>
      </c>
      <c r="Q6" s="353" t="s">
        <v>3609</v>
      </c>
      <c r="R6" s="353" t="s">
        <v>3609</v>
      </c>
      <c r="S6" s="370"/>
      <c r="T6" s="218"/>
      <c r="U6" s="218"/>
      <c r="V6" s="218"/>
      <c r="W6" s="218"/>
      <c r="X6" s="218"/>
      <c r="Y6" s="218"/>
      <c r="Z6" s="218"/>
      <c r="AA6" s="218"/>
    </row>
    <row r="7" customFormat="false" ht="14.25" hidden="false" customHeight="true" outlineLevel="0" collapsed="false">
      <c r="A7" s="353" t="n">
        <v>3</v>
      </c>
      <c r="B7" s="267" t="s">
        <v>3613</v>
      </c>
      <c r="C7" s="269" t="s">
        <v>42</v>
      </c>
      <c r="D7" s="370" t="s">
        <v>41</v>
      </c>
      <c r="E7" s="370" t="s">
        <v>848</v>
      </c>
      <c r="F7" s="371" t="n">
        <v>1.87</v>
      </c>
      <c r="G7" s="267" t="n">
        <v>2004</v>
      </c>
      <c r="H7" s="353" t="n">
        <v>260</v>
      </c>
      <c r="I7" s="375" t="n">
        <v>1.87</v>
      </c>
      <c r="J7" s="373" t="s">
        <v>39</v>
      </c>
      <c r="K7" s="370" t="s">
        <v>3614</v>
      </c>
      <c r="L7" s="269" t="s">
        <v>42</v>
      </c>
      <c r="M7" s="370" t="s">
        <v>3607</v>
      </c>
      <c r="N7" s="273" t="s">
        <v>3615</v>
      </c>
      <c r="O7" s="370" t="n">
        <v>111.067911</v>
      </c>
      <c r="P7" s="370" t="n">
        <v>-0.004437</v>
      </c>
      <c r="Q7" s="353" t="s">
        <v>3609</v>
      </c>
      <c r="R7" s="353" t="s">
        <v>3609</v>
      </c>
      <c r="S7" s="370"/>
      <c r="T7" s="218"/>
      <c r="U7" s="218"/>
      <c r="V7" s="218"/>
      <c r="W7" s="218"/>
      <c r="X7" s="218"/>
      <c r="Y7" s="218"/>
      <c r="Z7" s="218"/>
      <c r="AA7" s="218"/>
    </row>
    <row r="8" customFormat="false" ht="14.25" hidden="false" customHeight="true" outlineLevel="0" collapsed="false">
      <c r="A8" s="353" t="n">
        <v>4</v>
      </c>
      <c r="B8" s="267" t="s">
        <v>3616</v>
      </c>
      <c r="C8" s="269" t="s">
        <v>47</v>
      </c>
      <c r="D8" s="370" t="s">
        <v>41</v>
      </c>
      <c r="E8" s="370" t="s">
        <v>848</v>
      </c>
      <c r="F8" s="371" t="n">
        <v>1.38</v>
      </c>
      <c r="G8" s="267" t="n">
        <v>2003</v>
      </c>
      <c r="H8" s="353" t="n">
        <v>187</v>
      </c>
      <c r="I8" s="372" t="n">
        <v>1.3</v>
      </c>
      <c r="J8" s="373" t="s">
        <v>45</v>
      </c>
      <c r="K8" s="370" t="s">
        <v>3617</v>
      </c>
      <c r="L8" s="370" t="s">
        <v>47</v>
      </c>
      <c r="M8" s="370" t="s">
        <v>3607</v>
      </c>
      <c r="N8" s="376" t="s">
        <v>3618</v>
      </c>
      <c r="O8" s="370" t="n">
        <v>111.072582</v>
      </c>
      <c r="P8" s="370" t="n">
        <v>-0.003308</v>
      </c>
      <c r="Q8" s="353" t="s">
        <v>3609</v>
      </c>
      <c r="R8" s="370"/>
      <c r="S8" s="370"/>
      <c r="T8" s="218"/>
      <c r="U8" s="218"/>
      <c r="V8" s="218"/>
      <c r="W8" s="218"/>
      <c r="X8" s="218"/>
      <c r="Y8" s="218"/>
      <c r="Z8" s="218"/>
      <c r="AA8" s="218"/>
    </row>
    <row r="9" customFormat="false" ht="14.25" hidden="false" customHeight="true" outlineLevel="0" collapsed="false">
      <c r="A9" s="353" t="n">
        <v>5</v>
      </c>
      <c r="B9" s="267" t="s">
        <v>3619</v>
      </c>
      <c r="C9" s="269" t="s">
        <v>51</v>
      </c>
      <c r="D9" s="370" t="s">
        <v>41</v>
      </c>
      <c r="E9" s="370" t="s">
        <v>848</v>
      </c>
      <c r="F9" s="371" t="n">
        <v>2.05</v>
      </c>
      <c r="G9" s="267" t="n">
        <v>2005</v>
      </c>
      <c r="H9" s="353" t="n">
        <v>279</v>
      </c>
      <c r="I9" s="372" t="n">
        <v>2.05</v>
      </c>
      <c r="J9" s="373" t="s">
        <v>45</v>
      </c>
      <c r="K9" s="370" t="s">
        <v>3620</v>
      </c>
      <c r="L9" s="370" t="s">
        <v>51</v>
      </c>
      <c r="M9" s="370" t="s">
        <v>3607</v>
      </c>
      <c r="N9" s="273" t="s">
        <v>3621</v>
      </c>
      <c r="O9" s="370" t="n">
        <v>111.040919</v>
      </c>
      <c r="P9" s="370" t="n">
        <v>0.007248</v>
      </c>
      <c r="Q9" s="353" t="s">
        <v>3609</v>
      </c>
      <c r="R9" s="353" t="s">
        <v>3609</v>
      </c>
      <c r="S9" s="370"/>
      <c r="T9" s="218"/>
      <c r="U9" s="218"/>
      <c r="V9" s="218"/>
      <c r="W9" s="218"/>
      <c r="X9" s="218"/>
      <c r="Y9" s="218"/>
      <c r="Z9" s="218"/>
      <c r="AA9" s="218"/>
    </row>
    <row r="10" customFormat="false" ht="14.25" hidden="false" customHeight="true" outlineLevel="0" collapsed="false">
      <c r="A10" s="353" t="n">
        <v>6</v>
      </c>
      <c r="B10" s="267" t="s">
        <v>3622</v>
      </c>
      <c r="C10" s="269" t="s">
        <v>52</v>
      </c>
      <c r="D10" s="370" t="s">
        <v>41</v>
      </c>
      <c r="E10" s="370" t="s">
        <v>848</v>
      </c>
      <c r="F10" s="371" t="n">
        <v>1.8</v>
      </c>
      <c r="G10" s="267" t="n">
        <v>2003</v>
      </c>
      <c r="H10" s="353" t="n">
        <v>256</v>
      </c>
      <c r="I10" s="372" t="n">
        <v>1.8</v>
      </c>
      <c r="J10" s="373" t="s">
        <v>45</v>
      </c>
      <c r="K10" s="370" t="s">
        <v>3623</v>
      </c>
      <c r="L10" s="370" t="s">
        <v>52</v>
      </c>
      <c r="M10" s="370" t="s">
        <v>3607</v>
      </c>
      <c r="N10" s="273" t="s">
        <v>3624</v>
      </c>
      <c r="O10" s="370" t="n">
        <v>111.061117</v>
      </c>
      <c r="P10" s="370" t="n">
        <v>-0.006875</v>
      </c>
      <c r="Q10" s="353" t="s">
        <v>3609</v>
      </c>
      <c r="R10" s="353" t="s">
        <v>3609</v>
      </c>
      <c r="S10" s="370"/>
      <c r="T10" s="218"/>
      <c r="U10" s="218"/>
      <c r="V10" s="218"/>
      <c r="W10" s="218"/>
      <c r="X10" s="218"/>
      <c r="Y10" s="218"/>
      <c r="Z10" s="218"/>
      <c r="AA10" s="218"/>
    </row>
    <row r="11" customFormat="false" ht="14.25" hidden="false" customHeight="true" outlineLevel="0" collapsed="false">
      <c r="A11" s="353" t="n">
        <v>7</v>
      </c>
      <c r="B11" s="267" t="s">
        <v>3625</v>
      </c>
      <c r="C11" s="269" t="s">
        <v>52</v>
      </c>
      <c r="D11" s="370" t="s">
        <v>41</v>
      </c>
      <c r="E11" s="370" t="s">
        <v>848</v>
      </c>
      <c r="F11" s="371" t="n">
        <v>0.7</v>
      </c>
      <c r="G11" s="267" t="n">
        <v>2015</v>
      </c>
      <c r="H11" s="353" t="n">
        <v>102</v>
      </c>
      <c r="I11" s="372" t="n">
        <v>0.75</v>
      </c>
      <c r="J11" s="373" t="s">
        <v>39</v>
      </c>
      <c r="K11" s="377" t="n">
        <v>652</v>
      </c>
      <c r="L11" s="370" t="s">
        <v>3626</v>
      </c>
      <c r="M11" s="370" t="s">
        <v>3607</v>
      </c>
      <c r="N11" s="273" t="s">
        <v>3627</v>
      </c>
      <c r="O11" s="370" t="n">
        <v>111.039371</v>
      </c>
      <c r="P11" s="370" t="n">
        <v>-0.006179</v>
      </c>
      <c r="Q11" s="353" t="s">
        <v>3609</v>
      </c>
      <c r="R11" s="353" t="s">
        <v>3609</v>
      </c>
      <c r="S11" s="370"/>
      <c r="T11" s="218"/>
      <c r="U11" s="218"/>
      <c r="V11" s="218"/>
      <c r="W11" s="218"/>
      <c r="X11" s="218"/>
      <c r="Y11" s="218"/>
      <c r="Z11" s="218"/>
      <c r="AA11" s="218"/>
    </row>
    <row r="12" customFormat="false" ht="14.25" hidden="false" customHeight="true" outlineLevel="0" collapsed="false">
      <c r="A12" s="353" t="n">
        <v>8</v>
      </c>
      <c r="B12" s="267" t="s">
        <v>3628</v>
      </c>
      <c r="C12" s="269" t="s">
        <v>54</v>
      </c>
      <c r="D12" s="370" t="s">
        <v>41</v>
      </c>
      <c r="E12" s="370" t="s">
        <v>848</v>
      </c>
      <c r="F12" s="371" t="n">
        <v>0.62</v>
      </c>
      <c r="G12" s="267" t="n">
        <v>2003</v>
      </c>
      <c r="H12" s="353" t="n">
        <v>88</v>
      </c>
      <c r="I12" s="372" t="n">
        <v>0.62</v>
      </c>
      <c r="J12" s="373" t="s">
        <v>45</v>
      </c>
      <c r="K12" s="370" t="s">
        <v>3629</v>
      </c>
      <c r="L12" s="269" t="s">
        <v>54</v>
      </c>
      <c r="M12" s="370" t="s">
        <v>3607</v>
      </c>
      <c r="N12" s="273" t="s">
        <v>3630</v>
      </c>
      <c r="O12" s="370" t="n">
        <v>111.044931</v>
      </c>
      <c r="P12" s="370" t="n">
        <v>-0.004023</v>
      </c>
      <c r="Q12" s="353" t="s">
        <v>3609</v>
      </c>
      <c r="R12" s="353" t="s">
        <v>3609</v>
      </c>
      <c r="S12" s="370"/>
      <c r="T12" s="218"/>
      <c r="U12" s="218"/>
      <c r="V12" s="218"/>
      <c r="W12" s="218"/>
      <c r="X12" s="218"/>
      <c r="Y12" s="218"/>
      <c r="Z12" s="218"/>
      <c r="AA12" s="218"/>
    </row>
    <row r="13" customFormat="false" ht="14.25" hidden="false" customHeight="true" outlineLevel="0" collapsed="false">
      <c r="A13" s="353" t="n">
        <v>9</v>
      </c>
      <c r="B13" s="267" t="s">
        <v>3631</v>
      </c>
      <c r="C13" s="269" t="s">
        <v>55</v>
      </c>
      <c r="D13" s="370" t="s">
        <v>41</v>
      </c>
      <c r="E13" s="370" t="s">
        <v>848</v>
      </c>
      <c r="F13" s="371" t="n">
        <v>2.63</v>
      </c>
      <c r="G13" s="267" t="n">
        <v>2003</v>
      </c>
      <c r="H13" s="353" t="n">
        <v>384</v>
      </c>
      <c r="I13" s="372" t="n">
        <v>3</v>
      </c>
      <c r="J13" s="373" t="s">
        <v>45</v>
      </c>
      <c r="K13" s="370" t="s">
        <v>3632</v>
      </c>
      <c r="L13" s="370" t="s">
        <v>64</v>
      </c>
      <c r="M13" s="370" t="s">
        <v>3607</v>
      </c>
      <c r="N13" s="273" t="s">
        <v>3633</v>
      </c>
      <c r="O13" s="378" t="n">
        <v>111.063009</v>
      </c>
      <c r="P13" s="378" t="n">
        <v>-0.005902</v>
      </c>
      <c r="Q13" s="353" t="s">
        <v>3609</v>
      </c>
      <c r="R13" s="353" t="s">
        <v>3609</v>
      </c>
      <c r="S13" s="370"/>
      <c r="T13" s="218"/>
      <c r="U13" s="218"/>
      <c r="V13" s="218"/>
      <c r="W13" s="218"/>
      <c r="X13" s="218"/>
      <c r="Y13" s="218"/>
      <c r="Z13" s="218"/>
      <c r="AA13" s="218"/>
    </row>
    <row r="14" customFormat="false" ht="14.25" hidden="false" customHeight="true" outlineLevel="0" collapsed="false">
      <c r="A14" s="353" t="n">
        <v>10</v>
      </c>
      <c r="B14" s="267" t="s">
        <v>3634</v>
      </c>
      <c r="C14" s="269" t="s">
        <v>56</v>
      </c>
      <c r="D14" s="370" t="s">
        <v>41</v>
      </c>
      <c r="E14" s="370" t="s">
        <v>848</v>
      </c>
      <c r="F14" s="371" t="n">
        <v>2.54</v>
      </c>
      <c r="G14" s="267" t="n">
        <v>2018</v>
      </c>
      <c r="H14" s="353" t="n">
        <v>345</v>
      </c>
      <c r="I14" s="372" t="n">
        <v>2.5</v>
      </c>
      <c r="J14" s="373" t="s">
        <v>45</v>
      </c>
      <c r="K14" s="370" t="s">
        <v>3635</v>
      </c>
      <c r="L14" s="269" t="s">
        <v>56</v>
      </c>
      <c r="M14" s="370" t="s">
        <v>3607</v>
      </c>
      <c r="N14" s="376" t="s">
        <v>3636</v>
      </c>
      <c r="O14" s="370" t="n">
        <v>111.046581</v>
      </c>
      <c r="P14" s="370" t="n">
        <v>-0.009679</v>
      </c>
      <c r="Q14" s="353" t="s">
        <v>3609</v>
      </c>
      <c r="R14" s="370"/>
      <c r="S14" s="370"/>
      <c r="T14" s="218"/>
      <c r="U14" s="218"/>
      <c r="V14" s="218"/>
      <c r="W14" s="218"/>
      <c r="X14" s="218"/>
      <c r="Y14" s="218"/>
      <c r="Z14" s="218"/>
      <c r="AA14" s="218"/>
    </row>
    <row r="15" customFormat="false" ht="14.25" hidden="false" customHeight="true" outlineLevel="0" collapsed="false">
      <c r="A15" s="353" t="n">
        <v>11</v>
      </c>
      <c r="B15" s="267" t="s">
        <v>3637</v>
      </c>
      <c r="C15" s="269" t="s">
        <v>57</v>
      </c>
      <c r="D15" s="370" t="s">
        <v>41</v>
      </c>
      <c r="E15" s="370" t="s">
        <v>848</v>
      </c>
      <c r="F15" s="371" t="n">
        <v>1.94</v>
      </c>
      <c r="G15" s="267" t="n">
        <v>2003</v>
      </c>
      <c r="H15" s="353" t="n">
        <v>245</v>
      </c>
      <c r="I15" s="372" t="n">
        <v>1.87</v>
      </c>
      <c r="J15" s="373" t="s">
        <v>39</v>
      </c>
      <c r="K15" s="370" t="s">
        <v>3638</v>
      </c>
      <c r="L15" s="269" t="s">
        <v>57</v>
      </c>
      <c r="M15" s="370" t="s">
        <v>3607</v>
      </c>
      <c r="N15" s="273" t="s">
        <v>3639</v>
      </c>
      <c r="O15" s="370" t="n">
        <v>111.061249</v>
      </c>
      <c r="P15" s="370" t="n">
        <v>-0.004258</v>
      </c>
      <c r="Q15" s="353" t="s">
        <v>3609</v>
      </c>
      <c r="R15" s="353" t="s">
        <v>3609</v>
      </c>
      <c r="S15" s="370"/>
      <c r="T15" s="218"/>
      <c r="U15" s="218"/>
      <c r="V15" s="218"/>
      <c r="W15" s="218"/>
      <c r="X15" s="218"/>
      <c r="Y15" s="218"/>
      <c r="Z15" s="218"/>
      <c r="AA15" s="218"/>
    </row>
    <row r="16" customFormat="false" ht="14.25" hidden="false" customHeight="true" outlineLevel="0" collapsed="false">
      <c r="A16" s="353" t="n">
        <v>12</v>
      </c>
      <c r="B16" s="267" t="s">
        <v>3640</v>
      </c>
      <c r="C16" s="269" t="s">
        <v>57</v>
      </c>
      <c r="D16" s="370" t="s">
        <v>41</v>
      </c>
      <c r="E16" s="370" t="s">
        <v>848</v>
      </c>
      <c r="F16" s="371" t="n">
        <v>0.45</v>
      </c>
      <c r="G16" s="267" t="n">
        <v>2003</v>
      </c>
      <c r="H16" s="353" t="n">
        <v>71</v>
      </c>
      <c r="I16" s="372" t="n">
        <v>0.69</v>
      </c>
      <c r="J16" s="373" t="s">
        <v>45</v>
      </c>
      <c r="K16" s="370" t="s">
        <v>3641</v>
      </c>
      <c r="L16" s="269" t="s">
        <v>57</v>
      </c>
      <c r="M16" s="370" t="s">
        <v>3607</v>
      </c>
      <c r="N16" s="273" t="s">
        <v>3642</v>
      </c>
      <c r="O16" s="370" t="n">
        <v>111.044826</v>
      </c>
      <c r="P16" s="370" t="n">
        <v>0.004233</v>
      </c>
      <c r="Q16" s="353" t="s">
        <v>3609</v>
      </c>
      <c r="R16" s="353" t="s">
        <v>3609</v>
      </c>
      <c r="S16" s="370"/>
      <c r="T16" s="218"/>
      <c r="U16" s="218"/>
      <c r="V16" s="218"/>
      <c r="W16" s="218"/>
      <c r="X16" s="218"/>
      <c r="Y16" s="218"/>
      <c r="Z16" s="218"/>
      <c r="AA16" s="218"/>
    </row>
    <row r="17" customFormat="false" ht="14.25" hidden="false" customHeight="true" outlineLevel="0" collapsed="false">
      <c r="A17" s="353" t="n">
        <v>13</v>
      </c>
      <c r="B17" s="267" t="s">
        <v>3643</v>
      </c>
      <c r="C17" s="269" t="s">
        <v>59</v>
      </c>
      <c r="D17" s="370" t="s">
        <v>41</v>
      </c>
      <c r="E17" s="370" t="s">
        <v>848</v>
      </c>
      <c r="F17" s="371" t="n">
        <v>1.46</v>
      </c>
      <c r="G17" s="267" t="n">
        <v>2004</v>
      </c>
      <c r="H17" s="353" t="n">
        <v>213</v>
      </c>
      <c r="I17" s="372" t="n">
        <v>1.5</v>
      </c>
      <c r="J17" s="373" t="s">
        <v>45</v>
      </c>
      <c r="K17" s="370" t="s">
        <v>3644</v>
      </c>
      <c r="L17" s="269" t="s">
        <v>59</v>
      </c>
      <c r="M17" s="370" t="s">
        <v>3607</v>
      </c>
      <c r="N17" s="273" t="s">
        <v>3645</v>
      </c>
      <c r="O17" s="370" t="n">
        <v>111.045274</v>
      </c>
      <c r="P17" s="370" t="n">
        <v>-0.009081</v>
      </c>
      <c r="Q17" s="353" t="s">
        <v>3609</v>
      </c>
      <c r="R17" s="353" t="s">
        <v>3609</v>
      </c>
      <c r="S17" s="370"/>
      <c r="T17" s="218"/>
      <c r="U17" s="218"/>
      <c r="V17" s="218"/>
      <c r="W17" s="218"/>
      <c r="X17" s="218"/>
      <c r="Y17" s="218"/>
      <c r="Z17" s="218"/>
      <c r="AA17" s="218"/>
    </row>
    <row r="18" customFormat="false" ht="14.25" hidden="false" customHeight="true" outlineLevel="0" collapsed="false">
      <c r="A18" s="353" t="n">
        <v>14</v>
      </c>
      <c r="B18" s="267" t="s">
        <v>3646</v>
      </c>
      <c r="C18" s="269" t="s">
        <v>61</v>
      </c>
      <c r="D18" s="370" t="s">
        <v>41</v>
      </c>
      <c r="E18" s="370" t="s">
        <v>848</v>
      </c>
      <c r="F18" s="379" t="n">
        <v>1.46</v>
      </c>
      <c r="G18" s="267" t="n">
        <v>2003</v>
      </c>
      <c r="H18" s="353" t="n">
        <v>199</v>
      </c>
      <c r="I18" s="372" t="n">
        <v>1.47</v>
      </c>
      <c r="J18" s="373" t="s">
        <v>45</v>
      </c>
      <c r="K18" s="370" t="s">
        <v>3647</v>
      </c>
      <c r="L18" s="269" t="s">
        <v>61</v>
      </c>
      <c r="M18" s="370" t="s">
        <v>3607</v>
      </c>
      <c r="N18" s="273" t="s">
        <v>3648</v>
      </c>
      <c r="O18" s="370" t="n">
        <v>111.047582</v>
      </c>
      <c r="P18" s="370" t="n">
        <v>0.004783</v>
      </c>
      <c r="Q18" s="353" t="s">
        <v>3609</v>
      </c>
      <c r="R18" s="353" t="s">
        <v>3609</v>
      </c>
      <c r="S18" s="370"/>
      <c r="T18" s="218"/>
      <c r="U18" s="218"/>
      <c r="V18" s="218"/>
      <c r="W18" s="218"/>
      <c r="X18" s="218"/>
      <c r="Y18" s="218"/>
      <c r="Z18" s="218"/>
      <c r="AA18" s="218"/>
    </row>
    <row r="19" customFormat="false" ht="14.25" hidden="false" customHeight="true" outlineLevel="0" collapsed="false">
      <c r="A19" s="353" t="n">
        <v>15</v>
      </c>
      <c r="B19" s="267" t="s">
        <v>3649</v>
      </c>
      <c r="C19" s="370" t="s">
        <v>60</v>
      </c>
      <c r="D19" s="370" t="s">
        <v>41</v>
      </c>
      <c r="E19" s="370" t="s">
        <v>848</v>
      </c>
      <c r="F19" s="371" t="n">
        <v>0.98</v>
      </c>
      <c r="G19" s="353" t="n">
        <v>2008</v>
      </c>
      <c r="H19" s="353" t="n">
        <v>141</v>
      </c>
      <c r="I19" s="375" t="n">
        <v>0.98</v>
      </c>
      <c r="J19" s="373" t="s">
        <v>45</v>
      </c>
      <c r="K19" s="370" t="s">
        <v>3650</v>
      </c>
      <c r="L19" s="370" t="s">
        <v>60</v>
      </c>
      <c r="M19" s="370" t="s">
        <v>3607</v>
      </c>
      <c r="N19" s="273" t="s">
        <v>3651</v>
      </c>
      <c r="O19" s="370" t="n">
        <v>111.059669</v>
      </c>
      <c r="P19" s="370" t="n">
        <v>-0.014995</v>
      </c>
      <c r="Q19" s="353" t="s">
        <v>3609</v>
      </c>
      <c r="R19" s="353" t="s">
        <v>3609</v>
      </c>
      <c r="S19" s="370"/>
      <c r="T19" s="218"/>
      <c r="U19" s="218"/>
      <c r="V19" s="218"/>
      <c r="W19" s="218"/>
      <c r="X19" s="218"/>
      <c r="Y19" s="218"/>
      <c r="Z19" s="218"/>
      <c r="AA19" s="218"/>
    </row>
    <row r="20" customFormat="false" ht="14.25" hidden="false" customHeight="true" outlineLevel="0" collapsed="false">
      <c r="A20" s="353" t="n">
        <v>16</v>
      </c>
      <c r="B20" s="267" t="s">
        <v>3652</v>
      </c>
      <c r="C20" s="269" t="s">
        <v>62</v>
      </c>
      <c r="D20" s="370" t="s">
        <v>41</v>
      </c>
      <c r="E20" s="370" t="s">
        <v>848</v>
      </c>
      <c r="F20" s="371" t="n">
        <v>0.57</v>
      </c>
      <c r="G20" s="267" t="n">
        <v>2018</v>
      </c>
      <c r="H20" s="353" t="n">
        <v>77</v>
      </c>
      <c r="I20" s="372" t="n">
        <v>0.57</v>
      </c>
      <c r="J20" s="373" t="s">
        <v>45</v>
      </c>
      <c r="K20" s="370" t="s">
        <v>3653</v>
      </c>
      <c r="L20" s="269" t="s">
        <v>62</v>
      </c>
      <c r="M20" s="370" t="s">
        <v>3607</v>
      </c>
      <c r="N20" s="376" t="s">
        <v>3654</v>
      </c>
      <c r="O20" s="370" t="n">
        <v>111.06417</v>
      </c>
      <c r="P20" s="370" t="n">
        <v>-0.014402</v>
      </c>
      <c r="Q20" s="353" t="s">
        <v>3609</v>
      </c>
      <c r="R20" s="370"/>
      <c r="S20" s="370"/>
      <c r="T20" s="218"/>
      <c r="U20" s="218"/>
      <c r="V20" s="218"/>
      <c r="W20" s="218"/>
      <c r="X20" s="218"/>
      <c r="Y20" s="218"/>
      <c r="Z20" s="218"/>
      <c r="AA20" s="218"/>
    </row>
    <row r="21" customFormat="false" ht="14.25" hidden="false" customHeight="true" outlineLevel="0" collapsed="false">
      <c r="A21" s="353" t="n">
        <v>17</v>
      </c>
      <c r="B21" s="267" t="s">
        <v>3655</v>
      </c>
      <c r="C21" s="269" t="s">
        <v>63</v>
      </c>
      <c r="D21" s="370" t="s">
        <v>41</v>
      </c>
      <c r="E21" s="370" t="s">
        <v>848</v>
      </c>
      <c r="F21" s="371" t="n">
        <v>0.93</v>
      </c>
      <c r="G21" s="267" t="n">
        <v>2003</v>
      </c>
      <c r="H21" s="353" t="n">
        <v>126</v>
      </c>
      <c r="I21" s="372" t="n">
        <v>0.93</v>
      </c>
      <c r="J21" s="373" t="s">
        <v>45</v>
      </c>
      <c r="K21" s="370" t="s">
        <v>3656</v>
      </c>
      <c r="L21" s="269" t="s">
        <v>63</v>
      </c>
      <c r="M21" s="370"/>
      <c r="N21" s="267" t="s">
        <v>3657</v>
      </c>
      <c r="O21" s="370" t="n">
        <v>111.057843</v>
      </c>
      <c r="P21" s="370" t="n">
        <v>-0.001895</v>
      </c>
      <c r="Q21" s="353" t="s">
        <v>3609</v>
      </c>
      <c r="R21" s="370"/>
      <c r="S21" s="370"/>
      <c r="T21" s="218"/>
      <c r="U21" s="218"/>
      <c r="V21" s="218"/>
      <c r="W21" s="218"/>
      <c r="X21" s="218"/>
      <c r="Y21" s="218"/>
      <c r="Z21" s="218"/>
      <c r="AA21" s="218"/>
    </row>
    <row r="22" customFormat="false" ht="14.25" hidden="false" customHeight="true" outlineLevel="0" collapsed="false">
      <c r="A22" s="353" t="n">
        <v>18</v>
      </c>
      <c r="B22" s="267" t="s">
        <v>3658</v>
      </c>
      <c r="C22" s="269" t="s">
        <v>64</v>
      </c>
      <c r="D22" s="370" t="s">
        <v>41</v>
      </c>
      <c r="E22" s="370" t="s">
        <v>848</v>
      </c>
      <c r="F22" s="371" t="n">
        <v>0.7</v>
      </c>
      <c r="G22" s="267" t="n">
        <v>2003</v>
      </c>
      <c r="H22" s="353" t="n">
        <v>101</v>
      </c>
      <c r="I22" s="372" t="n">
        <v>3</v>
      </c>
      <c r="J22" s="373" t="s">
        <v>45</v>
      </c>
      <c r="K22" s="370" t="s">
        <v>3659</v>
      </c>
      <c r="L22" s="370" t="s">
        <v>64</v>
      </c>
      <c r="M22" s="370" t="s">
        <v>3607</v>
      </c>
      <c r="N22" s="273" t="s">
        <v>3660</v>
      </c>
      <c r="O22" s="378" t="n">
        <v>111.057738</v>
      </c>
      <c r="P22" s="378" t="n">
        <v>-0.002756</v>
      </c>
      <c r="Q22" s="353" t="s">
        <v>3609</v>
      </c>
      <c r="R22" s="353" t="s">
        <v>3609</v>
      </c>
      <c r="S22" s="370"/>
      <c r="T22" s="218"/>
      <c r="U22" s="218"/>
      <c r="V22" s="218"/>
      <c r="W22" s="218"/>
      <c r="X22" s="218"/>
      <c r="Y22" s="218"/>
      <c r="Z22" s="218"/>
      <c r="AA22" s="218"/>
    </row>
    <row r="23" customFormat="false" ht="14.25" hidden="false" customHeight="true" outlineLevel="0" collapsed="false">
      <c r="A23" s="353" t="n">
        <v>19</v>
      </c>
      <c r="B23" s="267" t="s">
        <v>3661</v>
      </c>
      <c r="C23" s="269" t="s">
        <v>3662</v>
      </c>
      <c r="D23" s="370" t="s">
        <v>41</v>
      </c>
      <c r="E23" s="370" t="s">
        <v>848</v>
      </c>
      <c r="F23" s="371" t="n">
        <v>1.62</v>
      </c>
      <c r="G23" s="267" t="n">
        <v>2012</v>
      </c>
      <c r="H23" s="353" t="n">
        <v>232</v>
      </c>
      <c r="I23" s="372" t="n">
        <v>1.43</v>
      </c>
      <c r="J23" s="373" t="s">
        <v>45</v>
      </c>
      <c r="K23" s="370" t="s">
        <v>3663</v>
      </c>
      <c r="L23" s="370" t="s">
        <v>65</v>
      </c>
      <c r="M23" s="370" t="s">
        <v>3607</v>
      </c>
      <c r="N23" s="273" t="s">
        <v>3664</v>
      </c>
      <c r="O23" s="370" t="n">
        <v>111.042826</v>
      </c>
      <c r="P23" s="370" t="n">
        <v>-0.007656</v>
      </c>
      <c r="Q23" s="353" t="s">
        <v>3609</v>
      </c>
      <c r="R23" s="353" t="s">
        <v>3609</v>
      </c>
      <c r="S23" s="370"/>
      <c r="T23" s="218"/>
      <c r="U23" s="218"/>
      <c r="V23" s="218"/>
      <c r="W23" s="218"/>
      <c r="X23" s="218"/>
      <c r="Y23" s="218"/>
      <c r="Z23" s="218"/>
      <c r="AA23" s="218"/>
    </row>
    <row r="24" customFormat="false" ht="14.25" hidden="false" customHeight="true" outlineLevel="0" collapsed="false">
      <c r="A24" s="353" t="n">
        <v>20</v>
      </c>
      <c r="B24" s="267" t="s">
        <v>3665</v>
      </c>
      <c r="C24" s="269" t="s">
        <v>67</v>
      </c>
      <c r="D24" s="370" t="s">
        <v>41</v>
      </c>
      <c r="E24" s="370" t="s">
        <v>848</v>
      </c>
      <c r="F24" s="371" t="n">
        <v>0.85</v>
      </c>
      <c r="G24" s="267" t="n">
        <v>2012</v>
      </c>
      <c r="H24" s="353" t="n">
        <v>132</v>
      </c>
      <c r="I24" s="372" t="n">
        <v>0.85</v>
      </c>
      <c r="J24" s="373" t="s">
        <v>45</v>
      </c>
      <c r="K24" s="370" t="s">
        <v>3666</v>
      </c>
      <c r="L24" s="370" t="s">
        <v>65</v>
      </c>
      <c r="M24" s="370" t="s">
        <v>3607</v>
      </c>
      <c r="N24" s="273" t="s">
        <v>3664</v>
      </c>
      <c r="O24" s="370" t="n">
        <v>111.060365</v>
      </c>
      <c r="P24" s="370" t="n">
        <v>0.017626</v>
      </c>
      <c r="Q24" s="353" t="s">
        <v>3609</v>
      </c>
      <c r="R24" s="353" t="s">
        <v>3609</v>
      </c>
      <c r="S24" s="370"/>
      <c r="T24" s="218"/>
      <c r="U24" s="218"/>
      <c r="V24" s="218"/>
      <c r="W24" s="218"/>
      <c r="X24" s="218"/>
      <c r="Y24" s="218"/>
      <c r="Z24" s="218"/>
      <c r="AA24" s="218"/>
    </row>
    <row r="25" customFormat="false" ht="14.25" hidden="false" customHeight="true" outlineLevel="0" collapsed="false">
      <c r="A25" s="353" t="n">
        <v>21</v>
      </c>
      <c r="B25" s="267" t="s">
        <v>3667</v>
      </c>
      <c r="C25" s="269" t="s">
        <v>69</v>
      </c>
      <c r="D25" s="370" t="s">
        <v>41</v>
      </c>
      <c r="E25" s="370" t="s">
        <v>848</v>
      </c>
      <c r="F25" s="371" t="n">
        <v>0.92</v>
      </c>
      <c r="G25" s="267" t="n">
        <v>2003</v>
      </c>
      <c r="H25" s="353" t="n">
        <v>128</v>
      </c>
      <c r="I25" s="375" t="n">
        <v>0.92</v>
      </c>
      <c r="J25" s="373" t="s">
        <v>45</v>
      </c>
      <c r="K25" s="370" t="s">
        <v>3668</v>
      </c>
      <c r="L25" s="269" t="s">
        <v>69</v>
      </c>
      <c r="M25" s="370" t="s">
        <v>3607</v>
      </c>
      <c r="N25" s="273" t="s">
        <v>3669</v>
      </c>
      <c r="O25" s="370" t="n">
        <v>111.043284</v>
      </c>
      <c r="P25" s="370" t="n">
        <v>-0.006957</v>
      </c>
      <c r="Q25" s="353" t="s">
        <v>3609</v>
      </c>
      <c r="R25" s="353" t="s">
        <v>3609</v>
      </c>
      <c r="S25" s="370"/>
      <c r="T25" s="218"/>
      <c r="U25" s="218"/>
      <c r="V25" s="218"/>
      <c r="W25" s="218"/>
      <c r="X25" s="218"/>
      <c r="Y25" s="218"/>
      <c r="Z25" s="218"/>
      <c r="AA25" s="218"/>
    </row>
    <row r="26" customFormat="false" ht="14.25" hidden="false" customHeight="true" outlineLevel="0" collapsed="false">
      <c r="A26" s="353" t="n">
        <v>22</v>
      </c>
      <c r="B26" s="267" t="s">
        <v>3670</v>
      </c>
      <c r="C26" s="269" t="s">
        <v>70</v>
      </c>
      <c r="D26" s="370" t="s">
        <v>41</v>
      </c>
      <c r="E26" s="370" t="s">
        <v>848</v>
      </c>
      <c r="F26" s="371" t="n">
        <v>1.88</v>
      </c>
      <c r="G26" s="267" t="n">
        <v>2005</v>
      </c>
      <c r="H26" s="353" t="n">
        <v>256</v>
      </c>
      <c r="I26" s="372" t="n">
        <v>2.05</v>
      </c>
      <c r="J26" s="373" t="s">
        <v>45</v>
      </c>
      <c r="K26" s="370" t="s">
        <v>3671</v>
      </c>
      <c r="L26" s="370" t="s">
        <v>70</v>
      </c>
      <c r="M26" s="370" t="s">
        <v>3607</v>
      </c>
      <c r="N26" s="376" t="s">
        <v>3672</v>
      </c>
      <c r="O26" s="370" t="n">
        <v>111.041357</v>
      </c>
      <c r="P26" s="370" t="n">
        <v>0.009048</v>
      </c>
      <c r="Q26" s="353" t="s">
        <v>3609</v>
      </c>
      <c r="R26" s="370"/>
      <c r="S26" s="370"/>
      <c r="T26" s="218"/>
      <c r="U26" s="218"/>
      <c r="V26" s="218"/>
      <c r="W26" s="218"/>
      <c r="X26" s="218"/>
      <c r="Y26" s="218"/>
      <c r="Z26" s="218"/>
      <c r="AA26" s="218"/>
    </row>
    <row r="27" customFormat="false" ht="14.25" hidden="false" customHeight="true" outlineLevel="0" collapsed="false">
      <c r="A27" s="353" t="n">
        <v>23</v>
      </c>
      <c r="B27" s="267" t="s">
        <v>3673</v>
      </c>
      <c r="C27" s="269" t="s">
        <v>71</v>
      </c>
      <c r="D27" s="370" t="s">
        <v>41</v>
      </c>
      <c r="E27" s="370" t="s">
        <v>848</v>
      </c>
      <c r="F27" s="371" t="n">
        <v>2.11</v>
      </c>
      <c r="G27" s="267" t="n">
        <v>2014</v>
      </c>
      <c r="H27" s="353" t="n">
        <v>250</v>
      </c>
      <c r="I27" s="372" t="n">
        <v>2.11</v>
      </c>
      <c r="J27" s="373" t="s">
        <v>45</v>
      </c>
      <c r="K27" s="370" t="s">
        <v>3674</v>
      </c>
      <c r="L27" s="370" t="s">
        <v>71</v>
      </c>
      <c r="M27" s="370" t="s">
        <v>3607</v>
      </c>
      <c r="N27" s="273" t="s">
        <v>3675</v>
      </c>
      <c r="O27" s="370" t="n">
        <v>111.053807</v>
      </c>
      <c r="P27" s="370" t="n">
        <v>-0.028135</v>
      </c>
      <c r="Q27" s="353" t="s">
        <v>3609</v>
      </c>
      <c r="R27" s="353" t="s">
        <v>3609</v>
      </c>
      <c r="S27" s="370"/>
      <c r="T27" s="218"/>
      <c r="U27" s="218"/>
      <c r="V27" s="218"/>
      <c r="W27" s="218"/>
      <c r="X27" s="218"/>
      <c r="Y27" s="218"/>
      <c r="Z27" s="218"/>
      <c r="AA27" s="218"/>
    </row>
    <row r="28" customFormat="false" ht="14.25" hidden="false" customHeight="true" outlineLevel="0" collapsed="false">
      <c r="A28" s="353" t="n">
        <v>24</v>
      </c>
      <c r="B28" s="267" t="s">
        <v>3676</v>
      </c>
      <c r="C28" s="370" t="s">
        <v>72</v>
      </c>
      <c r="D28" s="370" t="s">
        <v>41</v>
      </c>
      <c r="E28" s="370" t="s">
        <v>848</v>
      </c>
      <c r="F28" s="380" t="n">
        <v>1.27</v>
      </c>
      <c r="G28" s="353" t="n">
        <v>2004</v>
      </c>
      <c r="H28" s="353" t="n">
        <v>172</v>
      </c>
      <c r="I28" s="375" t="n">
        <v>1.27</v>
      </c>
      <c r="J28" s="373" t="s">
        <v>45</v>
      </c>
      <c r="K28" s="370" t="s">
        <v>3677</v>
      </c>
      <c r="L28" s="370" t="s">
        <v>72</v>
      </c>
      <c r="M28" s="370" t="s">
        <v>3607</v>
      </c>
      <c r="N28" s="381" t="s">
        <v>3678</v>
      </c>
      <c r="O28" s="370" t="n">
        <v>111.053887</v>
      </c>
      <c r="P28" s="370" t="n">
        <v>0.00503</v>
      </c>
      <c r="Q28" s="353" t="s">
        <v>3609</v>
      </c>
      <c r="R28" s="370"/>
      <c r="S28" s="370"/>
      <c r="T28" s="218"/>
      <c r="U28" s="218"/>
      <c r="V28" s="218"/>
      <c r="W28" s="218"/>
      <c r="X28" s="218"/>
      <c r="Y28" s="218"/>
      <c r="Z28" s="218"/>
      <c r="AA28" s="218"/>
    </row>
    <row r="29" customFormat="false" ht="14.25" hidden="false" customHeight="true" outlineLevel="0" collapsed="false">
      <c r="A29" s="353" t="n">
        <v>25</v>
      </c>
      <c r="B29" s="267" t="s">
        <v>3679</v>
      </c>
      <c r="C29" s="269" t="s">
        <v>73</v>
      </c>
      <c r="D29" s="370" t="s">
        <v>41</v>
      </c>
      <c r="E29" s="370" t="s">
        <v>848</v>
      </c>
      <c r="F29" s="371" t="n">
        <v>0.49</v>
      </c>
      <c r="G29" s="272" t="n">
        <v>2014</v>
      </c>
      <c r="H29" s="353" t="n">
        <v>66</v>
      </c>
      <c r="I29" s="372" t="n">
        <v>0.5</v>
      </c>
      <c r="J29" s="373" t="s">
        <v>45</v>
      </c>
      <c r="K29" s="370" t="s">
        <v>3680</v>
      </c>
      <c r="L29" s="269" t="s">
        <v>73</v>
      </c>
      <c r="M29" s="370" t="s">
        <v>3607</v>
      </c>
      <c r="N29" s="382" t="s">
        <v>3681</v>
      </c>
      <c r="O29" s="370" t="n">
        <v>111.064421</v>
      </c>
      <c r="P29" s="370" t="n">
        <v>-0.001682</v>
      </c>
      <c r="Q29" s="353" t="s">
        <v>3609</v>
      </c>
      <c r="R29" s="370"/>
      <c r="S29" s="370"/>
      <c r="T29" s="218"/>
      <c r="U29" s="218"/>
      <c r="V29" s="218"/>
      <c r="W29" s="218"/>
      <c r="X29" s="218"/>
      <c r="Y29" s="218"/>
      <c r="Z29" s="218"/>
      <c r="AA29" s="218"/>
    </row>
    <row r="30" customFormat="false" ht="14.25" hidden="false" customHeight="true" outlineLevel="0" collapsed="false">
      <c r="A30" s="353" t="n">
        <v>26</v>
      </c>
      <c r="B30" s="267" t="s">
        <v>3682</v>
      </c>
      <c r="C30" s="269" t="s">
        <v>74</v>
      </c>
      <c r="D30" s="370" t="s">
        <v>41</v>
      </c>
      <c r="E30" s="370" t="s">
        <v>848</v>
      </c>
      <c r="F30" s="371" t="n">
        <v>0.45</v>
      </c>
      <c r="G30" s="272" t="n">
        <v>2018</v>
      </c>
      <c r="H30" s="353" t="n">
        <v>61</v>
      </c>
      <c r="I30" s="372" t="n">
        <v>0.6</v>
      </c>
      <c r="J30" s="373" t="s">
        <v>45</v>
      </c>
      <c r="K30" s="370" t="s">
        <v>3683</v>
      </c>
      <c r="L30" s="269" t="s">
        <v>74</v>
      </c>
      <c r="M30" s="370" t="s">
        <v>3607</v>
      </c>
      <c r="N30" s="273" t="s">
        <v>3684</v>
      </c>
      <c r="O30" s="370" t="n">
        <v>111.04376</v>
      </c>
      <c r="P30" s="370" t="n">
        <v>-0.009061</v>
      </c>
      <c r="Q30" s="353" t="s">
        <v>3609</v>
      </c>
      <c r="R30" s="353" t="s">
        <v>3609</v>
      </c>
      <c r="S30" s="370"/>
      <c r="T30" s="218"/>
      <c r="U30" s="218"/>
      <c r="V30" s="218"/>
      <c r="W30" s="218"/>
      <c r="X30" s="218"/>
      <c r="Y30" s="218"/>
      <c r="Z30" s="218"/>
      <c r="AA30" s="218"/>
    </row>
    <row r="31" customFormat="false" ht="14.25" hidden="false" customHeight="true" outlineLevel="0" collapsed="false">
      <c r="A31" s="353" t="n">
        <v>27</v>
      </c>
      <c r="B31" s="267" t="s">
        <v>3685</v>
      </c>
      <c r="C31" s="269" t="s">
        <v>75</v>
      </c>
      <c r="D31" s="370" t="s">
        <v>41</v>
      </c>
      <c r="E31" s="370" t="s">
        <v>848</v>
      </c>
      <c r="F31" s="371" t="n">
        <v>0.97</v>
      </c>
      <c r="G31" s="272" t="n">
        <v>2013</v>
      </c>
      <c r="H31" s="353" t="n">
        <v>132</v>
      </c>
      <c r="I31" s="372" t="n">
        <v>0.98</v>
      </c>
      <c r="J31" s="373" t="s">
        <v>45</v>
      </c>
      <c r="K31" s="370" t="s">
        <v>3686</v>
      </c>
      <c r="L31" s="269" t="s">
        <v>75</v>
      </c>
      <c r="M31" s="370" t="s">
        <v>3607</v>
      </c>
      <c r="N31" s="273" t="s">
        <v>3687</v>
      </c>
      <c r="O31" s="370" t="n">
        <v>111.057286</v>
      </c>
      <c r="P31" s="370" t="n">
        <v>-0.005513</v>
      </c>
      <c r="Q31" s="353" t="s">
        <v>3609</v>
      </c>
      <c r="R31" s="353" t="s">
        <v>3609</v>
      </c>
      <c r="S31" s="370"/>
      <c r="T31" s="218"/>
      <c r="U31" s="218"/>
      <c r="V31" s="218"/>
      <c r="W31" s="218"/>
      <c r="X31" s="218"/>
      <c r="Y31" s="218"/>
      <c r="Z31" s="218"/>
      <c r="AA31" s="218"/>
    </row>
    <row r="32" customFormat="false" ht="14.25" hidden="false" customHeight="true" outlineLevel="0" collapsed="false">
      <c r="A32" s="353" t="n">
        <v>28</v>
      </c>
      <c r="B32" s="267" t="s">
        <v>3688</v>
      </c>
      <c r="C32" s="269" t="s">
        <v>76</v>
      </c>
      <c r="D32" s="370" t="s">
        <v>41</v>
      </c>
      <c r="E32" s="370" t="s">
        <v>848</v>
      </c>
      <c r="F32" s="371" t="n">
        <v>1.35</v>
      </c>
      <c r="G32" s="272" t="n">
        <v>2003</v>
      </c>
      <c r="H32" s="353" t="n">
        <v>218</v>
      </c>
      <c r="I32" s="372" t="n">
        <v>1.5</v>
      </c>
      <c r="J32" s="373" t="s">
        <v>45</v>
      </c>
      <c r="K32" s="370" t="s">
        <v>3689</v>
      </c>
      <c r="L32" s="269" t="s">
        <v>76</v>
      </c>
      <c r="M32" s="370" t="s">
        <v>3607</v>
      </c>
      <c r="N32" s="273" t="s">
        <v>3690</v>
      </c>
      <c r="O32" s="370" t="n">
        <v>111.039986</v>
      </c>
      <c r="P32" s="370" t="n">
        <v>-0.0372</v>
      </c>
      <c r="Q32" s="353" t="s">
        <v>3609</v>
      </c>
      <c r="R32" s="353" t="s">
        <v>3609</v>
      </c>
      <c r="S32" s="370"/>
      <c r="T32" s="218"/>
      <c r="U32" s="218"/>
      <c r="V32" s="218"/>
      <c r="W32" s="218"/>
      <c r="X32" s="218"/>
      <c r="Y32" s="218"/>
      <c r="Z32" s="218"/>
      <c r="AA32" s="218"/>
    </row>
    <row r="33" customFormat="false" ht="14.25" hidden="false" customHeight="true" outlineLevel="0" collapsed="false">
      <c r="A33" s="353" t="n">
        <v>29</v>
      </c>
      <c r="B33" s="267" t="s">
        <v>3691</v>
      </c>
      <c r="C33" s="269" t="s">
        <v>77</v>
      </c>
      <c r="D33" s="370" t="s">
        <v>41</v>
      </c>
      <c r="E33" s="370" t="s">
        <v>848</v>
      </c>
      <c r="F33" s="371" t="n">
        <v>1.98</v>
      </c>
      <c r="G33" s="267" t="n">
        <v>2003</v>
      </c>
      <c r="H33" s="353" t="n">
        <v>284</v>
      </c>
      <c r="I33" s="375" t="n">
        <v>1.98</v>
      </c>
      <c r="J33" s="373" t="s">
        <v>45</v>
      </c>
      <c r="K33" s="370" t="s">
        <v>3692</v>
      </c>
      <c r="L33" s="269" t="s">
        <v>77</v>
      </c>
      <c r="M33" s="370" t="s">
        <v>3607</v>
      </c>
      <c r="N33" s="273" t="s">
        <v>3693</v>
      </c>
      <c r="O33" s="370" t="n">
        <v>111.044671</v>
      </c>
      <c r="P33" s="370" t="n">
        <v>-0.007768</v>
      </c>
      <c r="Q33" s="353" t="s">
        <v>3609</v>
      </c>
      <c r="R33" s="353" t="s">
        <v>3609</v>
      </c>
      <c r="S33" s="370"/>
      <c r="T33" s="218"/>
      <c r="U33" s="218"/>
      <c r="V33" s="218"/>
      <c r="W33" s="218"/>
      <c r="X33" s="218"/>
      <c r="Y33" s="218"/>
      <c r="Z33" s="218"/>
      <c r="AA33" s="218"/>
    </row>
    <row r="34" customFormat="false" ht="14.25" hidden="false" customHeight="true" outlineLevel="0" collapsed="false">
      <c r="A34" s="353" t="n">
        <v>30</v>
      </c>
      <c r="B34" s="267" t="s">
        <v>3694</v>
      </c>
      <c r="C34" s="269" t="s">
        <v>79</v>
      </c>
      <c r="D34" s="370" t="s">
        <v>41</v>
      </c>
      <c r="E34" s="370" t="s">
        <v>848</v>
      </c>
      <c r="F34" s="371" t="n">
        <v>1.35</v>
      </c>
      <c r="G34" s="267" t="n">
        <v>2008</v>
      </c>
      <c r="H34" s="353" t="n">
        <v>184</v>
      </c>
      <c r="I34" s="372" t="n">
        <v>1.3</v>
      </c>
      <c r="J34" s="373" t="s">
        <v>45</v>
      </c>
      <c r="K34" s="370" t="s">
        <v>3695</v>
      </c>
      <c r="L34" s="269" t="s">
        <v>79</v>
      </c>
      <c r="M34" s="370" t="s">
        <v>3607</v>
      </c>
      <c r="N34" s="273" t="s">
        <v>3696</v>
      </c>
      <c r="O34" s="370" t="n">
        <v>111.042982</v>
      </c>
      <c r="P34" s="370" t="n">
        <v>0.00835</v>
      </c>
      <c r="Q34" s="353" t="s">
        <v>3609</v>
      </c>
      <c r="R34" s="353" t="s">
        <v>3609</v>
      </c>
      <c r="S34" s="370"/>
      <c r="T34" s="218"/>
      <c r="U34" s="218"/>
      <c r="V34" s="218"/>
      <c r="W34" s="218"/>
      <c r="X34" s="218"/>
      <c r="Y34" s="218"/>
      <c r="Z34" s="218"/>
      <c r="AA34" s="218"/>
    </row>
    <row r="35" customFormat="false" ht="14.25" hidden="false" customHeight="true" outlineLevel="0" collapsed="false">
      <c r="A35" s="353" t="n">
        <v>31</v>
      </c>
      <c r="B35" s="267" t="s">
        <v>3697</v>
      </c>
      <c r="C35" s="269" t="s">
        <v>80</v>
      </c>
      <c r="D35" s="370" t="s">
        <v>41</v>
      </c>
      <c r="E35" s="370" t="s">
        <v>848</v>
      </c>
      <c r="F35" s="371" t="n">
        <v>0.46</v>
      </c>
      <c r="G35" s="267" t="n">
        <v>2010</v>
      </c>
      <c r="H35" s="353" t="n">
        <v>62</v>
      </c>
      <c r="I35" s="375" t="n">
        <v>0.46</v>
      </c>
      <c r="J35" s="373" t="s">
        <v>45</v>
      </c>
      <c r="K35" s="370" t="s">
        <v>3698</v>
      </c>
      <c r="L35" s="269" t="s">
        <v>80</v>
      </c>
      <c r="M35" s="370" t="s">
        <v>3607</v>
      </c>
      <c r="N35" s="376" t="s">
        <v>3699</v>
      </c>
      <c r="O35" s="370" t="n">
        <v>111.052921</v>
      </c>
      <c r="P35" s="370" t="n">
        <v>-0.041069</v>
      </c>
      <c r="Q35" s="353" t="s">
        <v>3609</v>
      </c>
      <c r="R35" s="370"/>
      <c r="S35" s="370"/>
      <c r="T35" s="218"/>
      <c r="U35" s="218"/>
      <c r="V35" s="218"/>
      <c r="W35" s="218"/>
      <c r="X35" s="218"/>
      <c r="Y35" s="218"/>
      <c r="Z35" s="218"/>
      <c r="AA35" s="218"/>
    </row>
    <row r="36" customFormat="false" ht="14.25" hidden="false" customHeight="true" outlineLevel="0" collapsed="false">
      <c r="A36" s="353" t="n">
        <v>32</v>
      </c>
      <c r="B36" s="267" t="s">
        <v>3700</v>
      </c>
      <c r="C36" s="269" t="s">
        <v>81</v>
      </c>
      <c r="D36" s="370" t="s">
        <v>41</v>
      </c>
      <c r="E36" s="370" t="s">
        <v>848</v>
      </c>
      <c r="F36" s="371" t="n">
        <v>1.29</v>
      </c>
      <c r="G36" s="267" t="n">
        <v>2003</v>
      </c>
      <c r="H36" s="353" t="n">
        <v>185</v>
      </c>
      <c r="I36" s="372" t="n">
        <v>1.3</v>
      </c>
      <c r="J36" s="373" t="s">
        <v>45</v>
      </c>
      <c r="K36" s="370" t="s">
        <v>3701</v>
      </c>
      <c r="L36" s="269" t="s">
        <v>81</v>
      </c>
      <c r="M36" s="370" t="s">
        <v>3607</v>
      </c>
      <c r="N36" s="273" t="s">
        <v>3702</v>
      </c>
      <c r="O36" s="370" t="n">
        <v>111.045141</v>
      </c>
      <c r="P36" s="370" t="n">
        <v>-0.010079</v>
      </c>
      <c r="Q36" s="353" t="s">
        <v>3609</v>
      </c>
      <c r="R36" s="353" t="s">
        <v>3609</v>
      </c>
      <c r="S36" s="370"/>
      <c r="T36" s="218"/>
      <c r="U36" s="218"/>
      <c r="V36" s="218"/>
      <c r="W36" s="218"/>
      <c r="X36" s="218"/>
      <c r="Y36" s="218"/>
      <c r="Z36" s="218"/>
      <c r="AA36" s="218"/>
    </row>
    <row r="37" customFormat="false" ht="14.25" hidden="false" customHeight="true" outlineLevel="0" collapsed="false">
      <c r="A37" s="353" t="n">
        <v>33</v>
      </c>
      <c r="B37" s="267" t="s">
        <v>3703</v>
      </c>
      <c r="C37" s="269" t="s">
        <v>82</v>
      </c>
      <c r="D37" s="370" t="s">
        <v>41</v>
      </c>
      <c r="E37" s="370" t="s">
        <v>848</v>
      </c>
      <c r="F37" s="371" t="n">
        <v>1.64</v>
      </c>
      <c r="G37" s="272" t="n">
        <v>2009</v>
      </c>
      <c r="H37" s="353" t="n">
        <v>218</v>
      </c>
      <c r="I37" s="372" t="n">
        <v>1.65</v>
      </c>
      <c r="J37" s="373" t="s">
        <v>45</v>
      </c>
      <c r="K37" s="370" t="s">
        <v>3704</v>
      </c>
      <c r="L37" s="269" t="s">
        <v>82</v>
      </c>
      <c r="M37" s="370" t="s">
        <v>3607</v>
      </c>
      <c r="N37" s="273" t="s">
        <v>3705</v>
      </c>
      <c r="O37" s="370" t="n">
        <v>111.076321</v>
      </c>
      <c r="P37" s="370" t="n">
        <v>0.000581</v>
      </c>
      <c r="Q37" s="353" t="s">
        <v>3609</v>
      </c>
      <c r="R37" s="353" t="s">
        <v>3609</v>
      </c>
      <c r="S37" s="370"/>
      <c r="T37" s="218"/>
      <c r="U37" s="218"/>
      <c r="V37" s="218"/>
      <c r="W37" s="218"/>
      <c r="X37" s="218"/>
      <c r="Y37" s="218"/>
      <c r="Z37" s="218"/>
      <c r="AA37" s="218"/>
    </row>
    <row r="38" customFormat="false" ht="14.25" hidden="false" customHeight="true" outlineLevel="0" collapsed="false">
      <c r="A38" s="353" t="n">
        <v>34</v>
      </c>
      <c r="B38" s="267" t="s">
        <v>3706</v>
      </c>
      <c r="C38" s="269" t="s">
        <v>83</v>
      </c>
      <c r="D38" s="370" t="s">
        <v>41</v>
      </c>
      <c r="E38" s="370" t="s">
        <v>848</v>
      </c>
      <c r="F38" s="371" t="n">
        <v>0.99</v>
      </c>
      <c r="G38" s="272" t="n">
        <v>2012</v>
      </c>
      <c r="H38" s="353" t="n">
        <v>135</v>
      </c>
      <c r="I38" s="372" t="n">
        <v>1</v>
      </c>
      <c r="J38" s="373" t="s">
        <v>45</v>
      </c>
      <c r="K38" s="370" t="s">
        <v>3707</v>
      </c>
      <c r="L38" s="269" t="s">
        <v>83</v>
      </c>
      <c r="M38" s="370" t="s">
        <v>3607</v>
      </c>
      <c r="N38" s="273" t="s">
        <v>3708</v>
      </c>
      <c r="O38" s="370" t="n">
        <v>111.046609</v>
      </c>
      <c r="P38" s="370" t="n">
        <v>-0.006622</v>
      </c>
      <c r="Q38" s="353" t="s">
        <v>3609</v>
      </c>
      <c r="R38" s="353" t="s">
        <v>3609</v>
      </c>
      <c r="S38" s="370"/>
      <c r="T38" s="218"/>
      <c r="U38" s="218"/>
      <c r="V38" s="218"/>
      <c r="W38" s="218"/>
      <c r="X38" s="218"/>
      <c r="Y38" s="218"/>
      <c r="Z38" s="218"/>
      <c r="AA38" s="218"/>
    </row>
    <row r="39" customFormat="false" ht="14.25" hidden="false" customHeight="true" outlineLevel="0" collapsed="false">
      <c r="A39" s="353" t="n">
        <v>35</v>
      </c>
      <c r="B39" s="267" t="s">
        <v>3709</v>
      </c>
      <c r="C39" s="269" t="s">
        <v>83</v>
      </c>
      <c r="D39" s="370" t="s">
        <v>41</v>
      </c>
      <c r="E39" s="370" t="s">
        <v>848</v>
      </c>
      <c r="F39" s="383" t="n">
        <v>0.79</v>
      </c>
      <c r="G39" s="267" t="n">
        <v>2013</v>
      </c>
      <c r="H39" s="353" t="n">
        <v>107</v>
      </c>
      <c r="I39" s="372" t="n">
        <v>1.03</v>
      </c>
      <c r="J39" s="384" t="s">
        <v>39</v>
      </c>
      <c r="K39" s="377" t="n">
        <v>2434</v>
      </c>
      <c r="L39" s="269" t="s">
        <v>83</v>
      </c>
      <c r="M39" s="370" t="s">
        <v>3607</v>
      </c>
      <c r="N39" s="267" t="s">
        <v>3657</v>
      </c>
      <c r="O39" s="385" t="n">
        <v>111.0441534</v>
      </c>
      <c r="P39" s="386" t="n">
        <v>-0.006290582</v>
      </c>
      <c r="Q39" s="353"/>
      <c r="R39" s="353"/>
      <c r="S39" s="370"/>
      <c r="T39" s="218"/>
      <c r="U39" s="218"/>
      <c r="V39" s="218"/>
      <c r="W39" s="218"/>
      <c r="X39" s="218"/>
      <c r="Y39" s="218"/>
      <c r="Z39" s="218"/>
      <c r="AA39" s="218"/>
    </row>
    <row r="40" customFormat="false" ht="14.25" hidden="false" customHeight="true" outlineLevel="0" collapsed="false">
      <c r="A40" s="353" t="n">
        <v>36</v>
      </c>
      <c r="B40" s="267" t="s">
        <v>3710</v>
      </c>
      <c r="C40" s="269" t="s">
        <v>84</v>
      </c>
      <c r="D40" s="370" t="s">
        <v>41</v>
      </c>
      <c r="E40" s="370" t="s">
        <v>848</v>
      </c>
      <c r="F40" s="371" t="n">
        <v>0.44</v>
      </c>
      <c r="G40" s="267" t="n">
        <v>2003</v>
      </c>
      <c r="H40" s="353" t="n">
        <v>60</v>
      </c>
      <c r="I40" s="372" t="n">
        <v>0.44</v>
      </c>
      <c r="J40" s="373" t="s">
        <v>45</v>
      </c>
      <c r="K40" s="370" t="s">
        <v>3711</v>
      </c>
      <c r="L40" s="269" t="s">
        <v>84</v>
      </c>
      <c r="M40" s="370" t="s">
        <v>3607</v>
      </c>
      <c r="N40" s="273" t="s">
        <v>3712</v>
      </c>
      <c r="O40" s="370" t="n">
        <v>111.058548</v>
      </c>
      <c r="P40" s="370" t="n">
        <v>-0.004252</v>
      </c>
      <c r="Q40" s="353" t="s">
        <v>3609</v>
      </c>
      <c r="R40" s="353" t="s">
        <v>3609</v>
      </c>
      <c r="S40" s="370"/>
      <c r="T40" s="218"/>
      <c r="U40" s="218"/>
      <c r="V40" s="218"/>
      <c r="W40" s="218"/>
      <c r="X40" s="218"/>
      <c r="Y40" s="218"/>
      <c r="Z40" s="218"/>
      <c r="AA40" s="218"/>
    </row>
    <row r="41" customFormat="false" ht="14.25" hidden="false" customHeight="true" outlineLevel="0" collapsed="false">
      <c r="A41" s="353" t="n">
        <v>37</v>
      </c>
      <c r="B41" s="267" t="s">
        <v>3713</v>
      </c>
      <c r="C41" s="269" t="s">
        <v>85</v>
      </c>
      <c r="D41" s="370" t="s">
        <v>41</v>
      </c>
      <c r="E41" s="370" t="s">
        <v>848</v>
      </c>
      <c r="F41" s="371" t="n">
        <v>1.66</v>
      </c>
      <c r="G41" s="267" t="n">
        <v>2010</v>
      </c>
      <c r="H41" s="353" t="n">
        <v>242</v>
      </c>
      <c r="I41" s="372" t="n">
        <v>1.71</v>
      </c>
      <c r="J41" s="373" t="s">
        <v>39</v>
      </c>
      <c r="K41" s="370" t="s">
        <v>3714</v>
      </c>
      <c r="L41" s="370" t="s">
        <v>52</v>
      </c>
      <c r="M41" s="370" t="s">
        <v>3607</v>
      </c>
      <c r="N41" s="273" t="s">
        <v>3715</v>
      </c>
      <c r="O41" s="370" t="n">
        <v>111.051695</v>
      </c>
      <c r="P41" s="370" t="n">
        <v>-0.000639</v>
      </c>
      <c r="Q41" s="353" t="s">
        <v>3609</v>
      </c>
      <c r="R41" s="353" t="s">
        <v>3609</v>
      </c>
      <c r="S41" s="370"/>
      <c r="T41" s="218"/>
      <c r="U41" s="218"/>
      <c r="V41" s="218"/>
      <c r="W41" s="218"/>
      <c r="X41" s="218"/>
      <c r="Y41" s="218"/>
      <c r="Z41" s="218"/>
      <c r="AA41" s="218"/>
    </row>
    <row r="42" customFormat="false" ht="14.25" hidden="false" customHeight="true" outlineLevel="0" collapsed="false">
      <c r="A42" s="353" t="n">
        <v>38</v>
      </c>
      <c r="B42" s="267" t="s">
        <v>3716</v>
      </c>
      <c r="C42" s="269" t="s">
        <v>86</v>
      </c>
      <c r="D42" s="370" t="s">
        <v>41</v>
      </c>
      <c r="E42" s="370" t="s">
        <v>848</v>
      </c>
      <c r="F42" s="371" t="n">
        <v>0.57</v>
      </c>
      <c r="G42" s="267" t="n">
        <v>2003</v>
      </c>
      <c r="H42" s="353" t="n">
        <v>78</v>
      </c>
      <c r="I42" s="372" t="n">
        <v>0.57</v>
      </c>
      <c r="J42" s="373" t="s">
        <v>45</v>
      </c>
      <c r="K42" s="370" t="s">
        <v>3717</v>
      </c>
      <c r="L42" s="269" t="s">
        <v>86</v>
      </c>
      <c r="M42" s="370" t="s">
        <v>3607</v>
      </c>
      <c r="N42" s="273" t="s">
        <v>3718</v>
      </c>
      <c r="O42" s="370" t="n">
        <v>111.044438</v>
      </c>
      <c r="P42" s="370" t="n">
        <v>-0.005466</v>
      </c>
      <c r="Q42" s="353" t="s">
        <v>3609</v>
      </c>
      <c r="R42" s="353" t="s">
        <v>3609</v>
      </c>
      <c r="S42" s="370"/>
      <c r="T42" s="218"/>
      <c r="U42" s="218"/>
      <c r="V42" s="218"/>
      <c r="W42" s="218"/>
      <c r="X42" s="218"/>
      <c r="Y42" s="218"/>
      <c r="Z42" s="218"/>
      <c r="AA42" s="218"/>
    </row>
    <row r="43" customFormat="false" ht="14.25" hidden="false" customHeight="true" outlineLevel="0" collapsed="false">
      <c r="A43" s="353" t="n">
        <v>39</v>
      </c>
      <c r="B43" s="267" t="s">
        <v>3719</v>
      </c>
      <c r="C43" s="269" t="s">
        <v>87</v>
      </c>
      <c r="D43" s="370" t="s">
        <v>41</v>
      </c>
      <c r="E43" s="370" t="s">
        <v>848</v>
      </c>
      <c r="F43" s="387" t="n">
        <v>1.29</v>
      </c>
      <c r="G43" s="267" t="n">
        <v>2003</v>
      </c>
      <c r="H43" s="292" t="n">
        <v>185</v>
      </c>
      <c r="I43" s="388" t="n">
        <v>1.3</v>
      </c>
      <c r="J43" s="354" t="s">
        <v>45</v>
      </c>
      <c r="K43" s="283" t="s">
        <v>3720</v>
      </c>
      <c r="L43" s="283" t="s">
        <v>48</v>
      </c>
      <c r="M43" s="269" t="s">
        <v>3607</v>
      </c>
      <c r="N43" s="354" t="s">
        <v>3721</v>
      </c>
      <c r="O43" s="389" t="n">
        <v>111</v>
      </c>
      <c r="P43" s="269"/>
      <c r="Q43" s="267"/>
      <c r="R43" s="267"/>
      <c r="S43" s="269"/>
      <c r="T43" s="218"/>
      <c r="U43" s="218"/>
      <c r="V43" s="218"/>
      <c r="W43" s="218"/>
      <c r="X43" s="218"/>
      <c r="Y43" s="218"/>
      <c r="Z43" s="218"/>
      <c r="AA43" s="218"/>
    </row>
    <row r="44" customFormat="false" ht="14.25" hidden="false" customHeight="true" outlineLevel="0" collapsed="false">
      <c r="A44" s="353" t="n">
        <v>40</v>
      </c>
      <c r="B44" s="267" t="s">
        <v>3722</v>
      </c>
      <c r="C44" s="269" t="s">
        <v>88</v>
      </c>
      <c r="D44" s="269" t="s">
        <v>41</v>
      </c>
      <c r="E44" s="269" t="s">
        <v>848</v>
      </c>
      <c r="F44" s="371" t="n">
        <v>1.18</v>
      </c>
      <c r="G44" s="267" t="n">
        <v>2018</v>
      </c>
      <c r="H44" s="267" t="n">
        <v>160</v>
      </c>
      <c r="I44" s="372" t="n">
        <v>1.1</v>
      </c>
      <c r="J44" s="373" t="s">
        <v>45</v>
      </c>
      <c r="K44" s="269" t="s">
        <v>3723</v>
      </c>
      <c r="L44" s="269" t="s">
        <v>88</v>
      </c>
      <c r="M44" s="370" t="s">
        <v>3607</v>
      </c>
      <c r="N44" s="390" t="s">
        <v>3724</v>
      </c>
      <c r="O44" s="269" t="n">
        <v>111.063876</v>
      </c>
      <c r="P44" s="269" t="n">
        <v>-0.009384</v>
      </c>
      <c r="Q44" s="267" t="s">
        <v>3609</v>
      </c>
      <c r="R44" s="267" t="s">
        <v>3609</v>
      </c>
      <c r="S44" s="269"/>
      <c r="T44" s="253"/>
      <c r="U44" s="253"/>
      <c r="V44" s="253"/>
      <c r="W44" s="253"/>
      <c r="X44" s="253"/>
      <c r="Y44" s="253"/>
      <c r="Z44" s="253"/>
      <c r="AA44" s="253"/>
    </row>
    <row r="45" customFormat="false" ht="14.25" hidden="false" customHeight="true" outlineLevel="0" collapsed="false">
      <c r="A45" s="353" t="n">
        <v>41</v>
      </c>
      <c r="B45" s="267" t="s">
        <v>3725</v>
      </c>
      <c r="C45" s="269" t="s">
        <v>88</v>
      </c>
      <c r="D45" s="269" t="s">
        <v>41</v>
      </c>
      <c r="E45" s="269" t="s">
        <v>848</v>
      </c>
      <c r="F45" s="371" t="n">
        <v>0.3</v>
      </c>
      <c r="G45" s="267" t="n">
        <v>2018</v>
      </c>
      <c r="H45" s="267" t="n">
        <v>41</v>
      </c>
      <c r="I45" s="372" t="n">
        <v>0.3</v>
      </c>
      <c r="J45" s="373" t="s">
        <v>45</v>
      </c>
      <c r="K45" s="269" t="s">
        <v>3726</v>
      </c>
      <c r="L45" s="269" t="s">
        <v>88</v>
      </c>
      <c r="M45" s="370" t="s">
        <v>3607</v>
      </c>
      <c r="N45" s="390" t="s">
        <v>3727</v>
      </c>
      <c r="O45" s="269" t="n">
        <v>111.062682</v>
      </c>
      <c r="P45" s="269" t="n">
        <v>-0.009465</v>
      </c>
      <c r="Q45" s="267" t="s">
        <v>3609</v>
      </c>
      <c r="R45" s="267" t="s">
        <v>3609</v>
      </c>
      <c r="S45" s="269"/>
      <c r="T45" s="253"/>
      <c r="U45" s="253"/>
      <c r="V45" s="253"/>
      <c r="W45" s="253"/>
      <c r="X45" s="253"/>
      <c r="Y45" s="253"/>
      <c r="Z45" s="253"/>
      <c r="AA45" s="253"/>
    </row>
    <row r="46" customFormat="false" ht="14.25" hidden="false" customHeight="true" outlineLevel="0" collapsed="false">
      <c r="A46" s="353" t="n">
        <v>42</v>
      </c>
      <c r="B46" s="267" t="s">
        <v>3728</v>
      </c>
      <c r="C46" s="269" t="s">
        <v>91</v>
      </c>
      <c r="D46" s="269" t="s">
        <v>41</v>
      </c>
      <c r="E46" s="269" t="s">
        <v>848</v>
      </c>
      <c r="F46" s="371" t="n">
        <v>0.36</v>
      </c>
      <c r="G46" s="267" t="n">
        <v>2014</v>
      </c>
      <c r="H46" s="267" t="n">
        <v>49</v>
      </c>
      <c r="I46" s="372" t="n">
        <v>1.5</v>
      </c>
      <c r="J46" s="373" t="s">
        <v>45</v>
      </c>
      <c r="K46" s="269" t="s">
        <v>3729</v>
      </c>
      <c r="L46" s="269" t="s">
        <v>91</v>
      </c>
      <c r="M46" s="370" t="s">
        <v>3607</v>
      </c>
      <c r="N46" s="267" t="s">
        <v>3657</v>
      </c>
      <c r="O46" s="269" t="n">
        <v>111.065101</v>
      </c>
      <c r="P46" s="269" t="n">
        <v>-0.019882</v>
      </c>
      <c r="Q46" s="267" t="s">
        <v>3609</v>
      </c>
      <c r="R46" s="269"/>
      <c r="S46" s="269"/>
      <c r="T46" s="253"/>
      <c r="U46" s="253"/>
      <c r="V46" s="253"/>
      <c r="W46" s="253"/>
      <c r="X46" s="253"/>
      <c r="Y46" s="253"/>
      <c r="Z46" s="253"/>
      <c r="AA46" s="253"/>
    </row>
    <row r="47" customFormat="false" ht="14.25" hidden="false" customHeight="true" outlineLevel="0" collapsed="false">
      <c r="A47" s="353" t="n">
        <v>43</v>
      </c>
      <c r="B47" s="267" t="s">
        <v>3730</v>
      </c>
      <c r="C47" s="269" t="s">
        <v>92</v>
      </c>
      <c r="D47" s="269" t="s">
        <v>41</v>
      </c>
      <c r="E47" s="269" t="s">
        <v>848</v>
      </c>
      <c r="F47" s="371" t="n">
        <v>1.02</v>
      </c>
      <c r="G47" s="267" t="n">
        <v>2013</v>
      </c>
      <c r="H47" s="267" t="n">
        <v>142</v>
      </c>
      <c r="I47" s="375" t="n">
        <v>1.02</v>
      </c>
      <c r="J47" s="373" t="s">
        <v>45</v>
      </c>
      <c r="K47" s="269" t="s">
        <v>3731</v>
      </c>
      <c r="L47" s="269" t="s">
        <v>92</v>
      </c>
      <c r="M47" s="370" t="s">
        <v>3607</v>
      </c>
      <c r="N47" s="390" t="s">
        <v>3732</v>
      </c>
      <c r="O47" s="269" t="n">
        <v>111.063852</v>
      </c>
      <c r="P47" s="269" t="n">
        <v>-0.012578</v>
      </c>
      <c r="Q47" s="267" t="s">
        <v>3609</v>
      </c>
      <c r="R47" s="267" t="s">
        <v>3609</v>
      </c>
      <c r="S47" s="269"/>
      <c r="T47" s="253"/>
      <c r="U47" s="253"/>
      <c r="V47" s="253"/>
      <c r="W47" s="253"/>
      <c r="X47" s="253"/>
      <c r="Y47" s="253"/>
      <c r="Z47" s="253"/>
      <c r="AA47" s="253"/>
    </row>
    <row r="48" customFormat="false" ht="14.25" hidden="false" customHeight="true" outlineLevel="0" collapsed="false">
      <c r="A48" s="353" t="n">
        <v>44</v>
      </c>
      <c r="B48" s="267" t="s">
        <v>3733</v>
      </c>
      <c r="C48" s="283" t="s">
        <v>599</v>
      </c>
      <c r="D48" s="269" t="s">
        <v>41</v>
      </c>
      <c r="E48" s="269" t="s">
        <v>848</v>
      </c>
      <c r="F48" s="383" t="n">
        <v>1.12</v>
      </c>
      <c r="G48" s="267" t="n">
        <v>2013</v>
      </c>
      <c r="H48" s="267" t="n">
        <v>152</v>
      </c>
      <c r="I48" s="375" t="n">
        <v>1.12</v>
      </c>
      <c r="J48" s="384" t="s">
        <v>45</v>
      </c>
      <c r="K48" s="370" t="s">
        <v>3734</v>
      </c>
      <c r="L48" s="283" t="s">
        <v>599</v>
      </c>
      <c r="M48" s="370" t="s">
        <v>3607</v>
      </c>
      <c r="N48" s="267" t="s">
        <v>3657</v>
      </c>
      <c r="O48" s="385" t="n">
        <v>111.0648426</v>
      </c>
      <c r="P48" s="386" t="n">
        <v>-0.014833339</v>
      </c>
      <c r="Q48" s="267"/>
      <c r="R48" s="267"/>
      <c r="S48" s="269"/>
      <c r="T48" s="253"/>
      <c r="U48" s="253"/>
      <c r="V48" s="253"/>
      <c r="W48" s="253"/>
      <c r="X48" s="253"/>
      <c r="Y48" s="253"/>
      <c r="Z48" s="253"/>
      <c r="AA48" s="253"/>
    </row>
    <row r="49" customFormat="false" ht="14.25" hidden="false" customHeight="true" outlineLevel="0" collapsed="false">
      <c r="A49" s="353" t="n">
        <v>45</v>
      </c>
      <c r="B49" s="267" t="s">
        <v>3735</v>
      </c>
      <c r="C49" s="391" t="s">
        <v>601</v>
      </c>
      <c r="D49" s="269" t="s">
        <v>41</v>
      </c>
      <c r="E49" s="269" t="s">
        <v>848</v>
      </c>
      <c r="F49" s="383" t="n">
        <v>0.66</v>
      </c>
      <c r="G49" s="267" t="n">
        <v>2014</v>
      </c>
      <c r="H49" s="267" t="n">
        <v>90</v>
      </c>
      <c r="I49" s="375" t="n">
        <v>0.66</v>
      </c>
      <c r="J49" s="384" t="s">
        <v>45</v>
      </c>
      <c r="K49" s="370" t="s">
        <v>3736</v>
      </c>
      <c r="L49" s="391" t="s">
        <v>601</v>
      </c>
      <c r="M49" s="370" t="s">
        <v>3607</v>
      </c>
      <c r="N49" s="267" t="s">
        <v>3657</v>
      </c>
      <c r="O49" s="392" t="n">
        <v>111.0394532</v>
      </c>
      <c r="P49" s="393" t="n">
        <v>-0.005542649</v>
      </c>
      <c r="Q49" s="267"/>
      <c r="R49" s="267"/>
      <c r="S49" s="269"/>
      <c r="T49" s="253"/>
      <c r="U49" s="253"/>
      <c r="V49" s="253"/>
      <c r="W49" s="253"/>
      <c r="X49" s="253"/>
      <c r="Y49" s="253"/>
      <c r="Z49" s="253"/>
      <c r="AA49" s="253"/>
    </row>
    <row r="50" customFormat="false" ht="14.25" hidden="false" customHeight="true" outlineLevel="0" collapsed="false">
      <c r="A50" s="353" t="n">
        <v>46</v>
      </c>
      <c r="B50" s="267" t="s">
        <v>3737</v>
      </c>
      <c r="C50" s="302" t="s">
        <v>602</v>
      </c>
      <c r="D50" s="269" t="s">
        <v>41</v>
      </c>
      <c r="E50" s="269" t="s">
        <v>848</v>
      </c>
      <c r="F50" s="383" t="n">
        <v>0.73</v>
      </c>
      <c r="G50" s="267" t="n">
        <v>2013</v>
      </c>
      <c r="H50" s="267" t="n">
        <v>99</v>
      </c>
      <c r="I50" s="375" t="n">
        <v>0.73</v>
      </c>
      <c r="J50" s="384" t="s">
        <v>45</v>
      </c>
      <c r="K50" s="370" t="s">
        <v>3738</v>
      </c>
      <c r="L50" s="302" t="s">
        <v>602</v>
      </c>
      <c r="M50" s="370" t="s">
        <v>3607</v>
      </c>
      <c r="N50" s="267" t="s">
        <v>3657</v>
      </c>
      <c r="O50" s="385" t="n">
        <v>111.0690518</v>
      </c>
      <c r="P50" s="386" t="n">
        <v>-0.007488807</v>
      </c>
      <c r="Q50" s="267"/>
      <c r="R50" s="267"/>
      <c r="S50" s="269"/>
      <c r="T50" s="253"/>
      <c r="U50" s="253"/>
      <c r="V50" s="253"/>
      <c r="W50" s="253"/>
      <c r="X50" s="253"/>
      <c r="Y50" s="253"/>
      <c r="Z50" s="253"/>
      <c r="AA50" s="253"/>
    </row>
    <row r="51" customFormat="false" ht="14.25" hidden="false" customHeight="true" outlineLevel="0" collapsed="false">
      <c r="A51" s="353" t="n">
        <v>47</v>
      </c>
      <c r="B51" s="267" t="s">
        <v>3739</v>
      </c>
      <c r="C51" s="269" t="s">
        <v>93</v>
      </c>
      <c r="D51" s="370" t="s">
        <v>94</v>
      </c>
      <c r="E51" s="370" t="s">
        <v>3740</v>
      </c>
      <c r="F51" s="380" t="n">
        <v>1.8</v>
      </c>
      <c r="G51" s="267" t="n">
        <v>2006</v>
      </c>
      <c r="H51" s="353" t="n">
        <v>250</v>
      </c>
      <c r="I51" s="372" t="n">
        <v>1.5</v>
      </c>
      <c r="J51" s="373" t="s">
        <v>39</v>
      </c>
      <c r="K51" s="377" t="n">
        <v>1681</v>
      </c>
      <c r="L51" s="269" t="s">
        <v>93</v>
      </c>
      <c r="M51" s="394" t="s">
        <v>3741</v>
      </c>
      <c r="N51" s="273" t="s">
        <v>3742</v>
      </c>
      <c r="O51" s="370" t="n">
        <v>111.061283</v>
      </c>
      <c r="P51" s="370" t="n">
        <v>-0.073211</v>
      </c>
      <c r="Q51" s="353" t="s">
        <v>3609</v>
      </c>
      <c r="R51" s="353" t="s">
        <v>3609</v>
      </c>
      <c r="S51" s="370"/>
      <c r="T51" s="218"/>
      <c r="U51" s="218"/>
      <c r="V51" s="218"/>
      <c r="W51" s="218"/>
      <c r="X51" s="218"/>
      <c r="Y51" s="218"/>
      <c r="Z51" s="218"/>
      <c r="AA51" s="218"/>
    </row>
    <row r="52" customFormat="false" ht="14.25" hidden="false" customHeight="true" outlineLevel="0" collapsed="false">
      <c r="A52" s="353" t="n">
        <v>48</v>
      </c>
      <c r="B52" s="267" t="s">
        <v>3743</v>
      </c>
      <c r="C52" s="269" t="s">
        <v>93</v>
      </c>
      <c r="D52" s="370" t="s">
        <v>94</v>
      </c>
      <c r="E52" s="370" t="s">
        <v>3740</v>
      </c>
      <c r="F52" s="380" t="n">
        <v>1.57</v>
      </c>
      <c r="G52" s="267" t="n">
        <v>2006</v>
      </c>
      <c r="H52" s="353" t="n">
        <v>222</v>
      </c>
      <c r="I52" s="372" t="n">
        <v>1.51</v>
      </c>
      <c r="J52" s="373" t="s">
        <v>39</v>
      </c>
      <c r="K52" s="370" t="s">
        <v>3744</v>
      </c>
      <c r="L52" s="269" t="s">
        <v>93</v>
      </c>
      <c r="M52" s="394" t="s">
        <v>3741</v>
      </c>
      <c r="N52" s="273" t="s">
        <v>3742</v>
      </c>
      <c r="O52" s="370" t="n">
        <v>111.085541</v>
      </c>
      <c r="P52" s="370" t="n">
        <v>-0.085409</v>
      </c>
      <c r="Q52" s="353" t="s">
        <v>3609</v>
      </c>
      <c r="R52" s="353" t="s">
        <v>3609</v>
      </c>
      <c r="S52" s="370"/>
      <c r="T52" s="218"/>
      <c r="U52" s="218"/>
      <c r="V52" s="218"/>
      <c r="W52" s="218"/>
      <c r="X52" s="218"/>
      <c r="Y52" s="218"/>
      <c r="Z52" s="218"/>
      <c r="AA52" s="218"/>
    </row>
    <row r="53" customFormat="false" ht="14.25" hidden="false" customHeight="true" outlineLevel="0" collapsed="false">
      <c r="A53" s="353" t="n">
        <v>49</v>
      </c>
      <c r="B53" s="267" t="s">
        <v>3745</v>
      </c>
      <c r="C53" s="269" t="s">
        <v>95</v>
      </c>
      <c r="D53" s="370" t="s">
        <v>94</v>
      </c>
      <c r="E53" s="370" t="s">
        <v>3740</v>
      </c>
      <c r="F53" s="380" t="n">
        <v>1.37</v>
      </c>
      <c r="G53" s="267" t="n">
        <v>2006</v>
      </c>
      <c r="H53" s="353" t="n">
        <v>194</v>
      </c>
      <c r="I53" s="372" t="n">
        <v>1.33</v>
      </c>
      <c r="J53" s="373" t="s">
        <v>39</v>
      </c>
      <c r="K53" s="377" t="n">
        <v>1680</v>
      </c>
      <c r="L53" s="269" t="s">
        <v>95</v>
      </c>
      <c r="M53" s="394" t="s">
        <v>3741</v>
      </c>
      <c r="N53" s="273" t="s">
        <v>3746</v>
      </c>
      <c r="O53" s="370" t="n">
        <v>111.086062</v>
      </c>
      <c r="P53" s="370" t="n">
        <v>-0.086001</v>
      </c>
      <c r="Q53" s="353" t="s">
        <v>3609</v>
      </c>
      <c r="R53" s="353" t="s">
        <v>3609</v>
      </c>
      <c r="S53" s="370"/>
      <c r="T53" s="218"/>
      <c r="U53" s="218"/>
      <c r="V53" s="218"/>
      <c r="W53" s="218"/>
      <c r="X53" s="218"/>
      <c r="Y53" s="218"/>
      <c r="Z53" s="218"/>
      <c r="AA53" s="218"/>
    </row>
    <row r="54" customFormat="false" ht="14.25" hidden="false" customHeight="true" outlineLevel="0" collapsed="false">
      <c r="A54" s="353" t="n">
        <v>50</v>
      </c>
      <c r="B54" s="267" t="s">
        <v>3747</v>
      </c>
      <c r="C54" s="269" t="s">
        <v>96</v>
      </c>
      <c r="D54" s="370" t="s">
        <v>94</v>
      </c>
      <c r="E54" s="370" t="s">
        <v>3740</v>
      </c>
      <c r="F54" s="380" t="n">
        <v>1.74</v>
      </c>
      <c r="G54" s="267" t="n">
        <v>2006</v>
      </c>
      <c r="H54" s="353" t="n">
        <v>236</v>
      </c>
      <c r="I54" s="372" t="n">
        <v>1.31</v>
      </c>
      <c r="J54" s="373" t="s">
        <v>39</v>
      </c>
      <c r="K54" s="377" t="n">
        <v>1709</v>
      </c>
      <c r="L54" s="269" t="s">
        <v>96</v>
      </c>
      <c r="M54" s="394" t="s">
        <v>3741</v>
      </c>
      <c r="N54" s="273" t="s">
        <v>3748</v>
      </c>
      <c r="O54" s="370" t="n">
        <v>111.06112</v>
      </c>
      <c r="P54" s="370" t="n">
        <v>-0.07224</v>
      </c>
      <c r="Q54" s="353" t="s">
        <v>3609</v>
      </c>
      <c r="R54" s="353" t="s">
        <v>3609</v>
      </c>
      <c r="S54" s="370"/>
      <c r="T54" s="218"/>
      <c r="U54" s="218"/>
      <c r="V54" s="218"/>
      <c r="W54" s="218"/>
      <c r="X54" s="218"/>
      <c r="Y54" s="218"/>
      <c r="Z54" s="218"/>
      <c r="AA54" s="218"/>
    </row>
    <row r="55" customFormat="false" ht="14.25" hidden="false" customHeight="true" outlineLevel="0" collapsed="false">
      <c r="A55" s="353" t="n">
        <v>51</v>
      </c>
      <c r="B55" s="267" t="s">
        <v>3749</v>
      </c>
      <c r="C55" s="269" t="s">
        <v>97</v>
      </c>
      <c r="D55" s="370" t="s">
        <v>94</v>
      </c>
      <c r="E55" s="370" t="s">
        <v>3740</v>
      </c>
      <c r="F55" s="380" t="n">
        <v>1.1</v>
      </c>
      <c r="G55" s="267" t="n">
        <v>2006</v>
      </c>
      <c r="H55" s="353" t="n">
        <v>152</v>
      </c>
      <c r="I55" s="372" t="n">
        <v>1.77</v>
      </c>
      <c r="J55" s="373" t="s">
        <v>39</v>
      </c>
      <c r="K55" s="377" t="n">
        <v>1710</v>
      </c>
      <c r="L55" s="269" t="s">
        <v>97</v>
      </c>
      <c r="M55" s="394" t="s">
        <v>3741</v>
      </c>
      <c r="N55" s="273" t="s">
        <v>3750</v>
      </c>
      <c r="O55" s="370" t="n">
        <v>111.061887</v>
      </c>
      <c r="P55" s="370" t="n">
        <v>-0.071731</v>
      </c>
      <c r="Q55" s="353" t="s">
        <v>3609</v>
      </c>
      <c r="R55" s="353" t="s">
        <v>3609</v>
      </c>
      <c r="S55" s="370"/>
      <c r="T55" s="218"/>
      <c r="U55" s="218"/>
      <c r="V55" s="218"/>
      <c r="W55" s="218"/>
      <c r="X55" s="218"/>
      <c r="Y55" s="218"/>
      <c r="Z55" s="218"/>
      <c r="AA55" s="218"/>
    </row>
    <row r="56" customFormat="false" ht="14.25" hidden="false" customHeight="true" outlineLevel="0" collapsed="false">
      <c r="A56" s="353" t="n">
        <v>52</v>
      </c>
      <c r="B56" s="267" t="s">
        <v>3751</v>
      </c>
      <c r="C56" s="269" t="s">
        <v>3752</v>
      </c>
      <c r="D56" s="370" t="s">
        <v>94</v>
      </c>
      <c r="E56" s="370" t="s">
        <v>3740</v>
      </c>
      <c r="F56" s="395" t="n">
        <v>1.3</v>
      </c>
      <c r="G56" s="303" t="n">
        <v>2006</v>
      </c>
      <c r="H56" s="353" t="n">
        <v>180</v>
      </c>
      <c r="I56" s="372" t="n">
        <v>1.37</v>
      </c>
      <c r="J56" s="373" t="s">
        <v>39</v>
      </c>
      <c r="K56" s="377" t="n">
        <v>1708</v>
      </c>
      <c r="L56" s="269" t="s">
        <v>97</v>
      </c>
      <c r="M56" s="394" t="s">
        <v>3741</v>
      </c>
      <c r="N56" s="273" t="s">
        <v>3750</v>
      </c>
      <c r="O56" s="370" t="n">
        <v>111.062941</v>
      </c>
      <c r="P56" s="370" t="n">
        <v>-0.071134</v>
      </c>
      <c r="Q56" s="353" t="s">
        <v>3609</v>
      </c>
      <c r="R56" s="353" t="s">
        <v>3609</v>
      </c>
      <c r="S56" s="370"/>
      <c r="T56" s="218"/>
      <c r="U56" s="218"/>
      <c r="V56" s="218"/>
      <c r="W56" s="218"/>
      <c r="X56" s="218"/>
      <c r="Y56" s="218"/>
      <c r="Z56" s="218"/>
      <c r="AA56" s="218"/>
    </row>
    <row r="57" customFormat="false" ht="14.25" hidden="false" customHeight="true" outlineLevel="0" collapsed="false">
      <c r="A57" s="353" t="n">
        <v>53</v>
      </c>
      <c r="B57" s="267" t="s">
        <v>3753</v>
      </c>
      <c r="C57" s="370" t="s">
        <v>98</v>
      </c>
      <c r="D57" s="370" t="s">
        <v>99</v>
      </c>
      <c r="E57" s="370" t="s">
        <v>3740</v>
      </c>
      <c r="F57" s="380" t="n">
        <v>0.82</v>
      </c>
      <c r="G57" s="353" t="n">
        <v>2006</v>
      </c>
      <c r="H57" s="353" t="n">
        <v>111</v>
      </c>
      <c r="I57" s="375" t="n">
        <v>0.82</v>
      </c>
      <c r="J57" s="373" t="s">
        <v>45</v>
      </c>
      <c r="K57" s="370" t="s">
        <v>3754</v>
      </c>
      <c r="L57" s="370" t="s">
        <v>98</v>
      </c>
      <c r="M57" s="370" t="s">
        <v>3607</v>
      </c>
      <c r="N57" s="381" t="s">
        <v>3755</v>
      </c>
      <c r="O57" s="370" t="n">
        <v>111.124982</v>
      </c>
      <c r="P57" s="370" t="n">
        <v>-0.039124</v>
      </c>
      <c r="Q57" s="353" t="s">
        <v>3609</v>
      </c>
      <c r="R57" s="370"/>
      <c r="S57" s="370"/>
      <c r="T57" s="218"/>
      <c r="U57" s="218"/>
      <c r="V57" s="218"/>
      <c r="W57" s="218"/>
      <c r="X57" s="218"/>
      <c r="Y57" s="218"/>
      <c r="Z57" s="218"/>
      <c r="AA57" s="218"/>
    </row>
    <row r="58" customFormat="false" ht="14.25" hidden="false" customHeight="true" outlineLevel="0" collapsed="false">
      <c r="A58" s="353" t="n">
        <v>54</v>
      </c>
      <c r="B58" s="267" t="s">
        <v>3756</v>
      </c>
      <c r="C58" s="370" t="s">
        <v>100</v>
      </c>
      <c r="D58" s="370" t="s">
        <v>99</v>
      </c>
      <c r="E58" s="370" t="s">
        <v>3740</v>
      </c>
      <c r="F58" s="380" t="n">
        <v>5.82</v>
      </c>
      <c r="G58" s="396" t="n">
        <v>2009</v>
      </c>
      <c r="H58" s="353" t="n">
        <v>791</v>
      </c>
      <c r="I58" s="372" t="n">
        <v>5.82</v>
      </c>
      <c r="J58" s="373" t="s">
        <v>45</v>
      </c>
      <c r="K58" s="370" t="s">
        <v>3757</v>
      </c>
      <c r="L58" s="370" t="s">
        <v>100</v>
      </c>
      <c r="M58" s="394" t="s">
        <v>3758</v>
      </c>
      <c r="N58" s="382" t="s">
        <v>3759</v>
      </c>
      <c r="O58" s="370" t="n">
        <v>111.064721</v>
      </c>
      <c r="P58" s="370" t="n">
        <v>-0.08487</v>
      </c>
      <c r="Q58" s="353" t="s">
        <v>3609</v>
      </c>
      <c r="R58" s="370"/>
      <c r="S58" s="370"/>
      <c r="T58" s="218"/>
      <c r="U58" s="218"/>
      <c r="V58" s="218"/>
      <c r="W58" s="218"/>
      <c r="X58" s="218"/>
      <c r="Y58" s="218"/>
      <c r="Z58" s="218"/>
      <c r="AA58" s="218"/>
    </row>
    <row r="59" customFormat="false" ht="14.25" hidden="false" customHeight="true" outlineLevel="0" collapsed="false">
      <c r="A59" s="353" t="n">
        <v>55</v>
      </c>
      <c r="B59" s="267" t="s">
        <v>3760</v>
      </c>
      <c r="C59" s="269" t="s">
        <v>101</v>
      </c>
      <c r="D59" s="370" t="s">
        <v>99</v>
      </c>
      <c r="E59" s="370" t="s">
        <v>3740</v>
      </c>
      <c r="F59" s="380" t="n">
        <v>1.31</v>
      </c>
      <c r="G59" s="267" t="n">
        <v>2005</v>
      </c>
      <c r="H59" s="353" t="n">
        <v>180</v>
      </c>
      <c r="I59" s="372" t="n">
        <v>1.6</v>
      </c>
      <c r="J59" s="373" t="s">
        <v>45</v>
      </c>
      <c r="K59" s="370" t="s">
        <v>3761</v>
      </c>
      <c r="L59" s="269" t="s">
        <v>101</v>
      </c>
      <c r="M59" s="394" t="s">
        <v>3762</v>
      </c>
      <c r="N59" s="273" t="s">
        <v>3763</v>
      </c>
      <c r="O59" s="370" t="n">
        <v>111.098971</v>
      </c>
      <c r="P59" s="370" t="n">
        <v>-0.07609</v>
      </c>
      <c r="Q59" s="353" t="s">
        <v>3609</v>
      </c>
      <c r="R59" s="353" t="s">
        <v>3609</v>
      </c>
      <c r="S59" s="370"/>
      <c r="T59" s="218"/>
      <c r="U59" s="218"/>
      <c r="V59" s="218"/>
      <c r="W59" s="218"/>
      <c r="X59" s="218"/>
      <c r="Y59" s="218"/>
      <c r="Z59" s="218"/>
      <c r="AA59" s="218"/>
    </row>
    <row r="60" customFormat="false" ht="14.25" hidden="false" customHeight="true" outlineLevel="0" collapsed="false">
      <c r="A60" s="353" t="n">
        <v>56</v>
      </c>
      <c r="B60" s="267" t="s">
        <v>3764</v>
      </c>
      <c r="C60" s="370" t="s">
        <v>102</v>
      </c>
      <c r="D60" s="370" t="s">
        <v>99</v>
      </c>
      <c r="E60" s="370" t="s">
        <v>3740</v>
      </c>
      <c r="F60" s="380" t="n">
        <v>2.15</v>
      </c>
      <c r="G60" s="353" t="n">
        <v>2015</v>
      </c>
      <c r="H60" s="353" t="n">
        <v>231</v>
      </c>
      <c r="I60" s="372" t="n">
        <v>2.15</v>
      </c>
      <c r="J60" s="384" t="s">
        <v>39</v>
      </c>
      <c r="K60" s="370" t="s">
        <v>3765</v>
      </c>
      <c r="L60" s="370" t="s">
        <v>102</v>
      </c>
      <c r="M60" s="394" t="s">
        <v>3766</v>
      </c>
      <c r="N60" s="273" t="s">
        <v>3767</v>
      </c>
      <c r="O60" s="370" t="n">
        <v>111.09109</v>
      </c>
      <c r="P60" s="370" t="n">
        <v>-0.065891</v>
      </c>
      <c r="Q60" s="353" t="s">
        <v>3609</v>
      </c>
      <c r="R60" s="353" t="s">
        <v>3609</v>
      </c>
      <c r="S60" s="370"/>
      <c r="T60" s="218"/>
      <c r="U60" s="218"/>
      <c r="V60" s="218"/>
      <c r="W60" s="218"/>
      <c r="X60" s="218"/>
      <c r="Y60" s="218"/>
      <c r="Z60" s="218"/>
      <c r="AA60" s="218"/>
    </row>
    <row r="61" customFormat="false" ht="14.25" hidden="false" customHeight="true" outlineLevel="0" collapsed="false">
      <c r="A61" s="353" t="n">
        <v>57</v>
      </c>
      <c r="B61" s="267" t="s">
        <v>3768</v>
      </c>
      <c r="C61" s="370" t="s">
        <v>103</v>
      </c>
      <c r="D61" s="370" t="s">
        <v>99</v>
      </c>
      <c r="E61" s="370" t="s">
        <v>3740</v>
      </c>
      <c r="F61" s="380" t="n">
        <v>1.04</v>
      </c>
      <c r="G61" s="353" t="n">
        <v>2015</v>
      </c>
      <c r="H61" s="353" t="n">
        <v>153</v>
      </c>
      <c r="I61" s="372" t="n">
        <v>1.32</v>
      </c>
      <c r="J61" s="373" t="s">
        <v>39</v>
      </c>
      <c r="K61" s="370" t="s">
        <v>3769</v>
      </c>
      <c r="L61" s="370" t="s">
        <v>103</v>
      </c>
      <c r="M61" s="394" t="s">
        <v>3770</v>
      </c>
      <c r="N61" s="273" t="s">
        <v>3771</v>
      </c>
      <c r="O61" s="370" t="n">
        <v>111.098651</v>
      </c>
      <c r="P61" s="370" t="n">
        <v>-0.066372</v>
      </c>
      <c r="Q61" s="353" t="s">
        <v>3609</v>
      </c>
      <c r="R61" s="370"/>
      <c r="S61" s="370"/>
      <c r="T61" s="218"/>
      <c r="U61" s="218"/>
      <c r="V61" s="218"/>
      <c r="W61" s="218"/>
      <c r="X61" s="218"/>
      <c r="Y61" s="218"/>
      <c r="Z61" s="218"/>
      <c r="AA61" s="218"/>
    </row>
    <row r="62" customFormat="false" ht="14.25" hidden="false" customHeight="true" outlineLevel="0" collapsed="false">
      <c r="A62" s="353" t="n">
        <v>58</v>
      </c>
      <c r="B62" s="267" t="s">
        <v>3772</v>
      </c>
      <c r="C62" s="269" t="s">
        <v>104</v>
      </c>
      <c r="D62" s="370" t="s">
        <v>99</v>
      </c>
      <c r="E62" s="370" t="s">
        <v>3740</v>
      </c>
      <c r="F62" s="380" t="n">
        <v>2.97</v>
      </c>
      <c r="G62" s="267" t="n">
        <v>2005</v>
      </c>
      <c r="H62" s="353" t="n">
        <v>468</v>
      </c>
      <c r="I62" s="372" t="n">
        <v>4.75</v>
      </c>
      <c r="J62" s="373" t="s">
        <v>39</v>
      </c>
      <c r="K62" s="370" t="s">
        <v>3773</v>
      </c>
      <c r="L62" s="269" t="s">
        <v>104</v>
      </c>
      <c r="M62" s="370" t="s">
        <v>3607</v>
      </c>
      <c r="N62" s="273" t="s">
        <v>3774</v>
      </c>
      <c r="O62" s="370" t="n">
        <v>111.078923</v>
      </c>
      <c r="P62" s="370" t="n">
        <v>-0.057592</v>
      </c>
      <c r="Q62" s="353" t="s">
        <v>3609</v>
      </c>
      <c r="R62" s="353" t="s">
        <v>3609</v>
      </c>
      <c r="S62" s="370"/>
      <c r="T62" s="218"/>
      <c r="U62" s="218"/>
      <c r="V62" s="218"/>
      <c r="W62" s="218"/>
      <c r="X62" s="218"/>
      <c r="Y62" s="218"/>
      <c r="Z62" s="218"/>
      <c r="AA62" s="218"/>
    </row>
    <row r="63" customFormat="false" ht="14.25" hidden="false" customHeight="true" outlineLevel="0" collapsed="false">
      <c r="A63" s="353" t="n">
        <v>59</v>
      </c>
      <c r="B63" s="267" t="s">
        <v>3775</v>
      </c>
      <c r="C63" s="370" t="s">
        <v>105</v>
      </c>
      <c r="D63" s="370" t="s">
        <v>99</v>
      </c>
      <c r="E63" s="370" t="s">
        <v>3740</v>
      </c>
      <c r="F63" s="380" t="n">
        <v>1</v>
      </c>
      <c r="G63" s="353" t="n">
        <v>2015</v>
      </c>
      <c r="H63" s="353" t="n">
        <v>136</v>
      </c>
      <c r="I63" s="375" t="n">
        <v>1</v>
      </c>
      <c r="J63" s="373" t="s">
        <v>45</v>
      </c>
      <c r="K63" s="370" t="s">
        <v>3754</v>
      </c>
      <c r="L63" s="370" t="s">
        <v>105</v>
      </c>
      <c r="M63" s="370" t="s">
        <v>3607</v>
      </c>
      <c r="N63" s="376" t="s">
        <v>3776</v>
      </c>
      <c r="O63" s="370" t="n">
        <v>111.046193</v>
      </c>
      <c r="P63" s="370" t="n">
        <v>-0.084008</v>
      </c>
      <c r="Q63" s="353" t="s">
        <v>3609</v>
      </c>
      <c r="R63" s="370"/>
      <c r="S63" s="370"/>
      <c r="T63" s="218"/>
      <c r="U63" s="218"/>
      <c r="V63" s="218"/>
      <c r="W63" s="218"/>
      <c r="X63" s="218"/>
      <c r="Y63" s="218"/>
      <c r="Z63" s="218"/>
      <c r="AA63" s="218"/>
    </row>
    <row r="64" customFormat="false" ht="14.25" hidden="false" customHeight="true" outlineLevel="0" collapsed="false">
      <c r="A64" s="353" t="n">
        <v>60</v>
      </c>
      <c r="B64" s="267" t="s">
        <v>3777</v>
      </c>
      <c r="C64" s="269" t="s">
        <v>106</v>
      </c>
      <c r="D64" s="370" t="s">
        <v>99</v>
      </c>
      <c r="E64" s="370" t="s">
        <v>3740</v>
      </c>
      <c r="F64" s="380" t="n">
        <v>1.6</v>
      </c>
      <c r="G64" s="267" t="n">
        <v>2015</v>
      </c>
      <c r="H64" s="353" t="n">
        <v>250</v>
      </c>
      <c r="I64" s="372" t="n">
        <v>1.97</v>
      </c>
      <c r="J64" s="373" t="s">
        <v>39</v>
      </c>
      <c r="K64" s="370" t="s">
        <v>3778</v>
      </c>
      <c r="L64" s="269" t="s">
        <v>106</v>
      </c>
      <c r="M64" s="394" t="s">
        <v>3779</v>
      </c>
      <c r="N64" s="273" t="s">
        <v>3780</v>
      </c>
      <c r="O64" s="370" t="n">
        <v>111.092171</v>
      </c>
      <c r="P64" s="370" t="n">
        <v>-0.064635</v>
      </c>
      <c r="Q64" s="353" t="s">
        <v>3609</v>
      </c>
      <c r="R64" s="353" t="s">
        <v>3609</v>
      </c>
      <c r="S64" s="370"/>
      <c r="T64" s="218"/>
      <c r="U64" s="218"/>
      <c r="V64" s="218"/>
      <c r="W64" s="218"/>
      <c r="X64" s="218"/>
      <c r="Y64" s="218"/>
      <c r="Z64" s="218"/>
      <c r="AA64" s="218"/>
    </row>
    <row r="65" customFormat="false" ht="14.25" hidden="false" customHeight="true" outlineLevel="0" collapsed="false">
      <c r="A65" s="353" t="n">
        <v>61</v>
      </c>
      <c r="B65" s="267" t="s">
        <v>3781</v>
      </c>
      <c r="C65" s="269" t="s">
        <v>107</v>
      </c>
      <c r="D65" s="370" t="s">
        <v>99</v>
      </c>
      <c r="E65" s="370" t="s">
        <v>3740</v>
      </c>
      <c r="F65" s="380" t="n">
        <v>0.63</v>
      </c>
      <c r="G65" s="267" t="n">
        <v>2006</v>
      </c>
      <c r="H65" s="353" t="n">
        <v>83</v>
      </c>
      <c r="I65" s="372" t="n">
        <v>1.69</v>
      </c>
      <c r="J65" s="373" t="s">
        <v>39</v>
      </c>
      <c r="K65" s="377" t="n">
        <v>1689</v>
      </c>
      <c r="L65" s="269" t="s">
        <v>107</v>
      </c>
      <c r="M65" s="394" t="s">
        <v>3782</v>
      </c>
      <c r="N65" s="273" t="s">
        <v>3783</v>
      </c>
      <c r="O65" s="370" t="n">
        <v>111.082137</v>
      </c>
      <c r="P65" s="370" t="n">
        <v>-0.078113</v>
      </c>
      <c r="Q65" s="353" t="s">
        <v>3609</v>
      </c>
      <c r="R65" s="353" t="s">
        <v>3609</v>
      </c>
      <c r="S65" s="370"/>
      <c r="T65" s="218"/>
      <c r="U65" s="218"/>
      <c r="V65" s="218"/>
      <c r="W65" s="218"/>
      <c r="X65" s="218"/>
      <c r="Y65" s="218"/>
      <c r="Z65" s="218"/>
      <c r="AA65" s="218"/>
    </row>
    <row r="66" customFormat="false" ht="14.25" hidden="false" customHeight="true" outlineLevel="0" collapsed="false">
      <c r="A66" s="353" t="n">
        <v>62</v>
      </c>
      <c r="B66" s="267" t="s">
        <v>3784</v>
      </c>
      <c r="C66" s="269" t="s">
        <v>3785</v>
      </c>
      <c r="D66" s="370" t="s">
        <v>99</v>
      </c>
      <c r="E66" s="370" t="s">
        <v>3740</v>
      </c>
      <c r="F66" s="380" t="n">
        <v>1.85</v>
      </c>
      <c r="G66" s="267" t="n">
        <v>2006</v>
      </c>
      <c r="H66" s="353" t="n">
        <v>263</v>
      </c>
      <c r="I66" s="372" t="n">
        <v>2.02</v>
      </c>
      <c r="J66" s="373" t="s">
        <v>39</v>
      </c>
      <c r="K66" s="370" t="s">
        <v>3786</v>
      </c>
      <c r="L66" s="269" t="s">
        <v>107</v>
      </c>
      <c r="M66" s="394" t="s">
        <v>3782</v>
      </c>
      <c r="N66" s="273" t="s">
        <v>3783</v>
      </c>
      <c r="O66" s="370" t="n">
        <v>111.067794</v>
      </c>
      <c r="P66" s="370" t="n">
        <v>-0.084105</v>
      </c>
      <c r="Q66" s="353" t="s">
        <v>3609</v>
      </c>
      <c r="R66" s="353" t="s">
        <v>3609</v>
      </c>
      <c r="S66" s="370"/>
      <c r="T66" s="218"/>
      <c r="U66" s="218"/>
      <c r="V66" s="218"/>
      <c r="W66" s="218"/>
      <c r="X66" s="218"/>
      <c r="Y66" s="218"/>
      <c r="Z66" s="218"/>
      <c r="AA66" s="218"/>
    </row>
    <row r="67" customFormat="false" ht="14.25" hidden="false" customHeight="true" outlineLevel="0" collapsed="false">
      <c r="A67" s="353" t="n">
        <v>63</v>
      </c>
      <c r="B67" s="267" t="s">
        <v>3787</v>
      </c>
      <c r="C67" s="269" t="s">
        <v>3785</v>
      </c>
      <c r="D67" s="370" t="s">
        <v>99</v>
      </c>
      <c r="E67" s="370" t="s">
        <v>3740</v>
      </c>
      <c r="F67" s="380" t="n">
        <v>1.78</v>
      </c>
      <c r="G67" s="267" t="n">
        <v>2006</v>
      </c>
      <c r="H67" s="353" t="n">
        <v>250</v>
      </c>
      <c r="I67" s="372" t="n">
        <v>1.69</v>
      </c>
      <c r="J67" s="373" t="s">
        <v>39</v>
      </c>
      <c r="K67" s="377" t="n">
        <v>1726</v>
      </c>
      <c r="L67" s="269" t="s">
        <v>107</v>
      </c>
      <c r="M67" s="394" t="s">
        <v>3782</v>
      </c>
      <c r="N67" s="273" t="s">
        <v>3783</v>
      </c>
      <c r="O67" s="370" t="n">
        <v>111.076118</v>
      </c>
      <c r="P67" s="370" t="n">
        <v>-0.091171</v>
      </c>
      <c r="Q67" s="353" t="s">
        <v>3609</v>
      </c>
      <c r="R67" s="353" t="s">
        <v>3609</v>
      </c>
      <c r="S67" s="370"/>
      <c r="T67" s="218"/>
      <c r="U67" s="218"/>
      <c r="V67" s="218"/>
      <c r="W67" s="218"/>
      <c r="X67" s="218"/>
      <c r="Y67" s="218"/>
      <c r="Z67" s="218"/>
      <c r="AA67" s="218"/>
    </row>
    <row r="68" customFormat="false" ht="14.25" hidden="false" customHeight="true" outlineLevel="0" collapsed="false">
      <c r="A68" s="353" t="n">
        <v>64</v>
      </c>
      <c r="B68" s="267" t="s">
        <v>3788</v>
      </c>
      <c r="C68" s="370" t="s">
        <v>108</v>
      </c>
      <c r="D68" s="370" t="s">
        <v>99</v>
      </c>
      <c r="E68" s="370" t="s">
        <v>3740</v>
      </c>
      <c r="F68" s="380" t="n">
        <v>1.11</v>
      </c>
      <c r="G68" s="353" t="n">
        <v>2009</v>
      </c>
      <c r="H68" s="353" t="n">
        <v>177</v>
      </c>
      <c r="I68" s="372" t="n">
        <v>1.27</v>
      </c>
      <c r="J68" s="373" t="s">
        <v>39</v>
      </c>
      <c r="K68" s="377" t="n">
        <v>1706</v>
      </c>
      <c r="L68" s="370" t="s">
        <v>108</v>
      </c>
      <c r="M68" s="370" t="s">
        <v>3607</v>
      </c>
      <c r="N68" s="273" t="s">
        <v>3789</v>
      </c>
      <c r="O68" s="370" t="n">
        <v>111.124372</v>
      </c>
      <c r="P68" s="370" t="n">
        <v>-0.088133</v>
      </c>
      <c r="Q68" s="353" t="s">
        <v>3609</v>
      </c>
      <c r="R68" s="353" t="s">
        <v>3609</v>
      </c>
      <c r="S68" s="370"/>
      <c r="T68" s="218"/>
      <c r="U68" s="218"/>
      <c r="V68" s="218"/>
      <c r="W68" s="218"/>
      <c r="X68" s="218"/>
      <c r="Y68" s="218"/>
      <c r="Z68" s="218"/>
      <c r="AA68" s="218"/>
    </row>
    <row r="69" customFormat="false" ht="14.25" hidden="false" customHeight="true" outlineLevel="0" collapsed="false">
      <c r="A69" s="353" t="n">
        <v>65</v>
      </c>
      <c r="B69" s="267" t="s">
        <v>3790</v>
      </c>
      <c r="C69" s="269" t="s">
        <v>109</v>
      </c>
      <c r="D69" s="370" t="s">
        <v>99</v>
      </c>
      <c r="E69" s="370" t="s">
        <v>3740</v>
      </c>
      <c r="F69" s="380" t="n">
        <v>1.39</v>
      </c>
      <c r="G69" s="267" t="n">
        <v>2015</v>
      </c>
      <c r="H69" s="353" t="n">
        <v>194</v>
      </c>
      <c r="I69" s="372" t="n">
        <v>1.38</v>
      </c>
      <c r="J69" s="373" t="s">
        <v>39</v>
      </c>
      <c r="K69" s="370" t="s">
        <v>3791</v>
      </c>
      <c r="L69" s="370" t="s">
        <v>109</v>
      </c>
      <c r="M69" s="394" t="s">
        <v>3766</v>
      </c>
      <c r="N69" s="273" t="s">
        <v>3792</v>
      </c>
      <c r="O69" s="370" t="n">
        <v>111.089969</v>
      </c>
      <c r="P69" s="370" t="n">
        <v>-0.064269</v>
      </c>
      <c r="Q69" s="353" t="s">
        <v>3609</v>
      </c>
      <c r="R69" s="353" t="s">
        <v>3609</v>
      </c>
      <c r="S69" s="370"/>
      <c r="T69" s="218"/>
      <c r="U69" s="218"/>
      <c r="V69" s="218"/>
      <c r="W69" s="218"/>
      <c r="X69" s="218"/>
      <c r="Y69" s="218"/>
      <c r="Z69" s="218"/>
      <c r="AA69" s="218"/>
    </row>
    <row r="70" customFormat="false" ht="14.25" hidden="false" customHeight="true" outlineLevel="0" collapsed="false">
      <c r="A70" s="353" t="n">
        <v>66</v>
      </c>
      <c r="B70" s="267" t="s">
        <v>3793</v>
      </c>
      <c r="C70" s="269" t="s">
        <v>3794</v>
      </c>
      <c r="D70" s="370" t="s">
        <v>99</v>
      </c>
      <c r="E70" s="370" t="s">
        <v>3740</v>
      </c>
      <c r="F70" s="380" t="n">
        <v>1.51</v>
      </c>
      <c r="G70" s="267" t="n">
        <v>2006</v>
      </c>
      <c r="H70" s="353" t="n">
        <v>205</v>
      </c>
      <c r="I70" s="372" t="n">
        <v>1.44</v>
      </c>
      <c r="J70" s="373" t="s">
        <v>39</v>
      </c>
      <c r="K70" s="370" t="s">
        <v>3795</v>
      </c>
      <c r="L70" s="269" t="s">
        <v>3794</v>
      </c>
      <c r="M70" s="394" t="s">
        <v>3796</v>
      </c>
      <c r="N70" s="273" t="s">
        <v>3797</v>
      </c>
      <c r="O70" s="370" t="n">
        <v>111.080367</v>
      </c>
      <c r="P70" s="370" t="n">
        <v>-0.0755</v>
      </c>
      <c r="Q70" s="353" t="s">
        <v>3609</v>
      </c>
      <c r="R70" s="353" t="s">
        <v>3609</v>
      </c>
      <c r="S70" s="370"/>
      <c r="T70" s="218"/>
      <c r="U70" s="218"/>
      <c r="V70" s="218"/>
      <c r="W70" s="218"/>
      <c r="X70" s="218"/>
      <c r="Y70" s="218"/>
      <c r="Z70" s="218"/>
      <c r="AA70" s="218"/>
    </row>
    <row r="71" customFormat="false" ht="14.25" hidden="false" customHeight="true" outlineLevel="0" collapsed="false">
      <c r="A71" s="353" t="n">
        <v>67</v>
      </c>
      <c r="B71" s="267" t="s">
        <v>3798</v>
      </c>
      <c r="C71" s="269" t="s">
        <v>3794</v>
      </c>
      <c r="D71" s="370" t="s">
        <v>99</v>
      </c>
      <c r="E71" s="370" t="s">
        <v>3740</v>
      </c>
      <c r="F71" s="380" t="n">
        <v>1.12</v>
      </c>
      <c r="G71" s="267" t="n">
        <v>2006</v>
      </c>
      <c r="H71" s="353" t="n">
        <v>152</v>
      </c>
      <c r="I71" s="372" t="n">
        <v>1.12</v>
      </c>
      <c r="J71" s="384" t="s">
        <v>39</v>
      </c>
      <c r="K71" s="370" t="s">
        <v>3799</v>
      </c>
      <c r="L71" s="269" t="s">
        <v>3794</v>
      </c>
      <c r="M71" s="394" t="s">
        <v>3796</v>
      </c>
      <c r="N71" s="273" t="s">
        <v>3797</v>
      </c>
      <c r="O71" s="370" t="n">
        <v>111.080909</v>
      </c>
      <c r="P71" s="370" t="n">
        <v>-0.077853</v>
      </c>
      <c r="Q71" s="353" t="s">
        <v>3609</v>
      </c>
      <c r="R71" s="353" t="s">
        <v>3609</v>
      </c>
      <c r="S71" s="370"/>
      <c r="T71" s="218"/>
      <c r="U71" s="218"/>
      <c r="V71" s="218"/>
      <c r="W71" s="218"/>
      <c r="X71" s="218"/>
      <c r="Y71" s="218"/>
      <c r="Z71" s="218"/>
      <c r="AA71" s="218"/>
    </row>
    <row r="72" customFormat="false" ht="14.25" hidden="false" customHeight="true" outlineLevel="0" collapsed="false">
      <c r="A72" s="353" t="n">
        <v>68</v>
      </c>
      <c r="B72" s="267" t="s">
        <v>3800</v>
      </c>
      <c r="C72" s="269" t="s">
        <v>3794</v>
      </c>
      <c r="D72" s="370" t="s">
        <v>99</v>
      </c>
      <c r="E72" s="370" t="s">
        <v>3740</v>
      </c>
      <c r="F72" s="380" t="n">
        <v>0.88</v>
      </c>
      <c r="G72" s="267" t="n">
        <v>2006</v>
      </c>
      <c r="H72" s="353" t="n">
        <v>129</v>
      </c>
      <c r="I72" s="372" t="n">
        <v>0.99</v>
      </c>
      <c r="J72" s="373" t="s">
        <v>39</v>
      </c>
      <c r="K72" s="377" t="n">
        <v>1727</v>
      </c>
      <c r="L72" s="269" t="s">
        <v>3794</v>
      </c>
      <c r="M72" s="394" t="s">
        <v>3796</v>
      </c>
      <c r="N72" s="273" t="s">
        <v>3797</v>
      </c>
      <c r="O72" s="370" t="n">
        <v>111.071624</v>
      </c>
      <c r="P72" s="370" t="n">
        <v>-0.082249</v>
      </c>
      <c r="Q72" s="353" t="s">
        <v>3609</v>
      </c>
      <c r="R72" s="353" t="s">
        <v>3609</v>
      </c>
      <c r="S72" s="370"/>
      <c r="T72" s="218"/>
      <c r="U72" s="218"/>
      <c r="V72" s="218"/>
      <c r="W72" s="218"/>
      <c r="X72" s="218"/>
      <c r="Y72" s="218"/>
      <c r="Z72" s="218"/>
      <c r="AA72" s="218"/>
    </row>
    <row r="73" customFormat="false" ht="14.25" hidden="false" customHeight="true" outlineLevel="0" collapsed="false">
      <c r="A73" s="353" t="n">
        <v>69</v>
      </c>
      <c r="B73" s="267" t="s">
        <v>3801</v>
      </c>
      <c r="C73" s="269" t="s">
        <v>3802</v>
      </c>
      <c r="D73" s="370" t="s">
        <v>99</v>
      </c>
      <c r="E73" s="370" t="s">
        <v>3740</v>
      </c>
      <c r="F73" s="380" t="n">
        <v>0.88</v>
      </c>
      <c r="G73" s="267" t="n">
        <v>2008</v>
      </c>
      <c r="H73" s="353" t="n">
        <v>128</v>
      </c>
      <c r="I73" s="372" t="n">
        <v>0.69</v>
      </c>
      <c r="J73" s="373" t="s">
        <v>39</v>
      </c>
      <c r="K73" s="370" t="s">
        <v>3803</v>
      </c>
      <c r="L73" s="269" t="s">
        <v>3802</v>
      </c>
      <c r="M73" s="394" t="s">
        <v>3804</v>
      </c>
      <c r="N73" s="273" t="s">
        <v>3805</v>
      </c>
      <c r="O73" s="370" t="n">
        <v>111.080225</v>
      </c>
      <c r="P73" s="370" t="n">
        <v>-0.078243</v>
      </c>
      <c r="Q73" s="353" t="s">
        <v>3609</v>
      </c>
      <c r="R73" s="353" t="s">
        <v>3609</v>
      </c>
      <c r="S73" s="370"/>
      <c r="T73" s="218"/>
      <c r="U73" s="218"/>
      <c r="V73" s="218"/>
      <c r="W73" s="218"/>
      <c r="X73" s="218"/>
      <c r="Y73" s="218"/>
      <c r="Z73" s="218"/>
      <c r="AA73" s="218"/>
    </row>
    <row r="74" customFormat="false" ht="14.25" hidden="false" customHeight="true" outlineLevel="0" collapsed="false">
      <c r="A74" s="353" t="n">
        <v>70</v>
      </c>
      <c r="B74" s="267" t="s">
        <v>3806</v>
      </c>
      <c r="C74" s="269" t="s">
        <v>3802</v>
      </c>
      <c r="D74" s="370" t="s">
        <v>99</v>
      </c>
      <c r="E74" s="370" t="s">
        <v>3740</v>
      </c>
      <c r="F74" s="380" t="n">
        <v>0.51</v>
      </c>
      <c r="G74" s="267" t="n">
        <v>2006</v>
      </c>
      <c r="H74" s="353" t="n">
        <v>69</v>
      </c>
      <c r="I74" s="372" t="n">
        <v>0.5</v>
      </c>
      <c r="J74" s="373" t="s">
        <v>45</v>
      </c>
      <c r="K74" s="370" t="s">
        <v>3807</v>
      </c>
      <c r="L74" s="269" t="s">
        <v>3802</v>
      </c>
      <c r="M74" s="394" t="s">
        <v>3804</v>
      </c>
      <c r="N74" s="273" t="s">
        <v>3805</v>
      </c>
      <c r="O74" s="370" t="n">
        <v>111.078669</v>
      </c>
      <c r="P74" s="370" t="n">
        <v>-0.069889</v>
      </c>
      <c r="Q74" s="353" t="s">
        <v>3609</v>
      </c>
      <c r="R74" s="353" t="s">
        <v>3609</v>
      </c>
      <c r="S74" s="370"/>
      <c r="T74" s="218"/>
      <c r="U74" s="218"/>
      <c r="V74" s="218"/>
      <c r="W74" s="218"/>
      <c r="X74" s="218"/>
      <c r="Y74" s="218"/>
      <c r="Z74" s="218"/>
      <c r="AA74" s="218"/>
    </row>
    <row r="75" customFormat="false" ht="14.25" hidden="false" customHeight="true" outlineLevel="0" collapsed="false">
      <c r="A75" s="353" t="n">
        <v>71</v>
      </c>
      <c r="B75" s="267" t="s">
        <v>3808</v>
      </c>
      <c r="C75" s="269" t="s">
        <v>111</v>
      </c>
      <c r="D75" s="370" t="s">
        <v>99</v>
      </c>
      <c r="E75" s="370" t="s">
        <v>3740</v>
      </c>
      <c r="F75" s="380" t="n">
        <v>0.8</v>
      </c>
      <c r="G75" s="267" t="n">
        <v>2005</v>
      </c>
      <c r="H75" s="353" t="n">
        <v>113</v>
      </c>
      <c r="I75" s="372" t="n">
        <v>0.84</v>
      </c>
      <c r="J75" s="373" t="s">
        <v>39</v>
      </c>
      <c r="K75" s="370" t="s">
        <v>3809</v>
      </c>
      <c r="L75" s="269" t="s">
        <v>111</v>
      </c>
      <c r="M75" s="394" t="s">
        <v>3804</v>
      </c>
      <c r="N75" s="273" t="s">
        <v>3805</v>
      </c>
      <c r="O75" s="370" t="n">
        <v>111.073434</v>
      </c>
      <c r="P75" s="370" t="n">
        <v>-0.060965</v>
      </c>
      <c r="Q75" s="353" t="s">
        <v>3609</v>
      </c>
      <c r="R75" s="353" t="s">
        <v>3609</v>
      </c>
      <c r="S75" s="370"/>
      <c r="T75" s="218"/>
      <c r="U75" s="218"/>
      <c r="V75" s="218"/>
      <c r="W75" s="218"/>
      <c r="X75" s="218"/>
      <c r="Y75" s="218"/>
      <c r="Z75" s="218"/>
      <c r="AA75" s="218"/>
    </row>
    <row r="76" customFormat="false" ht="14.25" hidden="false" customHeight="true" outlineLevel="0" collapsed="false">
      <c r="A76" s="353" t="n">
        <v>72</v>
      </c>
      <c r="B76" s="267" t="s">
        <v>3810</v>
      </c>
      <c r="C76" s="269" t="s">
        <v>112</v>
      </c>
      <c r="D76" s="370" t="s">
        <v>99</v>
      </c>
      <c r="E76" s="370" t="s">
        <v>3740</v>
      </c>
      <c r="F76" s="380" t="n">
        <v>0.88</v>
      </c>
      <c r="G76" s="267" t="n">
        <v>2005</v>
      </c>
      <c r="H76" s="353" t="n">
        <v>140</v>
      </c>
      <c r="I76" s="372" t="n">
        <v>0.98</v>
      </c>
      <c r="J76" s="373" t="s">
        <v>39</v>
      </c>
      <c r="K76" s="377" t="n">
        <v>1728</v>
      </c>
      <c r="L76" s="269" t="s">
        <v>112</v>
      </c>
      <c r="M76" s="394" t="s">
        <v>3811</v>
      </c>
      <c r="N76" s="273" t="s">
        <v>3812</v>
      </c>
      <c r="O76" s="370" t="n">
        <v>111.085881</v>
      </c>
      <c r="P76" s="370" t="n">
        <v>-0.077158</v>
      </c>
      <c r="Q76" s="353" t="s">
        <v>3609</v>
      </c>
      <c r="R76" s="353" t="s">
        <v>3609</v>
      </c>
      <c r="S76" s="370"/>
      <c r="T76" s="218"/>
      <c r="U76" s="218"/>
      <c r="V76" s="218"/>
      <c r="W76" s="218"/>
      <c r="X76" s="218"/>
      <c r="Y76" s="218"/>
      <c r="Z76" s="218"/>
      <c r="AA76" s="218"/>
    </row>
    <row r="77" customFormat="false" ht="14.25" hidden="false" customHeight="true" outlineLevel="0" collapsed="false">
      <c r="A77" s="353" t="n">
        <v>73</v>
      </c>
      <c r="B77" s="267" t="s">
        <v>3813</v>
      </c>
      <c r="C77" s="269" t="s">
        <v>1130</v>
      </c>
      <c r="D77" s="370" t="s">
        <v>99</v>
      </c>
      <c r="E77" s="370" t="s">
        <v>3740</v>
      </c>
      <c r="F77" s="380" t="n">
        <v>1.67</v>
      </c>
      <c r="G77" s="267" t="n">
        <v>2011</v>
      </c>
      <c r="H77" s="353" t="n">
        <v>222</v>
      </c>
      <c r="I77" s="372" t="n">
        <v>1.96</v>
      </c>
      <c r="J77" s="373" t="s">
        <v>39</v>
      </c>
      <c r="K77" s="370" t="s">
        <v>3814</v>
      </c>
      <c r="L77" s="269" t="s">
        <v>1130</v>
      </c>
      <c r="M77" s="370" t="s">
        <v>3607</v>
      </c>
      <c r="N77" s="273" t="s">
        <v>3815</v>
      </c>
      <c r="O77" s="370" t="n">
        <v>111.071242</v>
      </c>
      <c r="P77" s="370" t="n">
        <v>-0.08956</v>
      </c>
      <c r="Q77" s="353" t="s">
        <v>3609</v>
      </c>
      <c r="R77" s="353" t="s">
        <v>3609</v>
      </c>
      <c r="S77" s="370"/>
      <c r="T77" s="218"/>
      <c r="U77" s="218"/>
      <c r="V77" s="218"/>
      <c r="W77" s="218"/>
      <c r="X77" s="218"/>
      <c r="Y77" s="218"/>
      <c r="Z77" s="218"/>
      <c r="AA77" s="218"/>
    </row>
    <row r="78" customFormat="false" ht="14.25" hidden="false" customHeight="true" outlineLevel="0" collapsed="false">
      <c r="A78" s="353" t="n">
        <v>74</v>
      </c>
      <c r="B78" s="267" t="s">
        <v>3816</v>
      </c>
      <c r="C78" s="269" t="s">
        <v>1130</v>
      </c>
      <c r="D78" s="370" t="s">
        <v>99</v>
      </c>
      <c r="E78" s="370" t="s">
        <v>3740</v>
      </c>
      <c r="F78" s="380" t="n">
        <v>1.69</v>
      </c>
      <c r="G78" s="267" t="n">
        <v>2011</v>
      </c>
      <c r="H78" s="353" t="n">
        <v>263</v>
      </c>
      <c r="I78" s="375" t="n">
        <v>1.69</v>
      </c>
      <c r="J78" s="373" t="s">
        <v>45</v>
      </c>
      <c r="K78" s="370" t="s">
        <v>3757</v>
      </c>
      <c r="L78" s="269" t="s">
        <v>1130</v>
      </c>
      <c r="M78" s="370" t="s">
        <v>3607</v>
      </c>
      <c r="N78" s="273" t="s">
        <v>3815</v>
      </c>
      <c r="O78" s="370" t="n">
        <v>111.072393</v>
      </c>
      <c r="P78" s="370" t="n">
        <v>-0.08914</v>
      </c>
      <c r="Q78" s="353" t="s">
        <v>3609</v>
      </c>
      <c r="R78" s="353" t="s">
        <v>3609</v>
      </c>
      <c r="S78" s="370"/>
      <c r="T78" s="218"/>
      <c r="U78" s="218"/>
      <c r="V78" s="218"/>
      <c r="W78" s="218"/>
      <c r="X78" s="218"/>
      <c r="Y78" s="218"/>
      <c r="Z78" s="218"/>
      <c r="AA78" s="218"/>
    </row>
    <row r="79" customFormat="false" ht="14.25" hidden="false" customHeight="true" outlineLevel="0" collapsed="false">
      <c r="A79" s="353" t="n">
        <v>75</v>
      </c>
      <c r="B79" s="267" t="s">
        <v>3817</v>
      </c>
      <c r="C79" s="370" t="s">
        <v>114</v>
      </c>
      <c r="D79" s="370" t="s">
        <v>115</v>
      </c>
      <c r="E79" s="370" t="s">
        <v>3740</v>
      </c>
      <c r="F79" s="380" t="n">
        <v>1.26</v>
      </c>
      <c r="G79" s="353" t="n">
        <v>2017</v>
      </c>
      <c r="H79" s="353" t="n">
        <v>171</v>
      </c>
      <c r="I79" s="372" t="n">
        <v>0.9</v>
      </c>
      <c r="J79" s="373" t="s">
        <v>45</v>
      </c>
      <c r="K79" s="370" t="s">
        <v>3818</v>
      </c>
      <c r="L79" s="370" t="s">
        <v>3819</v>
      </c>
      <c r="M79" s="370" t="s">
        <v>3607</v>
      </c>
      <c r="N79" s="381" t="s">
        <v>3820</v>
      </c>
      <c r="O79" s="370" t="n">
        <v>111.040101</v>
      </c>
      <c r="P79" s="370" t="n">
        <v>-0.079544</v>
      </c>
      <c r="Q79" s="353" t="s">
        <v>3609</v>
      </c>
      <c r="R79" s="370"/>
      <c r="S79" s="370"/>
      <c r="T79" s="218"/>
      <c r="U79" s="218"/>
      <c r="V79" s="218"/>
      <c r="W79" s="218"/>
      <c r="X79" s="218"/>
      <c r="Y79" s="218"/>
      <c r="Z79" s="218"/>
      <c r="AA79" s="218"/>
    </row>
    <row r="80" customFormat="false" ht="14.25" hidden="false" customHeight="true" outlineLevel="0" collapsed="false">
      <c r="A80" s="353" t="n">
        <v>76</v>
      </c>
      <c r="B80" s="267" t="s">
        <v>3821</v>
      </c>
      <c r="C80" s="370" t="s">
        <v>116</v>
      </c>
      <c r="D80" s="370" t="s">
        <v>115</v>
      </c>
      <c r="E80" s="370" t="s">
        <v>3740</v>
      </c>
      <c r="F80" s="380" t="n">
        <v>1.58</v>
      </c>
      <c r="G80" s="267" t="n">
        <v>2019</v>
      </c>
      <c r="H80" s="353" t="n">
        <v>215</v>
      </c>
      <c r="I80" s="372" t="n">
        <v>1.5</v>
      </c>
      <c r="J80" s="373" t="s">
        <v>45</v>
      </c>
      <c r="K80" s="370" t="s">
        <v>3822</v>
      </c>
      <c r="L80" s="370" t="s">
        <v>116</v>
      </c>
      <c r="M80" s="370" t="s">
        <v>3607</v>
      </c>
      <c r="N80" s="382" t="s">
        <v>3823</v>
      </c>
      <c r="O80" s="370" t="n">
        <v>111.040827</v>
      </c>
      <c r="P80" s="370" t="n">
        <v>-0.093796</v>
      </c>
      <c r="Q80" s="353" t="s">
        <v>3609</v>
      </c>
      <c r="R80" s="370"/>
      <c r="S80" s="370"/>
      <c r="T80" s="218"/>
      <c r="U80" s="218"/>
      <c r="V80" s="218"/>
      <c r="W80" s="218"/>
      <c r="X80" s="218"/>
      <c r="Y80" s="218"/>
      <c r="Z80" s="218"/>
      <c r="AA80" s="218"/>
    </row>
    <row r="81" customFormat="false" ht="14.25" hidden="false" customHeight="true" outlineLevel="0" collapsed="false">
      <c r="A81" s="353" t="n">
        <v>77</v>
      </c>
      <c r="B81" s="267" t="s">
        <v>3824</v>
      </c>
      <c r="C81" s="370" t="s">
        <v>117</v>
      </c>
      <c r="D81" s="370" t="s">
        <v>115</v>
      </c>
      <c r="E81" s="370" t="s">
        <v>3740</v>
      </c>
      <c r="F81" s="380" t="n">
        <v>1.75</v>
      </c>
      <c r="G81" s="267" t="n">
        <v>2013</v>
      </c>
      <c r="H81" s="353" t="n">
        <v>260</v>
      </c>
      <c r="I81" s="372" t="n">
        <v>1.75</v>
      </c>
      <c r="J81" s="373" t="s">
        <v>45</v>
      </c>
      <c r="K81" s="370" t="s">
        <v>3825</v>
      </c>
      <c r="L81" s="370" t="s">
        <v>117</v>
      </c>
      <c r="M81" s="370" t="s">
        <v>3607</v>
      </c>
      <c r="N81" s="273" t="s">
        <v>3826</v>
      </c>
      <c r="O81" s="370" t="n">
        <v>111.035208</v>
      </c>
      <c r="P81" s="370" t="n">
        <v>-0.081763</v>
      </c>
      <c r="Q81" s="353" t="s">
        <v>3609</v>
      </c>
      <c r="R81" s="353" t="s">
        <v>3609</v>
      </c>
      <c r="S81" s="370"/>
      <c r="T81" s="218"/>
      <c r="U81" s="218"/>
      <c r="V81" s="218"/>
      <c r="W81" s="218"/>
      <c r="X81" s="218"/>
      <c r="Y81" s="218"/>
      <c r="Z81" s="218"/>
      <c r="AA81" s="218"/>
    </row>
    <row r="82" customFormat="false" ht="14.25" hidden="false" customHeight="true" outlineLevel="0" collapsed="false">
      <c r="A82" s="353" t="n">
        <v>78</v>
      </c>
      <c r="B82" s="267" t="s">
        <v>3827</v>
      </c>
      <c r="C82" s="370" t="s">
        <v>117</v>
      </c>
      <c r="D82" s="370" t="s">
        <v>115</v>
      </c>
      <c r="E82" s="370" t="s">
        <v>3740</v>
      </c>
      <c r="F82" s="380" t="n">
        <v>2.04</v>
      </c>
      <c r="G82" s="267" t="n">
        <v>2013</v>
      </c>
      <c r="H82" s="353" t="n">
        <v>277</v>
      </c>
      <c r="I82" s="372" t="n">
        <v>2</v>
      </c>
      <c r="J82" s="373" t="s">
        <v>45</v>
      </c>
      <c r="K82" s="370" t="s">
        <v>3828</v>
      </c>
      <c r="L82" s="370" t="s">
        <v>117</v>
      </c>
      <c r="M82" s="370" t="s">
        <v>3607</v>
      </c>
      <c r="N82" s="376" t="s">
        <v>3829</v>
      </c>
      <c r="O82" s="370" t="n">
        <v>111.034553</v>
      </c>
      <c r="P82" s="370" t="n">
        <v>-0.082692</v>
      </c>
      <c r="Q82" s="353" t="s">
        <v>3609</v>
      </c>
      <c r="R82" s="370"/>
      <c r="S82" s="370"/>
      <c r="T82" s="218"/>
      <c r="U82" s="218"/>
      <c r="V82" s="218"/>
      <c r="W82" s="218"/>
      <c r="X82" s="218"/>
      <c r="Y82" s="218"/>
      <c r="Z82" s="218"/>
      <c r="AA82" s="218"/>
    </row>
    <row r="83" customFormat="false" ht="14.25" hidden="false" customHeight="true" outlineLevel="0" collapsed="false">
      <c r="A83" s="353" t="n">
        <v>79</v>
      </c>
      <c r="B83" s="267" t="s">
        <v>3830</v>
      </c>
      <c r="C83" s="370" t="s">
        <v>118</v>
      </c>
      <c r="D83" s="370" t="s">
        <v>115</v>
      </c>
      <c r="E83" s="370" t="s">
        <v>3740</v>
      </c>
      <c r="F83" s="380" t="n">
        <v>1.41</v>
      </c>
      <c r="G83" s="267" t="n">
        <v>2016</v>
      </c>
      <c r="H83" s="353" t="n">
        <v>190</v>
      </c>
      <c r="I83" s="372" t="n">
        <v>1.43</v>
      </c>
      <c r="J83" s="373" t="s">
        <v>39</v>
      </c>
      <c r="K83" s="370" t="s">
        <v>3831</v>
      </c>
      <c r="L83" s="370" t="s">
        <v>118</v>
      </c>
      <c r="M83" s="370" t="s">
        <v>3607</v>
      </c>
      <c r="N83" s="273" t="s">
        <v>3832</v>
      </c>
      <c r="O83" s="370" t="n">
        <v>111.062627</v>
      </c>
      <c r="P83" s="370" t="n">
        <v>-0.086054</v>
      </c>
      <c r="Q83" s="353" t="s">
        <v>3609</v>
      </c>
      <c r="R83" s="353" t="s">
        <v>3609</v>
      </c>
      <c r="S83" s="370"/>
      <c r="T83" s="218"/>
      <c r="U83" s="218"/>
      <c r="V83" s="218"/>
      <c r="W83" s="218"/>
      <c r="X83" s="218"/>
      <c r="Y83" s="218"/>
      <c r="Z83" s="218"/>
      <c r="AA83" s="218"/>
    </row>
    <row r="84" customFormat="false" ht="14.25" hidden="false" customHeight="true" outlineLevel="0" collapsed="false">
      <c r="A84" s="353" t="n">
        <v>80</v>
      </c>
      <c r="B84" s="267" t="s">
        <v>3833</v>
      </c>
      <c r="C84" s="370" t="s">
        <v>119</v>
      </c>
      <c r="D84" s="370" t="s">
        <v>115</v>
      </c>
      <c r="E84" s="370" t="s">
        <v>3740</v>
      </c>
      <c r="F84" s="380" t="n">
        <v>1.08</v>
      </c>
      <c r="G84" s="267" t="n">
        <v>2012</v>
      </c>
      <c r="H84" s="353" t="n">
        <v>147</v>
      </c>
      <c r="I84" s="372" t="n">
        <v>1.1</v>
      </c>
      <c r="J84" s="373" t="s">
        <v>45</v>
      </c>
      <c r="K84" s="370" t="s">
        <v>3834</v>
      </c>
      <c r="L84" s="370" t="s">
        <v>119</v>
      </c>
      <c r="M84" s="370" t="s">
        <v>3607</v>
      </c>
      <c r="N84" s="267" t="s">
        <v>3657</v>
      </c>
      <c r="O84" s="370" t="n">
        <v>111.035528</v>
      </c>
      <c r="P84" s="370" t="n">
        <v>-0.095857</v>
      </c>
      <c r="Q84" s="353" t="s">
        <v>3609</v>
      </c>
      <c r="R84" s="370"/>
      <c r="S84" s="370"/>
      <c r="T84" s="218"/>
      <c r="U84" s="218"/>
      <c r="V84" s="218"/>
      <c r="W84" s="218"/>
      <c r="X84" s="218"/>
      <c r="Y84" s="218"/>
      <c r="Z84" s="218"/>
      <c r="AA84" s="218"/>
    </row>
    <row r="85" customFormat="false" ht="14.25" hidden="false" customHeight="true" outlineLevel="0" collapsed="false">
      <c r="A85" s="353" t="n">
        <v>81</v>
      </c>
      <c r="B85" s="267" t="s">
        <v>3835</v>
      </c>
      <c r="C85" s="370" t="s">
        <v>120</v>
      </c>
      <c r="D85" s="370" t="s">
        <v>115</v>
      </c>
      <c r="E85" s="370" t="s">
        <v>3740</v>
      </c>
      <c r="F85" s="380" t="n">
        <v>0.98</v>
      </c>
      <c r="G85" s="267" t="n">
        <v>2016</v>
      </c>
      <c r="H85" s="353" t="n">
        <v>133</v>
      </c>
      <c r="I85" s="375" t="n">
        <v>1</v>
      </c>
      <c r="J85" s="373" t="s">
        <v>45</v>
      </c>
      <c r="K85" s="370" t="s">
        <v>3836</v>
      </c>
      <c r="L85" s="370" t="s">
        <v>120</v>
      </c>
      <c r="M85" s="370" t="s">
        <v>3607</v>
      </c>
      <c r="N85" s="381" t="s">
        <v>3837</v>
      </c>
      <c r="O85" s="370" t="n">
        <v>111.034191</v>
      </c>
      <c r="P85" s="370" t="n">
        <v>-0.09427</v>
      </c>
      <c r="Q85" s="353" t="s">
        <v>3609</v>
      </c>
      <c r="R85" s="370"/>
      <c r="S85" s="370"/>
      <c r="T85" s="218"/>
      <c r="U85" s="218"/>
      <c r="V85" s="218"/>
      <c r="W85" s="218"/>
      <c r="X85" s="218"/>
      <c r="Y85" s="218"/>
      <c r="Z85" s="218"/>
      <c r="AA85" s="218"/>
    </row>
    <row r="86" customFormat="false" ht="14.25" hidden="false" customHeight="true" outlineLevel="0" collapsed="false">
      <c r="A86" s="353" t="n">
        <v>82</v>
      </c>
      <c r="B86" s="267" t="s">
        <v>3838</v>
      </c>
      <c r="C86" s="269" t="s">
        <v>121</v>
      </c>
      <c r="D86" s="370" t="s">
        <v>115</v>
      </c>
      <c r="E86" s="370" t="s">
        <v>3740</v>
      </c>
      <c r="F86" s="380" t="n">
        <v>0.73</v>
      </c>
      <c r="G86" s="267" t="n">
        <v>2016</v>
      </c>
      <c r="H86" s="353" t="n">
        <v>99</v>
      </c>
      <c r="I86" s="375" t="n">
        <v>0.73</v>
      </c>
      <c r="J86" s="373" t="s">
        <v>45</v>
      </c>
      <c r="K86" s="370" t="s">
        <v>3839</v>
      </c>
      <c r="L86" s="269" t="s">
        <v>121</v>
      </c>
      <c r="M86" s="370" t="s">
        <v>3607</v>
      </c>
      <c r="N86" s="382" t="s">
        <v>3840</v>
      </c>
      <c r="O86" s="378" t="n">
        <v>111.044588</v>
      </c>
      <c r="P86" s="378" t="n">
        <v>-0.083915</v>
      </c>
      <c r="Q86" s="353" t="s">
        <v>3609</v>
      </c>
      <c r="R86" s="370"/>
      <c r="S86" s="370"/>
      <c r="T86" s="218"/>
      <c r="U86" s="218"/>
      <c r="V86" s="218"/>
      <c r="W86" s="218"/>
      <c r="X86" s="218"/>
      <c r="Y86" s="218"/>
      <c r="Z86" s="218"/>
      <c r="AA86" s="218"/>
    </row>
    <row r="87" customFormat="false" ht="14.25" hidden="false" customHeight="true" outlineLevel="0" collapsed="false">
      <c r="A87" s="353" t="n">
        <v>83</v>
      </c>
      <c r="B87" s="267" t="s">
        <v>3841</v>
      </c>
      <c r="C87" s="269" t="s">
        <v>121</v>
      </c>
      <c r="D87" s="370" t="s">
        <v>115</v>
      </c>
      <c r="E87" s="370" t="s">
        <v>3740</v>
      </c>
      <c r="F87" s="380" t="n">
        <v>1.31</v>
      </c>
      <c r="G87" s="267" t="n">
        <v>2019</v>
      </c>
      <c r="H87" s="353" t="n">
        <v>178</v>
      </c>
      <c r="I87" s="372" t="n">
        <v>1.3</v>
      </c>
      <c r="J87" s="373" t="s">
        <v>45</v>
      </c>
      <c r="K87" s="370" t="s">
        <v>3842</v>
      </c>
      <c r="L87" s="269" t="s">
        <v>121</v>
      </c>
      <c r="M87" s="370" t="s">
        <v>3607</v>
      </c>
      <c r="N87" s="382" t="s">
        <v>3843</v>
      </c>
      <c r="O87" s="378" t="n">
        <v>111.045821</v>
      </c>
      <c r="P87" s="378" t="n">
        <v>-0.087751</v>
      </c>
      <c r="Q87" s="353" t="s">
        <v>3609</v>
      </c>
      <c r="R87" s="370"/>
      <c r="S87" s="370"/>
      <c r="T87" s="218"/>
      <c r="U87" s="218"/>
      <c r="V87" s="218"/>
      <c r="W87" s="218"/>
      <c r="X87" s="218"/>
      <c r="Y87" s="218"/>
      <c r="Z87" s="218"/>
      <c r="AA87" s="218"/>
    </row>
    <row r="88" customFormat="false" ht="14.25" hidden="false" customHeight="true" outlineLevel="0" collapsed="false">
      <c r="A88" s="353" t="n">
        <v>84</v>
      </c>
      <c r="B88" s="267" t="s">
        <v>3844</v>
      </c>
      <c r="C88" s="269" t="s">
        <v>122</v>
      </c>
      <c r="D88" s="370" t="s">
        <v>115</v>
      </c>
      <c r="E88" s="370" t="s">
        <v>3740</v>
      </c>
      <c r="F88" s="380" t="n">
        <v>1.36</v>
      </c>
      <c r="G88" s="267" t="n">
        <v>2016</v>
      </c>
      <c r="H88" s="353" t="n">
        <v>185</v>
      </c>
      <c r="I88" s="372" t="n">
        <v>1.3</v>
      </c>
      <c r="J88" s="373" t="s">
        <v>45</v>
      </c>
      <c r="K88" s="370" t="s">
        <v>3845</v>
      </c>
      <c r="L88" s="370" t="s">
        <v>3846</v>
      </c>
      <c r="M88" s="370" t="s">
        <v>3607</v>
      </c>
      <c r="N88" s="382" t="s">
        <v>3847</v>
      </c>
      <c r="O88" s="378" t="n">
        <v>111.04618</v>
      </c>
      <c r="P88" s="378" t="n">
        <v>-0.081305</v>
      </c>
      <c r="Q88" s="353" t="s">
        <v>3609</v>
      </c>
      <c r="R88" s="370"/>
      <c r="S88" s="370"/>
      <c r="T88" s="218"/>
      <c r="U88" s="218"/>
      <c r="V88" s="218"/>
      <c r="W88" s="218"/>
      <c r="X88" s="218"/>
      <c r="Y88" s="218"/>
      <c r="Z88" s="218"/>
      <c r="AA88" s="218"/>
    </row>
    <row r="89" customFormat="false" ht="14.25" hidden="false" customHeight="true" outlineLevel="0" collapsed="false">
      <c r="A89" s="353" t="n">
        <v>85</v>
      </c>
      <c r="B89" s="267" t="s">
        <v>3848</v>
      </c>
      <c r="C89" s="269" t="s">
        <v>123</v>
      </c>
      <c r="D89" s="370" t="s">
        <v>115</v>
      </c>
      <c r="E89" s="370" t="s">
        <v>3740</v>
      </c>
      <c r="F89" s="380" t="n">
        <v>1.06</v>
      </c>
      <c r="G89" s="267" t="n">
        <v>2016</v>
      </c>
      <c r="H89" s="353" t="n">
        <v>277</v>
      </c>
      <c r="I89" s="372" t="n">
        <v>1</v>
      </c>
      <c r="J89" s="373" t="s">
        <v>45</v>
      </c>
      <c r="K89" s="370" t="s">
        <v>3849</v>
      </c>
      <c r="L89" s="370" t="s">
        <v>3850</v>
      </c>
      <c r="M89" s="370" t="s">
        <v>3607</v>
      </c>
      <c r="N89" s="273" t="s">
        <v>3851</v>
      </c>
      <c r="O89" s="370" t="n">
        <v>111.032158</v>
      </c>
      <c r="P89" s="370" t="n">
        <v>-0.09591</v>
      </c>
      <c r="Q89" s="353" t="s">
        <v>3609</v>
      </c>
      <c r="R89" s="353" t="s">
        <v>3609</v>
      </c>
      <c r="S89" s="370"/>
      <c r="T89" s="218"/>
      <c r="U89" s="218"/>
      <c r="V89" s="218"/>
      <c r="W89" s="218"/>
      <c r="X89" s="218"/>
      <c r="Y89" s="218"/>
      <c r="Z89" s="218"/>
      <c r="AA89" s="218"/>
    </row>
    <row r="90" customFormat="false" ht="14.25" hidden="false" customHeight="true" outlineLevel="0" collapsed="false">
      <c r="A90" s="353" t="n">
        <v>86</v>
      </c>
      <c r="B90" s="267" t="s">
        <v>3852</v>
      </c>
      <c r="C90" s="269" t="s">
        <v>123</v>
      </c>
      <c r="D90" s="370" t="s">
        <v>115</v>
      </c>
      <c r="E90" s="370" t="s">
        <v>3740</v>
      </c>
      <c r="F90" s="380" t="n">
        <v>0.76</v>
      </c>
      <c r="G90" s="267" t="n">
        <v>2016</v>
      </c>
      <c r="H90" s="353" t="n">
        <v>103</v>
      </c>
      <c r="I90" s="375" t="n">
        <v>0.76</v>
      </c>
      <c r="J90" s="373" t="s">
        <v>45</v>
      </c>
      <c r="K90" s="370" t="s">
        <v>3853</v>
      </c>
      <c r="L90" s="370" t="s">
        <v>3850</v>
      </c>
      <c r="M90" s="370" t="s">
        <v>3607</v>
      </c>
      <c r="N90" s="376" t="s">
        <v>3854</v>
      </c>
      <c r="O90" s="370" t="n">
        <v>111.03804</v>
      </c>
      <c r="P90" s="370" t="n">
        <v>-0.094376</v>
      </c>
      <c r="Q90" s="353" t="s">
        <v>3609</v>
      </c>
      <c r="R90" s="370"/>
      <c r="S90" s="370"/>
      <c r="T90" s="218"/>
      <c r="U90" s="218"/>
      <c r="V90" s="218"/>
      <c r="W90" s="218"/>
      <c r="X90" s="218"/>
      <c r="Y90" s="218"/>
      <c r="Z90" s="218"/>
      <c r="AA90" s="218"/>
    </row>
    <row r="91" customFormat="false" ht="14.25" hidden="false" customHeight="true" outlineLevel="0" collapsed="false">
      <c r="A91" s="353" t="n">
        <v>87</v>
      </c>
      <c r="B91" s="267" t="s">
        <v>3855</v>
      </c>
      <c r="C91" s="269" t="s">
        <v>123</v>
      </c>
      <c r="D91" s="370" t="s">
        <v>115</v>
      </c>
      <c r="E91" s="370" t="s">
        <v>3740</v>
      </c>
      <c r="F91" s="380" t="n">
        <v>1.6</v>
      </c>
      <c r="G91" s="267" t="n">
        <v>2017</v>
      </c>
      <c r="H91" s="353" t="n">
        <v>217</v>
      </c>
      <c r="I91" s="375" t="n">
        <v>1.5</v>
      </c>
      <c r="J91" s="373" t="s">
        <v>45</v>
      </c>
      <c r="K91" s="370" t="s">
        <v>3856</v>
      </c>
      <c r="L91" s="370" t="s">
        <v>3857</v>
      </c>
      <c r="M91" s="370" t="s">
        <v>3607</v>
      </c>
      <c r="N91" s="267" t="s">
        <v>3657</v>
      </c>
      <c r="O91" s="370" t="n">
        <v>111.047689</v>
      </c>
      <c r="P91" s="370" t="n">
        <v>-0.085411</v>
      </c>
      <c r="Q91" s="353" t="s">
        <v>3609</v>
      </c>
      <c r="R91" s="370"/>
      <c r="S91" s="370"/>
      <c r="T91" s="218"/>
      <c r="U91" s="218"/>
      <c r="V91" s="218"/>
      <c r="W91" s="218"/>
      <c r="X91" s="218"/>
      <c r="Y91" s="218"/>
      <c r="Z91" s="218"/>
      <c r="AA91" s="218"/>
    </row>
    <row r="92" customFormat="false" ht="14.25" hidden="false" customHeight="true" outlineLevel="0" collapsed="false">
      <c r="A92" s="353" t="n">
        <v>88</v>
      </c>
      <c r="B92" s="267" t="s">
        <v>3858</v>
      </c>
      <c r="C92" s="370" t="s">
        <v>124</v>
      </c>
      <c r="D92" s="370" t="s">
        <v>115</v>
      </c>
      <c r="E92" s="370" t="s">
        <v>3740</v>
      </c>
      <c r="F92" s="380" t="n">
        <v>1.43</v>
      </c>
      <c r="G92" s="267" t="n">
        <v>2013</v>
      </c>
      <c r="H92" s="353" t="n">
        <v>194</v>
      </c>
      <c r="I92" s="375" t="n">
        <v>1.43</v>
      </c>
      <c r="J92" s="373" t="s">
        <v>45</v>
      </c>
      <c r="K92" s="370" t="s">
        <v>3859</v>
      </c>
      <c r="L92" s="370" t="s">
        <v>124</v>
      </c>
      <c r="M92" s="370" t="s">
        <v>3607</v>
      </c>
      <c r="N92" s="273" t="s">
        <v>3860</v>
      </c>
      <c r="O92" s="370" t="n">
        <v>111.035825</v>
      </c>
      <c r="P92" s="370" t="n">
        <v>-0.096704</v>
      </c>
      <c r="Q92" s="353" t="s">
        <v>3609</v>
      </c>
      <c r="R92" s="353" t="s">
        <v>3609</v>
      </c>
      <c r="S92" s="370"/>
      <c r="T92" s="218"/>
      <c r="U92" s="218"/>
      <c r="V92" s="218"/>
      <c r="W92" s="218"/>
      <c r="X92" s="218"/>
      <c r="Y92" s="218"/>
      <c r="Z92" s="218"/>
      <c r="AA92" s="218"/>
    </row>
    <row r="93" customFormat="false" ht="14.25" hidden="false" customHeight="true" outlineLevel="0" collapsed="false">
      <c r="A93" s="353" t="n">
        <v>89</v>
      </c>
      <c r="B93" s="267" t="s">
        <v>3861</v>
      </c>
      <c r="C93" s="269" t="s">
        <v>125</v>
      </c>
      <c r="D93" s="370" t="s">
        <v>115</v>
      </c>
      <c r="E93" s="370" t="s">
        <v>3740</v>
      </c>
      <c r="F93" s="380" t="n">
        <v>0.73</v>
      </c>
      <c r="G93" s="267" t="n">
        <v>2016</v>
      </c>
      <c r="H93" s="353" t="n">
        <v>99</v>
      </c>
      <c r="I93" s="372" t="n">
        <v>0.73</v>
      </c>
      <c r="J93" s="373" t="s">
        <v>45</v>
      </c>
      <c r="K93" s="370" t="s">
        <v>3862</v>
      </c>
      <c r="L93" s="370" t="s">
        <v>125</v>
      </c>
      <c r="M93" s="370" t="s">
        <v>3607</v>
      </c>
      <c r="N93" s="381" t="s">
        <v>3863</v>
      </c>
      <c r="O93" s="370" t="n">
        <v>111.043038</v>
      </c>
      <c r="P93" s="370" t="n">
        <v>-0.079808</v>
      </c>
      <c r="Q93" s="353" t="s">
        <v>3609</v>
      </c>
      <c r="R93" s="370"/>
      <c r="S93" s="370"/>
      <c r="T93" s="218"/>
      <c r="U93" s="218"/>
      <c r="V93" s="218"/>
      <c r="W93" s="218"/>
      <c r="X93" s="218"/>
      <c r="Y93" s="218"/>
      <c r="Z93" s="218"/>
      <c r="AA93" s="218"/>
    </row>
    <row r="94" customFormat="false" ht="14.25" hidden="false" customHeight="true" outlineLevel="0" collapsed="false">
      <c r="A94" s="353" t="n">
        <v>90</v>
      </c>
      <c r="B94" s="267" t="s">
        <v>3864</v>
      </c>
      <c r="C94" s="269" t="s">
        <v>126</v>
      </c>
      <c r="D94" s="370" t="s">
        <v>115</v>
      </c>
      <c r="E94" s="370" t="s">
        <v>3740</v>
      </c>
      <c r="F94" s="380" t="n">
        <v>1.48</v>
      </c>
      <c r="G94" s="267" t="n">
        <v>2015</v>
      </c>
      <c r="H94" s="353" t="n">
        <v>201</v>
      </c>
      <c r="I94" s="372" t="n">
        <v>1.4</v>
      </c>
      <c r="J94" s="373" t="s">
        <v>45</v>
      </c>
      <c r="K94" s="370" t="s">
        <v>3865</v>
      </c>
      <c r="L94" s="370" t="s">
        <v>126</v>
      </c>
      <c r="M94" s="370" t="s">
        <v>3607</v>
      </c>
      <c r="N94" s="382" t="s">
        <v>3866</v>
      </c>
      <c r="O94" s="370" t="n">
        <v>111.033346</v>
      </c>
      <c r="P94" s="370" t="n">
        <v>-0.092123</v>
      </c>
      <c r="Q94" s="353" t="s">
        <v>3609</v>
      </c>
      <c r="R94" s="370"/>
      <c r="S94" s="370"/>
      <c r="T94" s="218"/>
      <c r="U94" s="218"/>
      <c r="V94" s="218"/>
      <c r="W94" s="218"/>
      <c r="X94" s="218"/>
      <c r="Y94" s="218"/>
      <c r="Z94" s="218"/>
      <c r="AA94" s="218"/>
    </row>
    <row r="95" customFormat="false" ht="14.25" hidden="false" customHeight="true" outlineLevel="0" collapsed="false">
      <c r="A95" s="353" t="n">
        <v>91</v>
      </c>
      <c r="B95" s="267" t="s">
        <v>3867</v>
      </c>
      <c r="C95" s="269" t="s">
        <v>127</v>
      </c>
      <c r="D95" s="370" t="s">
        <v>115</v>
      </c>
      <c r="E95" s="370" t="s">
        <v>3740</v>
      </c>
      <c r="F95" s="380" t="n">
        <v>2.26</v>
      </c>
      <c r="G95" s="267" t="n">
        <v>2013</v>
      </c>
      <c r="H95" s="353" t="n">
        <v>307</v>
      </c>
      <c r="I95" s="372" t="n">
        <v>2.2</v>
      </c>
      <c r="J95" s="373" t="s">
        <v>45</v>
      </c>
      <c r="K95" s="370" t="s">
        <v>3868</v>
      </c>
      <c r="L95" s="370" t="s">
        <v>127</v>
      </c>
      <c r="M95" s="370" t="s">
        <v>3607</v>
      </c>
      <c r="N95" s="382" t="s">
        <v>3869</v>
      </c>
      <c r="O95" s="370" t="n">
        <v>111.039636</v>
      </c>
      <c r="P95" s="370" t="n">
        <v>-0.088481</v>
      </c>
      <c r="Q95" s="353" t="s">
        <v>3609</v>
      </c>
      <c r="R95" s="370"/>
      <c r="S95" s="370"/>
      <c r="T95" s="218"/>
      <c r="U95" s="218"/>
      <c r="V95" s="218"/>
      <c r="W95" s="218"/>
      <c r="X95" s="218"/>
      <c r="Y95" s="218"/>
      <c r="Z95" s="218"/>
      <c r="AA95" s="218"/>
    </row>
    <row r="96" customFormat="false" ht="14.25" hidden="false" customHeight="true" outlineLevel="0" collapsed="false">
      <c r="A96" s="353" t="n">
        <v>92</v>
      </c>
      <c r="B96" s="267" t="s">
        <v>3870</v>
      </c>
      <c r="C96" s="269" t="s">
        <v>128</v>
      </c>
      <c r="D96" s="370" t="s">
        <v>115</v>
      </c>
      <c r="E96" s="370" t="s">
        <v>3740</v>
      </c>
      <c r="F96" s="380" t="n">
        <v>1.45</v>
      </c>
      <c r="G96" s="267" t="n">
        <v>2012</v>
      </c>
      <c r="H96" s="353" t="n">
        <v>197</v>
      </c>
      <c r="I96" s="372" t="n">
        <v>1.45</v>
      </c>
      <c r="J96" s="373" t="s">
        <v>45</v>
      </c>
      <c r="K96" s="370" t="s">
        <v>3871</v>
      </c>
      <c r="L96" s="269" t="s">
        <v>128</v>
      </c>
      <c r="M96" s="370" t="s">
        <v>3607</v>
      </c>
      <c r="N96" s="382" t="s">
        <v>3872</v>
      </c>
      <c r="O96" s="370" t="n">
        <v>111.029631</v>
      </c>
      <c r="P96" s="370" t="n">
        <v>-0.055376</v>
      </c>
      <c r="Q96" s="353" t="s">
        <v>3609</v>
      </c>
      <c r="R96" s="370"/>
      <c r="S96" s="370"/>
      <c r="T96" s="218"/>
      <c r="U96" s="218"/>
      <c r="V96" s="218"/>
      <c r="W96" s="218"/>
      <c r="X96" s="218"/>
      <c r="Y96" s="218"/>
      <c r="Z96" s="218"/>
      <c r="AA96" s="218"/>
    </row>
    <row r="97" customFormat="false" ht="14.25" hidden="false" customHeight="true" outlineLevel="0" collapsed="false">
      <c r="A97" s="353" t="n">
        <v>93</v>
      </c>
      <c r="B97" s="267" t="s">
        <v>3873</v>
      </c>
      <c r="C97" s="269" t="s">
        <v>129</v>
      </c>
      <c r="D97" s="370" t="s">
        <v>115</v>
      </c>
      <c r="E97" s="370" t="s">
        <v>3740</v>
      </c>
      <c r="F97" s="380" t="n">
        <v>2.24</v>
      </c>
      <c r="G97" s="267" t="n">
        <v>2014</v>
      </c>
      <c r="H97" s="353" t="n">
        <v>304</v>
      </c>
      <c r="I97" s="372" t="n">
        <v>2</v>
      </c>
      <c r="J97" s="373" t="s">
        <v>45</v>
      </c>
      <c r="K97" s="370" t="s">
        <v>3874</v>
      </c>
      <c r="L97" s="370" t="s">
        <v>129</v>
      </c>
      <c r="M97" s="370" t="s">
        <v>3607</v>
      </c>
      <c r="N97" s="382" t="s">
        <v>3875</v>
      </c>
      <c r="O97" s="378" t="n">
        <v>111.035154</v>
      </c>
      <c r="P97" s="378" t="n">
        <v>-0.080069</v>
      </c>
      <c r="Q97" s="353" t="s">
        <v>3609</v>
      </c>
      <c r="R97" s="370"/>
      <c r="S97" s="370"/>
      <c r="T97" s="218"/>
      <c r="U97" s="218"/>
      <c r="V97" s="218"/>
      <c r="W97" s="218"/>
      <c r="X97" s="218"/>
      <c r="Y97" s="218"/>
      <c r="Z97" s="218"/>
      <c r="AA97" s="218"/>
    </row>
    <row r="98" customFormat="false" ht="14.25" hidden="false" customHeight="true" outlineLevel="0" collapsed="false">
      <c r="A98" s="353" t="n">
        <v>94</v>
      </c>
      <c r="B98" s="267" t="s">
        <v>3876</v>
      </c>
      <c r="C98" s="269" t="s">
        <v>130</v>
      </c>
      <c r="D98" s="370" t="s">
        <v>115</v>
      </c>
      <c r="E98" s="370" t="s">
        <v>3740</v>
      </c>
      <c r="F98" s="380" t="n">
        <v>0.65</v>
      </c>
      <c r="G98" s="267" t="n">
        <v>2015</v>
      </c>
      <c r="H98" s="353" t="n">
        <v>88</v>
      </c>
      <c r="I98" s="372" t="n">
        <v>0.51</v>
      </c>
      <c r="J98" s="373" t="s">
        <v>39</v>
      </c>
      <c r="K98" s="377" t="n">
        <v>408</v>
      </c>
      <c r="L98" s="370" t="s">
        <v>3877</v>
      </c>
      <c r="M98" s="370" t="s">
        <v>3607</v>
      </c>
      <c r="N98" s="382" t="s">
        <v>3878</v>
      </c>
      <c r="O98" s="370" t="n">
        <v>111.060474</v>
      </c>
      <c r="P98" s="370" t="n">
        <v>-0.08563</v>
      </c>
      <c r="Q98" s="353" t="s">
        <v>3609</v>
      </c>
      <c r="R98" s="370"/>
      <c r="S98" s="370"/>
      <c r="T98" s="218"/>
      <c r="U98" s="218"/>
      <c r="V98" s="218"/>
      <c r="W98" s="218"/>
      <c r="X98" s="218"/>
      <c r="Y98" s="218"/>
      <c r="Z98" s="218"/>
      <c r="AA98" s="218"/>
    </row>
    <row r="99" customFormat="false" ht="14.25" hidden="false" customHeight="true" outlineLevel="0" collapsed="false">
      <c r="A99" s="353" t="n">
        <v>95</v>
      </c>
      <c r="B99" s="292" t="s">
        <v>3879</v>
      </c>
      <c r="C99" s="283" t="s">
        <v>131</v>
      </c>
      <c r="D99" s="283" t="s">
        <v>115</v>
      </c>
      <c r="E99" s="283" t="s">
        <v>3740</v>
      </c>
      <c r="F99" s="397" t="n">
        <v>0.89</v>
      </c>
      <c r="G99" s="292" t="n">
        <v>2013</v>
      </c>
      <c r="H99" s="292" t="n">
        <v>121</v>
      </c>
      <c r="I99" s="388" t="n">
        <v>1.75</v>
      </c>
      <c r="J99" s="354" t="s">
        <v>39</v>
      </c>
      <c r="K99" s="283" t="s">
        <v>3880</v>
      </c>
      <c r="L99" s="283" t="s">
        <v>131</v>
      </c>
      <c r="M99" s="370" t="s">
        <v>3607</v>
      </c>
      <c r="N99" s="354" t="s">
        <v>3881</v>
      </c>
      <c r="O99" s="389" t="n">
        <v>111.049135</v>
      </c>
      <c r="P99" s="389" t="n">
        <v>-0.07574</v>
      </c>
      <c r="Q99" s="292" t="s">
        <v>3609</v>
      </c>
      <c r="R99" s="292" t="s">
        <v>3609</v>
      </c>
      <c r="S99" s="292" t="s">
        <v>3609</v>
      </c>
      <c r="T99" s="253"/>
      <c r="U99" s="253"/>
      <c r="V99" s="253"/>
      <c r="W99" s="253"/>
      <c r="X99" s="218"/>
      <c r="Y99" s="218"/>
      <c r="Z99" s="218"/>
      <c r="AA99" s="218"/>
    </row>
    <row r="100" customFormat="false" ht="14.25" hidden="false" customHeight="true" outlineLevel="0" collapsed="false">
      <c r="A100" s="353" t="n">
        <v>96</v>
      </c>
      <c r="B100" s="338" t="s">
        <v>3882</v>
      </c>
      <c r="C100" s="326" t="s">
        <v>131</v>
      </c>
      <c r="D100" s="326" t="s">
        <v>115</v>
      </c>
      <c r="E100" s="326" t="s">
        <v>3740</v>
      </c>
      <c r="F100" s="398" t="n">
        <v>1.65</v>
      </c>
      <c r="G100" s="338" t="n">
        <v>2013</v>
      </c>
      <c r="H100" s="292" t="n">
        <v>224</v>
      </c>
      <c r="I100" s="399" t="n">
        <v>1.3</v>
      </c>
      <c r="J100" s="359" t="s">
        <v>45</v>
      </c>
      <c r="K100" s="326" t="s">
        <v>3883</v>
      </c>
      <c r="L100" s="326" t="s">
        <v>131</v>
      </c>
      <c r="M100" s="370" t="s">
        <v>3607</v>
      </c>
      <c r="N100" s="267" t="s">
        <v>3657</v>
      </c>
      <c r="O100" s="400" t="n">
        <v>111.063376</v>
      </c>
      <c r="P100" s="400" t="n">
        <v>-0.064517</v>
      </c>
      <c r="Q100" s="338" t="s">
        <v>3609</v>
      </c>
      <c r="R100" s="326"/>
      <c r="S100" s="338" t="s">
        <v>3609</v>
      </c>
      <c r="T100" s="253"/>
      <c r="U100" s="253"/>
      <c r="V100" s="253"/>
      <c r="W100" s="253"/>
      <c r="X100" s="218"/>
      <c r="Y100" s="218"/>
      <c r="Z100" s="218"/>
      <c r="AA100" s="218"/>
    </row>
    <row r="101" customFormat="false" ht="14.25" hidden="false" customHeight="true" outlineLevel="0" collapsed="false">
      <c r="A101" s="353" t="n">
        <v>97</v>
      </c>
      <c r="B101" s="338" t="s">
        <v>3884</v>
      </c>
      <c r="C101" s="326" t="s">
        <v>131</v>
      </c>
      <c r="D101" s="326" t="s">
        <v>115</v>
      </c>
      <c r="E101" s="326" t="s">
        <v>3740</v>
      </c>
      <c r="F101" s="398" t="n">
        <v>1.11</v>
      </c>
      <c r="G101" s="338" t="n">
        <v>2015</v>
      </c>
      <c r="H101" s="292" t="n">
        <v>151</v>
      </c>
      <c r="I101" s="399" t="n">
        <v>1.1</v>
      </c>
      <c r="J101" s="359" t="s">
        <v>45</v>
      </c>
      <c r="K101" s="326" t="s">
        <v>3885</v>
      </c>
      <c r="L101" s="326" t="s">
        <v>131</v>
      </c>
      <c r="M101" s="370" t="s">
        <v>3607</v>
      </c>
      <c r="N101" s="359" t="s">
        <v>3886</v>
      </c>
      <c r="O101" s="400" t="n">
        <v>111.061894</v>
      </c>
      <c r="P101" s="400" t="n">
        <v>-0.063661</v>
      </c>
      <c r="Q101" s="338" t="s">
        <v>3609</v>
      </c>
      <c r="R101" s="338" t="s">
        <v>3609</v>
      </c>
      <c r="S101" s="338" t="s">
        <v>3609</v>
      </c>
      <c r="T101" s="253"/>
      <c r="U101" s="253"/>
      <c r="V101" s="253"/>
      <c r="W101" s="253"/>
      <c r="X101" s="218"/>
      <c r="Y101" s="218"/>
      <c r="Z101" s="218"/>
      <c r="AA101" s="218"/>
    </row>
    <row r="102" customFormat="false" ht="14.25" hidden="false" customHeight="true" outlineLevel="0" collapsed="false">
      <c r="A102" s="353" t="n">
        <v>98</v>
      </c>
      <c r="B102" s="338" t="s">
        <v>3887</v>
      </c>
      <c r="C102" s="326" t="s">
        <v>131</v>
      </c>
      <c r="D102" s="326" t="s">
        <v>115</v>
      </c>
      <c r="E102" s="326" t="s">
        <v>3740</v>
      </c>
      <c r="F102" s="398" t="n">
        <v>0.66</v>
      </c>
      <c r="G102" s="338" t="n">
        <v>2017</v>
      </c>
      <c r="H102" s="292" t="n">
        <v>90</v>
      </c>
      <c r="I102" s="399" t="n">
        <v>0.92</v>
      </c>
      <c r="J102" s="359" t="s">
        <v>39</v>
      </c>
      <c r="K102" s="326" t="s">
        <v>3888</v>
      </c>
      <c r="L102" s="326" t="s">
        <v>131</v>
      </c>
      <c r="M102" s="370" t="s">
        <v>3607</v>
      </c>
      <c r="N102" s="267" t="s">
        <v>3657</v>
      </c>
      <c r="O102" s="400" t="n">
        <v>111.046277</v>
      </c>
      <c r="P102" s="400" t="n">
        <v>-0.083804</v>
      </c>
      <c r="Q102" s="338" t="s">
        <v>3609</v>
      </c>
      <c r="R102" s="326"/>
      <c r="S102" s="338" t="s">
        <v>3609</v>
      </c>
      <c r="T102" s="253"/>
      <c r="U102" s="253"/>
      <c r="V102" s="253"/>
      <c r="W102" s="253"/>
      <c r="X102" s="218"/>
      <c r="Y102" s="218"/>
      <c r="Z102" s="218"/>
      <c r="AA102" s="218"/>
    </row>
    <row r="103" customFormat="false" ht="14.25" hidden="false" customHeight="true" outlineLevel="0" collapsed="false">
      <c r="A103" s="353" t="n">
        <v>99</v>
      </c>
      <c r="B103" s="364" t="s">
        <v>3889</v>
      </c>
      <c r="C103" s="401" t="s">
        <v>1209</v>
      </c>
      <c r="D103" s="283" t="s">
        <v>115</v>
      </c>
      <c r="E103" s="283" t="s">
        <v>3740</v>
      </c>
      <c r="F103" s="397" t="n">
        <v>1.42</v>
      </c>
      <c r="G103" s="289" t="n">
        <v>2017</v>
      </c>
      <c r="H103" s="292" t="n">
        <v>193</v>
      </c>
      <c r="I103" s="402" t="n">
        <v>1.5</v>
      </c>
      <c r="J103" s="403" t="s">
        <v>45</v>
      </c>
      <c r="K103" s="269" t="s">
        <v>3890</v>
      </c>
      <c r="L103" s="253" t="s">
        <v>133</v>
      </c>
      <c r="M103" s="269" t="s">
        <v>3607</v>
      </c>
      <c r="N103" s="404" t="s">
        <v>3891</v>
      </c>
      <c r="O103" s="389" t="n">
        <v>111</v>
      </c>
      <c r="P103" s="389" t="n">
        <v>-0.09</v>
      </c>
      <c r="Q103" s="292" t="s">
        <v>3609</v>
      </c>
      <c r="R103" s="326"/>
      <c r="S103" s="326"/>
      <c r="T103" s="253"/>
      <c r="U103" s="253"/>
      <c r="V103" s="253"/>
      <c r="W103" s="253"/>
      <c r="X103" s="253"/>
      <c r="Y103" s="253"/>
      <c r="Z103" s="253"/>
      <c r="AA103" s="253"/>
    </row>
    <row r="104" customFormat="false" ht="14.25" hidden="false" customHeight="true" outlineLevel="0" collapsed="false">
      <c r="A104" s="353" t="n">
        <v>100</v>
      </c>
      <c r="B104" s="267" t="s">
        <v>3892</v>
      </c>
      <c r="C104" s="370" t="s">
        <v>134</v>
      </c>
      <c r="D104" s="370" t="s">
        <v>135</v>
      </c>
      <c r="E104" s="370" t="s">
        <v>852</v>
      </c>
      <c r="F104" s="380" t="n">
        <v>1.02</v>
      </c>
      <c r="G104" s="353" t="n">
        <v>2011</v>
      </c>
      <c r="H104" s="353" t="n">
        <v>139</v>
      </c>
      <c r="I104" s="372" t="n">
        <v>1.02</v>
      </c>
      <c r="J104" s="373" t="s">
        <v>45</v>
      </c>
      <c r="K104" s="370" t="s">
        <v>3893</v>
      </c>
      <c r="L104" s="370" t="s">
        <v>134</v>
      </c>
      <c r="M104" s="370" t="s">
        <v>3607</v>
      </c>
      <c r="N104" s="273" t="s">
        <v>3894</v>
      </c>
      <c r="O104" s="370" t="n">
        <v>110.986843</v>
      </c>
      <c r="P104" s="370" t="n">
        <v>-0.013375</v>
      </c>
      <c r="Q104" s="353" t="s">
        <v>3609</v>
      </c>
      <c r="R104" s="353" t="s">
        <v>3609</v>
      </c>
      <c r="S104" s="370"/>
      <c r="T104" s="218"/>
      <c r="U104" s="218"/>
      <c r="V104" s="218"/>
      <c r="W104" s="218"/>
      <c r="X104" s="218"/>
      <c r="Y104" s="218"/>
      <c r="Z104" s="218"/>
      <c r="AA104" s="218"/>
    </row>
    <row r="105" customFormat="false" ht="14.25" hidden="false" customHeight="true" outlineLevel="0" collapsed="false">
      <c r="A105" s="353" t="n">
        <v>101</v>
      </c>
      <c r="B105" s="267" t="s">
        <v>3895</v>
      </c>
      <c r="C105" s="370" t="s">
        <v>134</v>
      </c>
      <c r="D105" s="370" t="s">
        <v>135</v>
      </c>
      <c r="E105" s="370" t="s">
        <v>852</v>
      </c>
      <c r="F105" s="380" t="n">
        <v>1</v>
      </c>
      <c r="G105" s="353" t="n">
        <v>2017</v>
      </c>
      <c r="H105" s="353" t="n">
        <v>136</v>
      </c>
      <c r="I105" s="372" t="n">
        <v>1</v>
      </c>
      <c r="J105" s="373" t="s">
        <v>45</v>
      </c>
      <c r="K105" s="370" t="s">
        <v>3896</v>
      </c>
      <c r="L105" s="370" t="s">
        <v>134</v>
      </c>
      <c r="M105" s="370" t="s">
        <v>3607</v>
      </c>
      <c r="N105" s="273" t="s">
        <v>3897</v>
      </c>
      <c r="O105" s="370" t="n">
        <v>110.993394</v>
      </c>
      <c r="P105" s="370" t="n">
        <v>-0.000185</v>
      </c>
      <c r="Q105" s="353" t="s">
        <v>3609</v>
      </c>
      <c r="R105" s="353" t="s">
        <v>3609</v>
      </c>
      <c r="S105" s="370"/>
      <c r="T105" s="218"/>
      <c r="U105" s="218"/>
      <c r="V105" s="218"/>
      <c r="W105" s="218"/>
      <c r="X105" s="218"/>
      <c r="Y105" s="218"/>
      <c r="Z105" s="218"/>
      <c r="AA105" s="218"/>
    </row>
    <row r="106" customFormat="false" ht="14.25" hidden="false" customHeight="true" outlineLevel="0" collapsed="false">
      <c r="A106" s="353" t="n">
        <v>102</v>
      </c>
      <c r="B106" s="267" t="s">
        <v>3898</v>
      </c>
      <c r="C106" s="370" t="s">
        <v>136</v>
      </c>
      <c r="D106" s="370" t="s">
        <v>135</v>
      </c>
      <c r="E106" s="370" t="s">
        <v>852</v>
      </c>
      <c r="F106" s="380" t="n">
        <v>1.39</v>
      </c>
      <c r="G106" s="353" t="n">
        <v>2015</v>
      </c>
      <c r="H106" s="353" t="n">
        <v>189</v>
      </c>
      <c r="I106" s="372" t="n">
        <v>1.3</v>
      </c>
      <c r="J106" s="373" t="s">
        <v>45</v>
      </c>
      <c r="K106" s="370" t="s">
        <v>3899</v>
      </c>
      <c r="L106" s="370" t="s">
        <v>136</v>
      </c>
      <c r="M106" s="370" t="s">
        <v>3607</v>
      </c>
      <c r="N106" s="273" t="s">
        <v>3900</v>
      </c>
      <c r="O106" s="370" t="n">
        <v>110.98895</v>
      </c>
      <c r="P106" s="370" t="n">
        <v>0.021792</v>
      </c>
      <c r="Q106" s="353" t="s">
        <v>3609</v>
      </c>
      <c r="R106" s="353" t="s">
        <v>3609</v>
      </c>
      <c r="S106" s="370"/>
      <c r="T106" s="218"/>
      <c r="U106" s="218"/>
      <c r="V106" s="218"/>
      <c r="W106" s="218"/>
      <c r="X106" s="218"/>
      <c r="Y106" s="218"/>
      <c r="Z106" s="218"/>
      <c r="AA106" s="218"/>
    </row>
    <row r="107" customFormat="false" ht="14.25" hidden="false" customHeight="true" outlineLevel="0" collapsed="false">
      <c r="A107" s="353" t="n">
        <v>103</v>
      </c>
      <c r="B107" s="267" t="s">
        <v>3901</v>
      </c>
      <c r="C107" s="370" t="s">
        <v>136</v>
      </c>
      <c r="D107" s="370" t="s">
        <v>135</v>
      </c>
      <c r="E107" s="370" t="s">
        <v>852</v>
      </c>
      <c r="F107" s="380" t="n">
        <v>2.64</v>
      </c>
      <c r="G107" s="353" t="n">
        <v>2015</v>
      </c>
      <c r="H107" s="353" t="n">
        <v>359</v>
      </c>
      <c r="I107" s="372" t="n">
        <v>2.6</v>
      </c>
      <c r="J107" s="373" t="s">
        <v>45</v>
      </c>
      <c r="K107" s="370" t="s">
        <v>3902</v>
      </c>
      <c r="L107" s="370" t="s">
        <v>136</v>
      </c>
      <c r="M107" s="370" t="s">
        <v>3607</v>
      </c>
      <c r="N107" s="273" t="s">
        <v>3903</v>
      </c>
      <c r="O107" s="370" t="n">
        <v>110.98738</v>
      </c>
      <c r="P107" s="370" t="n">
        <v>0.008657</v>
      </c>
      <c r="Q107" s="353" t="s">
        <v>3609</v>
      </c>
      <c r="R107" s="353" t="s">
        <v>3609</v>
      </c>
      <c r="S107" s="370"/>
      <c r="T107" s="218"/>
      <c r="U107" s="218"/>
      <c r="V107" s="218"/>
      <c r="W107" s="218"/>
      <c r="X107" s="218"/>
      <c r="Y107" s="218"/>
      <c r="Z107" s="218"/>
      <c r="AA107" s="218"/>
    </row>
    <row r="108" customFormat="false" ht="14.25" hidden="false" customHeight="true" outlineLevel="0" collapsed="false">
      <c r="A108" s="353" t="n">
        <v>104</v>
      </c>
      <c r="B108" s="267" t="s">
        <v>3904</v>
      </c>
      <c r="C108" s="370" t="s">
        <v>1223</v>
      </c>
      <c r="D108" s="370" t="s">
        <v>135</v>
      </c>
      <c r="E108" s="370" t="s">
        <v>852</v>
      </c>
      <c r="F108" s="380" t="n">
        <v>1.78</v>
      </c>
      <c r="G108" s="353" t="n">
        <v>2019</v>
      </c>
      <c r="H108" s="353" t="n">
        <v>242</v>
      </c>
      <c r="I108" s="372" t="n">
        <v>1.8</v>
      </c>
      <c r="J108" s="373" t="s">
        <v>45</v>
      </c>
      <c r="K108" s="370" t="s">
        <v>3905</v>
      </c>
      <c r="L108" s="370" t="s">
        <v>1223</v>
      </c>
      <c r="M108" s="370" t="s">
        <v>3607</v>
      </c>
      <c r="N108" s="273" t="s">
        <v>3906</v>
      </c>
      <c r="O108" s="370" t="n">
        <v>111.003367</v>
      </c>
      <c r="P108" s="370" t="n">
        <v>0.004082</v>
      </c>
      <c r="Q108" s="353" t="s">
        <v>3609</v>
      </c>
      <c r="R108" s="353" t="s">
        <v>3609</v>
      </c>
      <c r="S108" s="370"/>
      <c r="T108" s="218"/>
      <c r="U108" s="218"/>
      <c r="V108" s="218"/>
      <c r="W108" s="218"/>
      <c r="X108" s="218"/>
      <c r="Y108" s="218"/>
      <c r="Z108" s="218"/>
      <c r="AA108" s="218"/>
    </row>
    <row r="109" customFormat="false" ht="14.25" hidden="false" customHeight="true" outlineLevel="0" collapsed="false">
      <c r="A109" s="353" t="n">
        <v>105</v>
      </c>
      <c r="B109" s="267" t="s">
        <v>3907</v>
      </c>
      <c r="C109" s="370" t="s">
        <v>138</v>
      </c>
      <c r="D109" s="370" t="s">
        <v>135</v>
      </c>
      <c r="E109" s="370" t="s">
        <v>852</v>
      </c>
      <c r="F109" s="380" t="n">
        <v>0.55</v>
      </c>
      <c r="G109" s="353" t="n">
        <v>2007</v>
      </c>
      <c r="H109" s="353" t="n">
        <v>74</v>
      </c>
      <c r="I109" s="375" t="n">
        <v>0.55</v>
      </c>
      <c r="J109" s="373" t="s">
        <v>45</v>
      </c>
      <c r="K109" s="370" t="s">
        <v>3908</v>
      </c>
      <c r="L109" s="370" t="s">
        <v>138</v>
      </c>
      <c r="M109" s="370" t="s">
        <v>3607</v>
      </c>
      <c r="N109" s="267" t="s">
        <v>3657</v>
      </c>
      <c r="O109" s="378" t="n">
        <v>111.000477</v>
      </c>
      <c r="P109" s="378" t="n">
        <v>-0.012787</v>
      </c>
      <c r="Q109" s="353" t="s">
        <v>3609</v>
      </c>
      <c r="R109" s="370"/>
      <c r="S109" s="370"/>
      <c r="T109" s="218"/>
      <c r="U109" s="218"/>
      <c r="V109" s="218"/>
      <c r="W109" s="218"/>
      <c r="X109" s="218"/>
      <c r="Y109" s="218"/>
      <c r="Z109" s="218"/>
      <c r="AA109" s="218"/>
    </row>
    <row r="110" customFormat="false" ht="14.25" hidden="false" customHeight="true" outlineLevel="0" collapsed="false">
      <c r="A110" s="353" t="n">
        <v>106</v>
      </c>
      <c r="B110" s="267" t="s">
        <v>3909</v>
      </c>
      <c r="C110" s="370" t="s">
        <v>139</v>
      </c>
      <c r="D110" s="370" t="s">
        <v>135</v>
      </c>
      <c r="E110" s="370" t="s">
        <v>852</v>
      </c>
      <c r="F110" s="380" t="n">
        <v>0.72</v>
      </c>
      <c r="G110" s="353" t="n">
        <v>2018</v>
      </c>
      <c r="H110" s="353" t="n">
        <v>98</v>
      </c>
      <c r="I110" s="375" t="n">
        <v>0.72</v>
      </c>
      <c r="J110" s="373" t="s">
        <v>45</v>
      </c>
      <c r="K110" s="370" t="s">
        <v>3910</v>
      </c>
      <c r="L110" s="370" t="s">
        <v>1232</v>
      </c>
      <c r="M110" s="370" t="s">
        <v>3607</v>
      </c>
      <c r="N110" s="381" t="s">
        <v>3911</v>
      </c>
      <c r="O110" s="378" t="n">
        <v>110.996091</v>
      </c>
      <c r="P110" s="378" t="n">
        <v>-0.002617</v>
      </c>
      <c r="Q110" s="353" t="s">
        <v>3609</v>
      </c>
      <c r="R110" s="370"/>
      <c r="S110" s="370"/>
      <c r="T110" s="218"/>
      <c r="U110" s="218"/>
      <c r="V110" s="218"/>
      <c r="W110" s="218"/>
      <c r="X110" s="218"/>
      <c r="Y110" s="218"/>
      <c r="Z110" s="218"/>
      <c r="AA110" s="218"/>
    </row>
    <row r="111" customFormat="false" ht="14.25" hidden="false" customHeight="true" outlineLevel="0" collapsed="false">
      <c r="A111" s="353" t="n">
        <v>107</v>
      </c>
      <c r="B111" s="267" t="s">
        <v>3912</v>
      </c>
      <c r="C111" s="370" t="s">
        <v>139</v>
      </c>
      <c r="D111" s="370" t="s">
        <v>135</v>
      </c>
      <c r="E111" s="370" t="s">
        <v>852</v>
      </c>
      <c r="F111" s="380" t="n">
        <v>0.31</v>
      </c>
      <c r="G111" s="353" t="n">
        <v>2018</v>
      </c>
      <c r="H111" s="353" t="n">
        <v>42</v>
      </c>
      <c r="I111" s="375" t="n">
        <v>0.31</v>
      </c>
      <c r="J111" s="373" t="s">
        <v>45</v>
      </c>
      <c r="K111" s="370" t="s">
        <v>3913</v>
      </c>
      <c r="L111" s="370" t="s">
        <v>1232</v>
      </c>
      <c r="M111" s="370" t="s">
        <v>3607</v>
      </c>
      <c r="N111" s="382" t="s">
        <v>3914</v>
      </c>
      <c r="O111" s="378" t="n">
        <v>110.994584</v>
      </c>
      <c r="P111" s="378" t="n">
        <v>0.000798</v>
      </c>
      <c r="Q111" s="353" t="s">
        <v>3609</v>
      </c>
      <c r="R111" s="370"/>
      <c r="S111" s="370"/>
      <c r="T111" s="218"/>
      <c r="U111" s="218"/>
      <c r="V111" s="218"/>
      <c r="W111" s="218"/>
      <c r="X111" s="218"/>
      <c r="Y111" s="218"/>
      <c r="Z111" s="218"/>
      <c r="AA111" s="218"/>
    </row>
    <row r="112" customFormat="false" ht="14.25" hidden="false" customHeight="true" outlineLevel="0" collapsed="false">
      <c r="A112" s="353" t="n">
        <v>108</v>
      </c>
      <c r="B112" s="267" t="s">
        <v>3915</v>
      </c>
      <c r="C112" s="370" t="s">
        <v>140</v>
      </c>
      <c r="D112" s="370" t="s">
        <v>135</v>
      </c>
      <c r="E112" s="370" t="s">
        <v>852</v>
      </c>
      <c r="F112" s="380" t="n">
        <v>1.53</v>
      </c>
      <c r="G112" s="353" t="n">
        <v>2015</v>
      </c>
      <c r="H112" s="353" t="n">
        <v>208</v>
      </c>
      <c r="I112" s="375" t="n">
        <v>1.59</v>
      </c>
      <c r="J112" s="373" t="s">
        <v>45</v>
      </c>
      <c r="K112" s="370" t="s">
        <v>3916</v>
      </c>
      <c r="L112" s="370" t="s">
        <v>140</v>
      </c>
      <c r="M112" s="370" t="s">
        <v>3607</v>
      </c>
      <c r="N112" s="382" t="s">
        <v>3917</v>
      </c>
      <c r="O112" s="378" t="n">
        <v>110.989743</v>
      </c>
      <c r="P112" s="378" t="n">
        <v>0.018265</v>
      </c>
      <c r="Q112" s="353" t="s">
        <v>3609</v>
      </c>
      <c r="R112" s="370"/>
      <c r="S112" s="370"/>
      <c r="T112" s="218"/>
      <c r="U112" s="218"/>
      <c r="V112" s="218"/>
      <c r="W112" s="218"/>
      <c r="X112" s="218"/>
      <c r="Y112" s="218"/>
      <c r="Z112" s="218"/>
      <c r="AA112" s="218"/>
    </row>
    <row r="113" customFormat="false" ht="14.25" hidden="false" customHeight="true" outlineLevel="0" collapsed="false">
      <c r="A113" s="353" t="n">
        <v>109</v>
      </c>
      <c r="B113" s="267" t="s">
        <v>3918</v>
      </c>
      <c r="C113" s="370" t="s">
        <v>1241</v>
      </c>
      <c r="D113" s="370" t="s">
        <v>135</v>
      </c>
      <c r="E113" s="370" t="s">
        <v>852</v>
      </c>
      <c r="F113" s="380" t="n">
        <v>1.2</v>
      </c>
      <c r="G113" s="353" t="n">
        <v>2013</v>
      </c>
      <c r="H113" s="353" t="n">
        <v>163</v>
      </c>
      <c r="I113" s="372" t="n">
        <v>1.2</v>
      </c>
      <c r="J113" s="373" t="s">
        <v>45</v>
      </c>
      <c r="K113" s="370" t="s">
        <v>3905</v>
      </c>
      <c r="L113" s="370" t="s">
        <v>1241</v>
      </c>
      <c r="M113" s="370" t="s">
        <v>3607</v>
      </c>
      <c r="N113" s="273" t="s">
        <v>3919</v>
      </c>
      <c r="O113" s="370" t="n">
        <v>111.003372</v>
      </c>
      <c r="P113" s="370" t="n">
        <v>-0.018405</v>
      </c>
      <c r="Q113" s="353" t="s">
        <v>3609</v>
      </c>
      <c r="R113" s="353" t="s">
        <v>3609</v>
      </c>
      <c r="S113" s="370"/>
      <c r="T113" s="218"/>
      <c r="U113" s="218"/>
      <c r="V113" s="218"/>
      <c r="W113" s="218"/>
      <c r="X113" s="218"/>
      <c r="Y113" s="218"/>
      <c r="Z113" s="218"/>
      <c r="AA113" s="218"/>
    </row>
    <row r="114" customFormat="false" ht="14.25" hidden="false" customHeight="true" outlineLevel="0" collapsed="false">
      <c r="A114" s="353" t="n">
        <v>110</v>
      </c>
      <c r="B114" s="267" t="s">
        <v>3920</v>
      </c>
      <c r="C114" s="370" t="s">
        <v>1241</v>
      </c>
      <c r="D114" s="370" t="s">
        <v>135</v>
      </c>
      <c r="E114" s="370" t="s">
        <v>852</v>
      </c>
      <c r="F114" s="380" t="n">
        <v>1.03</v>
      </c>
      <c r="G114" s="353" t="n">
        <v>2018</v>
      </c>
      <c r="H114" s="353" t="n">
        <v>140</v>
      </c>
      <c r="I114" s="372" t="n">
        <v>1</v>
      </c>
      <c r="J114" s="373" t="s">
        <v>45</v>
      </c>
      <c r="K114" s="370" t="s">
        <v>3905</v>
      </c>
      <c r="L114" s="370" t="s">
        <v>1241</v>
      </c>
      <c r="M114" s="370" t="s">
        <v>3607</v>
      </c>
      <c r="N114" s="273" t="s">
        <v>3921</v>
      </c>
      <c r="O114" s="370" t="n">
        <v>111.000495</v>
      </c>
      <c r="P114" s="370" t="n">
        <v>-0.014554</v>
      </c>
      <c r="Q114" s="353" t="s">
        <v>3609</v>
      </c>
      <c r="R114" s="353" t="s">
        <v>3609</v>
      </c>
      <c r="S114" s="370"/>
      <c r="T114" s="218"/>
      <c r="U114" s="218"/>
      <c r="V114" s="218"/>
      <c r="W114" s="218"/>
      <c r="X114" s="218"/>
      <c r="Y114" s="218"/>
      <c r="Z114" s="218"/>
      <c r="AA114" s="218"/>
    </row>
    <row r="115" customFormat="false" ht="14.25" hidden="false" customHeight="true" outlineLevel="0" collapsed="false">
      <c r="A115" s="353" t="n">
        <v>111</v>
      </c>
      <c r="B115" s="267" t="s">
        <v>3922</v>
      </c>
      <c r="C115" s="370" t="s">
        <v>142</v>
      </c>
      <c r="D115" s="370" t="s">
        <v>135</v>
      </c>
      <c r="E115" s="370" t="s">
        <v>852</v>
      </c>
      <c r="F115" s="380" t="n">
        <v>0.8</v>
      </c>
      <c r="G115" s="353" t="n">
        <v>2012</v>
      </c>
      <c r="H115" s="353" t="n">
        <v>109</v>
      </c>
      <c r="I115" s="372" t="n">
        <v>0.8</v>
      </c>
      <c r="J115" s="373" t="s">
        <v>45</v>
      </c>
      <c r="K115" s="370" t="s">
        <v>3923</v>
      </c>
      <c r="L115" s="370" t="s">
        <v>142</v>
      </c>
      <c r="M115" s="370" t="s">
        <v>3607</v>
      </c>
      <c r="N115" s="273" t="s">
        <v>3924</v>
      </c>
      <c r="O115" s="370" t="n">
        <v>110.999438</v>
      </c>
      <c r="P115" s="370" t="n">
        <v>-0.019113</v>
      </c>
      <c r="Q115" s="353" t="s">
        <v>3609</v>
      </c>
      <c r="R115" s="353" t="s">
        <v>3609</v>
      </c>
      <c r="S115" s="370"/>
      <c r="T115" s="218"/>
      <c r="U115" s="218"/>
      <c r="V115" s="218"/>
      <c r="W115" s="218"/>
      <c r="X115" s="218"/>
      <c r="Y115" s="218"/>
      <c r="Z115" s="218"/>
      <c r="AA115" s="218"/>
    </row>
    <row r="116" customFormat="false" ht="14.25" hidden="false" customHeight="true" outlineLevel="0" collapsed="false">
      <c r="A116" s="353" t="n">
        <v>112</v>
      </c>
      <c r="B116" s="267" t="s">
        <v>3925</v>
      </c>
      <c r="C116" s="370" t="s">
        <v>142</v>
      </c>
      <c r="D116" s="370" t="s">
        <v>135</v>
      </c>
      <c r="E116" s="370" t="s">
        <v>852</v>
      </c>
      <c r="F116" s="380" t="n">
        <v>0.12</v>
      </c>
      <c r="G116" s="353" t="n">
        <v>2012</v>
      </c>
      <c r="H116" s="353" t="n">
        <v>16</v>
      </c>
      <c r="I116" s="372" t="n">
        <v>0.12</v>
      </c>
      <c r="J116" s="373" t="s">
        <v>45</v>
      </c>
      <c r="K116" s="370" t="s">
        <v>3926</v>
      </c>
      <c r="L116" s="370" t="s">
        <v>142</v>
      </c>
      <c r="M116" s="370" t="s">
        <v>3607</v>
      </c>
      <c r="N116" s="273" t="s">
        <v>3927</v>
      </c>
      <c r="O116" s="370" t="n">
        <v>110.99968</v>
      </c>
      <c r="P116" s="370" t="n">
        <v>-0.013679</v>
      </c>
      <c r="Q116" s="353" t="s">
        <v>3609</v>
      </c>
      <c r="R116" s="353" t="s">
        <v>3609</v>
      </c>
      <c r="S116" s="370"/>
      <c r="T116" s="218"/>
      <c r="U116" s="218"/>
      <c r="V116" s="218"/>
      <c r="W116" s="218"/>
      <c r="X116" s="218"/>
      <c r="Y116" s="218"/>
      <c r="Z116" s="218"/>
      <c r="AA116" s="218"/>
    </row>
    <row r="117" customFormat="false" ht="14.25" hidden="false" customHeight="true" outlineLevel="0" collapsed="false">
      <c r="A117" s="353" t="n">
        <v>113</v>
      </c>
      <c r="B117" s="267" t="s">
        <v>3928</v>
      </c>
      <c r="C117" s="370" t="s">
        <v>142</v>
      </c>
      <c r="D117" s="370" t="s">
        <v>135</v>
      </c>
      <c r="E117" s="370" t="s">
        <v>852</v>
      </c>
      <c r="F117" s="380" t="n">
        <v>0.26</v>
      </c>
      <c r="G117" s="353" t="n">
        <v>2012</v>
      </c>
      <c r="H117" s="353" t="n">
        <v>35</v>
      </c>
      <c r="I117" s="372" t="n">
        <v>0.26</v>
      </c>
      <c r="J117" s="373" t="s">
        <v>45</v>
      </c>
      <c r="K117" s="370" t="s">
        <v>3929</v>
      </c>
      <c r="L117" s="370" t="s">
        <v>142</v>
      </c>
      <c r="M117" s="370" t="s">
        <v>3607</v>
      </c>
      <c r="N117" s="273" t="s">
        <v>3930</v>
      </c>
      <c r="O117" s="370" t="n">
        <v>110.999165</v>
      </c>
      <c r="P117" s="370" t="n">
        <v>-0.017964</v>
      </c>
      <c r="Q117" s="353" t="s">
        <v>3609</v>
      </c>
      <c r="R117" s="353" t="s">
        <v>3609</v>
      </c>
      <c r="S117" s="370"/>
      <c r="T117" s="218"/>
      <c r="U117" s="218"/>
      <c r="V117" s="218"/>
      <c r="W117" s="218"/>
      <c r="X117" s="218"/>
      <c r="Y117" s="218"/>
      <c r="Z117" s="218"/>
      <c r="AA117" s="218"/>
    </row>
    <row r="118" customFormat="false" ht="14.25" hidden="false" customHeight="true" outlineLevel="0" collapsed="false">
      <c r="A118" s="353" t="n">
        <v>114</v>
      </c>
      <c r="B118" s="267" t="s">
        <v>3931</v>
      </c>
      <c r="C118" s="370" t="s">
        <v>143</v>
      </c>
      <c r="D118" s="370" t="s">
        <v>135</v>
      </c>
      <c r="E118" s="370" t="s">
        <v>852</v>
      </c>
      <c r="F118" s="380" t="n">
        <v>0.69</v>
      </c>
      <c r="G118" s="353" t="n">
        <v>2016</v>
      </c>
      <c r="H118" s="353" t="n">
        <v>94</v>
      </c>
      <c r="I118" s="372" t="n">
        <v>0.68</v>
      </c>
      <c r="J118" s="373" t="s">
        <v>45</v>
      </c>
      <c r="K118" s="370" t="s">
        <v>3932</v>
      </c>
      <c r="L118" s="370" t="s">
        <v>143</v>
      </c>
      <c r="M118" s="370" t="s">
        <v>3607</v>
      </c>
      <c r="N118" s="273" t="s">
        <v>3933</v>
      </c>
      <c r="O118" s="370" t="n">
        <v>110.994332</v>
      </c>
      <c r="P118" s="370" t="n">
        <v>0.001313</v>
      </c>
      <c r="Q118" s="353" t="s">
        <v>3609</v>
      </c>
      <c r="R118" s="353" t="s">
        <v>3609</v>
      </c>
      <c r="S118" s="370"/>
      <c r="T118" s="218"/>
      <c r="U118" s="218"/>
      <c r="V118" s="218"/>
      <c r="W118" s="218"/>
      <c r="X118" s="218"/>
      <c r="Y118" s="218"/>
      <c r="Z118" s="218"/>
      <c r="AA118" s="218"/>
    </row>
    <row r="119" customFormat="false" ht="14.25" hidden="false" customHeight="true" outlineLevel="0" collapsed="false">
      <c r="A119" s="353" t="n">
        <v>115</v>
      </c>
      <c r="B119" s="267" t="s">
        <v>3934</v>
      </c>
      <c r="C119" s="370" t="s">
        <v>143</v>
      </c>
      <c r="D119" s="370" t="s">
        <v>135</v>
      </c>
      <c r="E119" s="370" t="s">
        <v>852</v>
      </c>
      <c r="F119" s="380" t="n">
        <v>0.17</v>
      </c>
      <c r="G119" s="353" t="n">
        <v>2017</v>
      </c>
      <c r="H119" s="353" t="n">
        <v>23</v>
      </c>
      <c r="I119" s="372" t="n">
        <v>0.16</v>
      </c>
      <c r="J119" s="373" t="s">
        <v>45</v>
      </c>
      <c r="K119" s="370" t="s">
        <v>3935</v>
      </c>
      <c r="L119" s="370" t="s">
        <v>143</v>
      </c>
      <c r="M119" s="370" t="s">
        <v>3607</v>
      </c>
      <c r="N119" s="273" t="s">
        <v>3936</v>
      </c>
      <c r="O119" s="370" t="n">
        <v>110.994616</v>
      </c>
      <c r="P119" s="370" t="n">
        <v>0.002193</v>
      </c>
      <c r="Q119" s="353" t="s">
        <v>3609</v>
      </c>
      <c r="R119" s="353" t="s">
        <v>3609</v>
      </c>
      <c r="S119" s="370"/>
      <c r="T119" s="218"/>
      <c r="U119" s="218"/>
      <c r="V119" s="218"/>
      <c r="W119" s="218"/>
      <c r="X119" s="218"/>
      <c r="Y119" s="218"/>
      <c r="Z119" s="218"/>
      <c r="AA119" s="218"/>
    </row>
    <row r="120" customFormat="false" ht="14.25" hidden="false" customHeight="true" outlineLevel="0" collapsed="false">
      <c r="A120" s="353" t="n">
        <v>116</v>
      </c>
      <c r="B120" s="267" t="s">
        <v>3937</v>
      </c>
      <c r="C120" s="370" t="s">
        <v>144</v>
      </c>
      <c r="D120" s="370" t="s">
        <v>135</v>
      </c>
      <c r="E120" s="370" t="s">
        <v>852</v>
      </c>
      <c r="F120" s="380" t="n">
        <v>0.52</v>
      </c>
      <c r="G120" s="353" t="n">
        <v>2019</v>
      </c>
      <c r="H120" s="353" t="n">
        <v>71</v>
      </c>
      <c r="I120" s="372" t="n">
        <v>0.9</v>
      </c>
      <c r="J120" s="373" t="s">
        <v>45</v>
      </c>
      <c r="K120" s="370" t="s">
        <v>3938</v>
      </c>
      <c r="L120" s="370" t="s">
        <v>144</v>
      </c>
      <c r="M120" s="370" t="s">
        <v>3607</v>
      </c>
      <c r="N120" s="273" t="s">
        <v>3939</v>
      </c>
      <c r="O120" s="370" t="n">
        <v>110.986385</v>
      </c>
      <c r="P120" s="370" t="n">
        <v>-0.011024</v>
      </c>
      <c r="Q120" s="353" t="s">
        <v>3609</v>
      </c>
      <c r="R120" s="353" t="s">
        <v>3609</v>
      </c>
      <c r="S120" s="370"/>
      <c r="T120" s="218"/>
      <c r="U120" s="218"/>
      <c r="V120" s="218"/>
      <c r="W120" s="218"/>
      <c r="X120" s="218"/>
      <c r="Y120" s="218"/>
      <c r="Z120" s="218"/>
      <c r="AA120" s="218"/>
    </row>
    <row r="121" customFormat="false" ht="14.25" hidden="false" customHeight="true" outlineLevel="0" collapsed="false">
      <c r="A121" s="353" t="n">
        <v>117</v>
      </c>
      <c r="B121" s="267" t="s">
        <v>3940</v>
      </c>
      <c r="C121" s="370" t="s">
        <v>145</v>
      </c>
      <c r="D121" s="370" t="s">
        <v>135</v>
      </c>
      <c r="E121" s="370" t="s">
        <v>852</v>
      </c>
      <c r="F121" s="380" t="n">
        <v>1.51</v>
      </c>
      <c r="G121" s="353" t="n">
        <v>2015</v>
      </c>
      <c r="H121" s="353" t="n">
        <v>205</v>
      </c>
      <c r="I121" s="372" t="n">
        <v>1.5</v>
      </c>
      <c r="J121" s="373" t="s">
        <v>45</v>
      </c>
      <c r="K121" s="370" t="s">
        <v>3941</v>
      </c>
      <c r="L121" s="370" t="s">
        <v>145</v>
      </c>
      <c r="M121" s="370" t="s">
        <v>3607</v>
      </c>
      <c r="N121" s="267" t="s">
        <v>3657</v>
      </c>
      <c r="O121" s="370" t="n">
        <v>110.993198</v>
      </c>
      <c r="P121" s="370" t="n">
        <v>-0.022929</v>
      </c>
      <c r="Q121" s="353" t="s">
        <v>3609</v>
      </c>
      <c r="R121" s="370"/>
      <c r="S121" s="370"/>
      <c r="T121" s="218"/>
      <c r="U121" s="218"/>
      <c r="V121" s="218"/>
      <c r="W121" s="218"/>
      <c r="X121" s="218"/>
      <c r="Y121" s="218"/>
      <c r="Z121" s="218"/>
      <c r="AA121" s="218"/>
    </row>
    <row r="122" customFormat="false" ht="14.25" hidden="false" customHeight="true" outlineLevel="0" collapsed="false">
      <c r="A122" s="353" t="n">
        <v>118</v>
      </c>
      <c r="B122" s="267" t="s">
        <v>3942</v>
      </c>
      <c r="C122" s="370" t="s">
        <v>146</v>
      </c>
      <c r="D122" s="370" t="s">
        <v>135</v>
      </c>
      <c r="E122" s="370" t="s">
        <v>852</v>
      </c>
      <c r="F122" s="380" t="n">
        <v>1.84</v>
      </c>
      <c r="G122" s="353" t="n">
        <v>2016</v>
      </c>
      <c r="H122" s="353" t="n">
        <v>250</v>
      </c>
      <c r="I122" s="372" t="n">
        <v>1.8</v>
      </c>
      <c r="J122" s="373" t="s">
        <v>45</v>
      </c>
      <c r="K122" s="370" t="s">
        <v>3943</v>
      </c>
      <c r="L122" s="370" t="s">
        <v>146</v>
      </c>
      <c r="M122" s="370" t="s">
        <v>3607</v>
      </c>
      <c r="N122" s="273" t="s">
        <v>3944</v>
      </c>
      <c r="O122" s="370" t="n">
        <v>110.990162</v>
      </c>
      <c r="P122" s="370" t="n">
        <v>0.022203</v>
      </c>
      <c r="Q122" s="353" t="s">
        <v>3609</v>
      </c>
      <c r="R122" s="353" t="s">
        <v>3609</v>
      </c>
      <c r="S122" s="370"/>
      <c r="T122" s="218"/>
      <c r="U122" s="218"/>
      <c r="V122" s="218"/>
      <c r="W122" s="218"/>
      <c r="X122" s="218"/>
      <c r="Y122" s="218"/>
      <c r="Z122" s="218"/>
      <c r="AA122" s="218"/>
    </row>
    <row r="123" customFormat="false" ht="14.25" hidden="false" customHeight="true" outlineLevel="0" collapsed="false">
      <c r="A123" s="353" t="n">
        <v>119</v>
      </c>
      <c r="B123" s="267" t="s">
        <v>3945</v>
      </c>
      <c r="C123" s="370" t="s">
        <v>147</v>
      </c>
      <c r="D123" s="370" t="s">
        <v>135</v>
      </c>
      <c r="E123" s="370" t="s">
        <v>852</v>
      </c>
      <c r="F123" s="380" t="n">
        <v>0.47</v>
      </c>
      <c r="G123" s="353" t="n">
        <v>2013</v>
      </c>
      <c r="H123" s="353" t="n">
        <v>64</v>
      </c>
      <c r="I123" s="372" t="n">
        <v>0.49</v>
      </c>
      <c r="J123" s="373" t="s">
        <v>45</v>
      </c>
      <c r="K123" s="370" t="s">
        <v>3946</v>
      </c>
      <c r="L123" s="370" t="s">
        <v>147</v>
      </c>
      <c r="M123" s="370" t="s">
        <v>3607</v>
      </c>
      <c r="N123" s="273" t="s">
        <v>3947</v>
      </c>
      <c r="O123" s="370" t="n">
        <v>110.990838</v>
      </c>
      <c r="P123" s="370" t="n">
        <v>0.01722</v>
      </c>
      <c r="Q123" s="353" t="s">
        <v>3609</v>
      </c>
      <c r="R123" s="353" t="s">
        <v>3609</v>
      </c>
      <c r="S123" s="370"/>
      <c r="T123" s="218"/>
      <c r="U123" s="218"/>
      <c r="V123" s="218"/>
      <c r="W123" s="218"/>
      <c r="X123" s="218"/>
      <c r="Y123" s="218"/>
      <c r="Z123" s="218"/>
      <c r="AA123" s="218"/>
    </row>
    <row r="124" customFormat="false" ht="14.25" hidden="false" customHeight="true" outlineLevel="0" collapsed="false">
      <c r="A124" s="353" t="n">
        <v>120</v>
      </c>
      <c r="B124" s="267" t="s">
        <v>3948</v>
      </c>
      <c r="C124" s="370" t="s">
        <v>147</v>
      </c>
      <c r="D124" s="370" t="s">
        <v>135</v>
      </c>
      <c r="E124" s="370" t="s">
        <v>852</v>
      </c>
      <c r="F124" s="405" t="n">
        <v>0.32</v>
      </c>
      <c r="G124" s="353" t="n">
        <v>2021</v>
      </c>
      <c r="H124" s="353" t="n">
        <v>43</v>
      </c>
      <c r="I124" s="372" t="n">
        <v>0.32</v>
      </c>
      <c r="J124" s="384" t="s">
        <v>45</v>
      </c>
      <c r="K124" s="370" t="s">
        <v>3949</v>
      </c>
      <c r="L124" s="370" t="s">
        <v>147</v>
      </c>
      <c r="M124" s="370" t="s">
        <v>3607</v>
      </c>
      <c r="N124" s="267" t="s">
        <v>3657</v>
      </c>
      <c r="O124" s="385" t="n">
        <v>110.9842599</v>
      </c>
      <c r="P124" s="386" t="n">
        <v>0.010170488</v>
      </c>
      <c r="Q124" s="353"/>
      <c r="R124" s="353"/>
      <c r="S124" s="370"/>
      <c r="T124" s="218"/>
      <c r="U124" s="218"/>
      <c r="V124" s="218"/>
      <c r="W124" s="218"/>
      <c r="X124" s="218"/>
      <c r="Y124" s="218"/>
      <c r="Z124" s="218"/>
      <c r="AA124" s="218"/>
    </row>
    <row r="125" customFormat="false" ht="14.25" hidden="false" customHeight="true" outlineLevel="0" collapsed="false">
      <c r="A125" s="353" t="n">
        <v>121</v>
      </c>
      <c r="B125" s="267" t="s">
        <v>3948</v>
      </c>
      <c r="C125" s="370" t="s">
        <v>147</v>
      </c>
      <c r="D125" s="370" t="s">
        <v>135</v>
      </c>
      <c r="E125" s="370" t="s">
        <v>852</v>
      </c>
      <c r="F125" s="405" t="n">
        <v>0.51</v>
      </c>
      <c r="G125" s="353" t="n">
        <v>2021</v>
      </c>
      <c r="H125" s="353" t="n">
        <v>69</v>
      </c>
      <c r="I125" s="372" t="n">
        <v>0.51</v>
      </c>
      <c r="J125" s="384" t="s">
        <v>45</v>
      </c>
      <c r="K125" s="370" t="s">
        <v>3950</v>
      </c>
      <c r="L125" s="370" t="s">
        <v>147</v>
      </c>
      <c r="M125" s="370" t="s">
        <v>3607</v>
      </c>
      <c r="N125" s="267" t="s">
        <v>3657</v>
      </c>
      <c r="O125" s="392" t="n">
        <v>110.9918421</v>
      </c>
      <c r="P125" s="393" t="n">
        <v>0.017464545</v>
      </c>
      <c r="Q125" s="353"/>
      <c r="R125" s="353"/>
      <c r="S125" s="370"/>
      <c r="T125" s="218"/>
      <c r="U125" s="218"/>
      <c r="V125" s="218"/>
      <c r="W125" s="218"/>
      <c r="X125" s="218"/>
      <c r="Y125" s="218"/>
      <c r="Z125" s="218"/>
      <c r="AA125" s="218"/>
    </row>
    <row r="126" customFormat="false" ht="14.25" hidden="false" customHeight="true" outlineLevel="0" collapsed="false">
      <c r="A126" s="353" t="n">
        <v>122</v>
      </c>
      <c r="B126" s="267" t="s">
        <v>3951</v>
      </c>
      <c r="C126" s="370" t="s">
        <v>148</v>
      </c>
      <c r="D126" s="370" t="s">
        <v>135</v>
      </c>
      <c r="E126" s="370" t="s">
        <v>852</v>
      </c>
      <c r="F126" s="380" t="n">
        <v>2.57</v>
      </c>
      <c r="G126" s="353" t="n">
        <v>2012</v>
      </c>
      <c r="H126" s="353" t="n">
        <v>350</v>
      </c>
      <c r="I126" s="372" t="n">
        <v>2.5</v>
      </c>
      <c r="J126" s="373" t="s">
        <v>45</v>
      </c>
      <c r="K126" s="370" t="s">
        <v>3952</v>
      </c>
      <c r="L126" s="370" t="s">
        <v>148</v>
      </c>
      <c r="M126" s="370" t="s">
        <v>3607</v>
      </c>
      <c r="N126" s="273" t="s">
        <v>3953</v>
      </c>
      <c r="O126" s="370" t="n">
        <v>110.990914</v>
      </c>
      <c r="P126" s="370" t="n">
        <v>0.016088</v>
      </c>
      <c r="Q126" s="353" t="s">
        <v>3609</v>
      </c>
      <c r="R126" s="353" t="s">
        <v>3609</v>
      </c>
      <c r="S126" s="370"/>
      <c r="T126" s="218"/>
      <c r="U126" s="218"/>
      <c r="V126" s="218"/>
      <c r="W126" s="218"/>
      <c r="X126" s="218"/>
      <c r="Y126" s="218"/>
      <c r="Z126" s="218"/>
      <c r="AA126" s="218"/>
    </row>
    <row r="127" customFormat="false" ht="14.25" hidden="false" customHeight="true" outlineLevel="0" collapsed="false">
      <c r="A127" s="353" t="n">
        <v>123</v>
      </c>
      <c r="B127" s="267" t="s">
        <v>3954</v>
      </c>
      <c r="C127" s="370" t="s">
        <v>148</v>
      </c>
      <c r="D127" s="370" t="s">
        <v>135</v>
      </c>
      <c r="E127" s="370" t="s">
        <v>852</v>
      </c>
      <c r="F127" s="380" t="n">
        <v>1.27</v>
      </c>
      <c r="G127" s="353" t="n">
        <v>2019</v>
      </c>
      <c r="H127" s="353" t="n">
        <v>173</v>
      </c>
      <c r="I127" s="372" t="n">
        <v>1.2</v>
      </c>
      <c r="J127" s="373" t="s">
        <v>45</v>
      </c>
      <c r="K127" s="370" t="s">
        <v>3955</v>
      </c>
      <c r="L127" s="370" t="s">
        <v>148</v>
      </c>
      <c r="M127" s="370" t="s">
        <v>3607</v>
      </c>
      <c r="N127" s="273" t="s">
        <v>3956</v>
      </c>
      <c r="O127" s="370" t="n">
        <v>110.98916</v>
      </c>
      <c r="P127" s="370" t="n">
        <v>0.016874</v>
      </c>
      <c r="Q127" s="353" t="s">
        <v>3609</v>
      </c>
      <c r="R127" s="353" t="s">
        <v>3609</v>
      </c>
      <c r="S127" s="370"/>
      <c r="T127" s="218"/>
      <c r="U127" s="218"/>
      <c r="V127" s="218"/>
      <c r="W127" s="218"/>
      <c r="X127" s="218"/>
      <c r="Y127" s="218"/>
      <c r="Z127" s="218"/>
      <c r="AA127" s="218"/>
    </row>
    <row r="128" customFormat="false" ht="14.25" hidden="false" customHeight="true" outlineLevel="0" collapsed="false">
      <c r="A128" s="353" t="n">
        <v>124</v>
      </c>
      <c r="B128" s="267" t="s">
        <v>3957</v>
      </c>
      <c r="C128" s="370" t="s">
        <v>149</v>
      </c>
      <c r="D128" s="370" t="s">
        <v>135</v>
      </c>
      <c r="E128" s="370" t="s">
        <v>852</v>
      </c>
      <c r="F128" s="380" t="n">
        <v>1.09</v>
      </c>
      <c r="G128" s="353" t="n">
        <v>2005</v>
      </c>
      <c r="H128" s="353" t="n">
        <v>148</v>
      </c>
      <c r="I128" s="375" t="n">
        <v>1.09</v>
      </c>
      <c r="J128" s="373" t="s">
        <v>45</v>
      </c>
      <c r="K128" s="370" t="s">
        <v>3958</v>
      </c>
      <c r="L128" s="370" t="s">
        <v>149</v>
      </c>
      <c r="M128" s="370" t="s">
        <v>3607</v>
      </c>
      <c r="N128" s="376" t="s">
        <v>3959</v>
      </c>
      <c r="O128" s="378" t="n">
        <v>110.988082</v>
      </c>
      <c r="P128" s="378" t="n">
        <v>0.018541</v>
      </c>
      <c r="Q128" s="353" t="s">
        <v>3609</v>
      </c>
      <c r="R128" s="370"/>
      <c r="S128" s="370"/>
      <c r="T128" s="218"/>
      <c r="U128" s="218"/>
      <c r="V128" s="218"/>
      <c r="W128" s="218"/>
      <c r="X128" s="218"/>
      <c r="Y128" s="218"/>
      <c r="Z128" s="218"/>
      <c r="AA128" s="218"/>
    </row>
    <row r="129" customFormat="false" ht="14.25" hidden="false" customHeight="true" outlineLevel="0" collapsed="false">
      <c r="A129" s="353" t="n">
        <v>125</v>
      </c>
      <c r="B129" s="267" t="s">
        <v>3960</v>
      </c>
      <c r="C129" s="370" t="s">
        <v>150</v>
      </c>
      <c r="D129" s="370" t="s">
        <v>135</v>
      </c>
      <c r="E129" s="370" t="s">
        <v>852</v>
      </c>
      <c r="F129" s="380" t="n">
        <v>0.53</v>
      </c>
      <c r="G129" s="353" t="n">
        <v>2013</v>
      </c>
      <c r="H129" s="353" t="n">
        <v>72</v>
      </c>
      <c r="I129" s="372" t="n">
        <v>0.53</v>
      </c>
      <c r="J129" s="373" t="s">
        <v>45</v>
      </c>
      <c r="K129" s="370" t="s">
        <v>3961</v>
      </c>
      <c r="L129" s="370" t="s">
        <v>150</v>
      </c>
      <c r="M129" s="370" t="s">
        <v>3607</v>
      </c>
      <c r="N129" s="273" t="s">
        <v>3962</v>
      </c>
      <c r="O129" s="370" t="n">
        <v>110.992246</v>
      </c>
      <c r="P129" s="370" t="n">
        <v>0.000414</v>
      </c>
      <c r="Q129" s="353" t="s">
        <v>3609</v>
      </c>
      <c r="R129" s="353" t="s">
        <v>3609</v>
      </c>
      <c r="S129" s="370"/>
      <c r="T129" s="218"/>
      <c r="U129" s="218"/>
      <c r="V129" s="218"/>
      <c r="W129" s="218"/>
      <c r="X129" s="218"/>
      <c r="Y129" s="218"/>
      <c r="Z129" s="218"/>
      <c r="AA129" s="218"/>
    </row>
    <row r="130" customFormat="false" ht="14.25" hidden="false" customHeight="true" outlineLevel="0" collapsed="false">
      <c r="A130" s="353" t="n">
        <v>126</v>
      </c>
      <c r="B130" s="267" t="s">
        <v>3963</v>
      </c>
      <c r="C130" s="370" t="s">
        <v>150</v>
      </c>
      <c r="D130" s="370" t="s">
        <v>135</v>
      </c>
      <c r="E130" s="370" t="s">
        <v>852</v>
      </c>
      <c r="F130" s="380" t="n">
        <v>1.79</v>
      </c>
      <c r="G130" s="353" t="n">
        <v>2018</v>
      </c>
      <c r="H130" s="353" t="n">
        <v>243</v>
      </c>
      <c r="I130" s="372" t="n">
        <v>1.7</v>
      </c>
      <c r="J130" s="373" t="s">
        <v>45</v>
      </c>
      <c r="K130" s="370" t="s">
        <v>3964</v>
      </c>
      <c r="L130" s="370" t="s">
        <v>150</v>
      </c>
      <c r="M130" s="370" t="s">
        <v>3607</v>
      </c>
      <c r="N130" s="273" t="s">
        <v>3965</v>
      </c>
      <c r="O130" s="370" t="n">
        <v>110.993675</v>
      </c>
      <c r="P130" s="370" t="n">
        <v>-0.001394</v>
      </c>
      <c r="Q130" s="353" t="s">
        <v>3609</v>
      </c>
      <c r="R130" s="353" t="s">
        <v>3609</v>
      </c>
      <c r="S130" s="370"/>
      <c r="T130" s="218"/>
      <c r="U130" s="218"/>
      <c r="V130" s="218"/>
      <c r="W130" s="218"/>
      <c r="X130" s="218"/>
      <c r="Y130" s="218"/>
      <c r="Z130" s="218"/>
      <c r="AA130" s="218"/>
    </row>
    <row r="131" customFormat="false" ht="14.25" hidden="false" customHeight="true" outlineLevel="0" collapsed="false">
      <c r="A131" s="353" t="n">
        <v>127</v>
      </c>
      <c r="B131" s="267" t="s">
        <v>3966</v>
      </c>
      <c r="C131" s="296" t="s">
        <v>3967</v>
      </c>
      <c r="D131" s="370" t="s">
        <v>135</v>
      </c>
      <c r="E131" s="370" t="s">
        <v>852</v>
      </c>
      <c r="F131" s="380" t="n">
        <v>0.4</v>
      </c>
      <c r="G131" s="353" t="n">
        <v>2019</v>
      </c>
      <c r="H131" s="353" t="n">
        <v>54</v>
      </c>
      <c r="I131" s="372" t="n">
        <v>0.8</v>
      </c>
      <c r="J131" s="373" t="s">
        <v>45</v>
      </c>
      <c r="K131" s="370" t="s">
        <v>3968</v>
      </c>
      <c r="L131" s="296" t="s">
        <v>3967</v>
      </c>
      <c r="M131" s="370" t="s">
        <v>3607</v>
      </c>
      <c r="N131" s="273" t="s">
        <v>3969</v>
      </c>
      <c r="O131" s="370" t="n">
        <v>110.995292</v>
      </c>
      <c r="P131" s="370" t="n">
        <v>0.00112</v>
      </c>
      <c r="Q131" s="353" t="s">
        <v>3609</v>
      </c>
      <c r="R131" s="353" t="s">
        <v>3609</v>
      </c>
      <c r="S131" s="370"/>
      <c r="T131" s="218"/>
      <c r="U131" s="218"/>
      <c r="V131" s="218"/>
      <c r="W131" s="218"/>
      <c r="X131" s="218"/>
      <c r="Y131" s="218"/>
      <c r="Z131" s="218"/>
      <c r="AA131" s="218"/>
    </row>
    <row r="132" customFormat="false" ht="14.25" hidden="false" customHeight="true" outlineLevel="0" collapsed="false">
      <c r="A132" s="353" t="n">
        <v>128</v>
      </c>
      <c r="B132" s="267" t="s">
        <v>3970</v>
      </c>
      <c r="C132" s="283" t="s">
        <v>603</v>
      </c>
      <c r="D132" s="269" t="s">
        <v>135</v>
      </c>
      <c r="E132" s="269" t="s">
        <v>852</v>
      </c>
      <c r="F132" s="405" t="n">
        <v>0.5</v>
      </c>
      <c r="G132" s="267" t="n">
        <v>2017</v>
      </c>
      <c r="H132" s="267" t="n">
        <v>68</v>
      </c>
      <c r="I132" s="372" t="n">
        <v>0.5</v>
      </c>
      <c r="J132" s="384" t="s">
        <v>45</v>
      </c>
      <c r="K132" s="370" t="s">
        <v>3971</v>
      </c>
      <c r="L132" s="283" t="s">
        <v>603</v>
      </c>
      <c r="M132" s="370" t="s">
        <v>3607</v>
      </c>
      <c r="N132" s="267" t="s">
        <v>3657</v>
      </c>
      <c r="O132" s="385" t="n">
        <v>111.0008868</v>
      </c>
      <c r="P132" s="386" t="n">
        <v>0.002450737</v>
      </c>
      <c r="Q132" s="267"/>
      <c r="R132" s="267"/>
      <c r="S132" s="269"/>
      <c r="T132" s="253"/>
      <c r="U132" s="253"/>
      <c r="V132" s="253"/>
      <c r="W132" s="253"/>
      <c r="X132" s="253"/>
      <c r="Y132" s="253"/>
      <c r="Z132" s="253"/>
      <c r="AA132" s="253"/>
    </row>
    <row r="133" customFormat="false" ht="14.25" hidden="false" customHeight="true" outlineLevel="0" collapsed="false">
      <c r="A133" s="353" t="n">
        <v>129</v>
      </c>
      <c r="B133" s="267" t="s">
        <v>3972</v>
      </c>
      <c r="C133" s="283" t="s">
        <v>603</v>
      </c>
      <c r="D133" s="269" t="s">
        <v>135</v>
      </c>
      <c r="E133" s="269" t="s">
        <v>852</v>
      </c>
      <c r="F133" s="405" t="n">
        <v>0.61</v>
      </c>
      <c r="G133" s="267" t="n">
        <v>2018</v>
      </c>
      <c r="H133" s="267" t="n">
        <v>83</v>
      </c>
      <c r="I133" s="372" t="n">
        <v>0.61</v>
      </c>
      <c r="J133" s="384" t="s">
        <v>45</v>
      </c>
      <c r="K133" s="370" t="s">
        <v>3973</v>
      </c>
      <c r="L133" s="283" t="s">
        <v>603</v>
      </c>
      <c r="M133" s="370" t="s">
        <v>3607</v>
      </c>
      <c r="N133" s="267" t="s">
        <v>3657</v>
      </c>
      <c r="O133" s="392" t="n">
        <v>111.0017031</v>
      </c>
      <c r="P133" s="393" t="n">
        <v>-0.016011276</v>
      </c>
      <c r="Q133" s="267"/>
      <c r="R133" s="267"/>
      <c r="S133" s="269"/>
      <c r="T133" s="253"/>
      <c r="U133" s="253"/>
      <c r="V133" s="253"/>
      <c r="W133" s="253"/>
      <c r="X133" s="253"/>
      <c r="Y133" s="253"/>
      <c r="Z133" s="253"/>
      <c r="AA133" s="253"/>
    </row>
    <row r="134" customFormat="false" ht="14.25" hidden="false" customHeight="true" outlineLevel="0" collapsed="false">
      <c r="A134" s="353" t="n">
        <v>130</v>
      </c>
      <c r="B134" s="267" t="s">
        <v>3974</v>
      </c>
      <c r="C134" s="283" t="s">
        <v>604</v>
      </c>
      <c r="D134" s="269" t="s">
        <v>135</v>
      </c>
      <c r="E134" s="269" t="s">
        <v>852</v>
      </c>
      <c r="F134" s="405" t="n">
        <v>0.76</v>
      </c>
      <c r="G134" s="267" t="n">
        <v>2011</v>
      </c>
      <c r="H134" s="267" t="n">
        <v>103</v>
      </c>
      <c r="I134" s="372" t="n">
        <v>0.76</v>
      </c>
      <c r="J134" s="384" t="s">
        <v>45</v>
      </c>
      <c r="K134" s="370" t="s">
        <v>3975</v>
      </c>
      <c r="L134" s="283" t="s">
        <v>604</v>
      </c>
      <c r="M134" s="370" t="s">
        <v>3607</v>
      </c>
      <c r="N134" s="267" t="s">
        <v>3657</v>
      </c>
      <c r="O134" s="392" t="n">
        <v>111.0032849</v>
      </c>
      <c r="P134" s="393" t="n">
        <v>0.002156994</v>
      </c>
      <c r="Q134" s="267"/>
      <c r="R134" s="267"/>
      <c r="S134" s="269"/>
      <c r="T134" s="253"/>
      <c r="U134" s="253"/>
      <c r="V134" s="253"/>
      <c r="W134" s="253"/>
      <c r="X134" s="253"/>
      <c r="Y134" s="253"/>
      <c r="Z134" s="253"/>
      <c r="AA134" s="253"/>
    </row>
    <row r="135" customFormat="false" ht="14.25" hidden="false" customHeight="true" outlineLevel="0" collapsed="false">
      <c r="A135" s="353" t="n">
        <v>131</v>
      </c>
      <c r="B135" s="267" t="s">
        <v>3976</v>
      </c>
      <c r="C135" s="283" t="s">
        <v>605</v>
      </c>
      <c r="D135" s="269" t="s">
        <v>135</v>
      </c>
      <c r="E135" s="269" t="s">
        <v>852</v>
      </c>
      <c r="F135" s="405" t="n">
        <v>1.46</v>
      </c>
      <c r="G135" s="267" t="n">
        <v>2014</v>
      </c>
      <c r="H135" s="267" t="n">
        <v>198</v>
      </c>
      <c r="I135" s="372" t="n">
        <v>1.46</v>
      </c>
      <c r="J135" s="384" t="s">
        <v>45</v>
      </c>
      <c r="K135" s="370" t="s">
        <v>3975</v>
      </c>
      <c r="L135" s="283" t="s">
        <v>605</v>
      </c>
      <c r="M135" s="370" t="s">
        <v>3607</v>
      </c>
      <c r="N135" s="267" t="s">
        <v>3657</v>
      </c>
      <c r="O135" s="385" t="n">
        <v>110.9925748</v>
      </c>
      <c r="P135" s="386" t="n">
        <v>-0.007255086</v>
      </c>
      <c r="Q135" s="267"/>
      <c r="R135" s="267"/>
      <c r="S135" s="269"/>
      <c r="T135" s="253"/>
      <c r="U135" s="253"/>
      <c r="V135" s="253"/>
      <c r="W135" s="253"/>
      <c r="X135" s="253"/>
      <c r="Y135" s="253"/>
      <c r="Z135" s="253"/>
      <c r="AA135" s="253"/>
    </row>
    <row r="136" customFormat="false" ht="14.25" hidden="false" customHeight="true" outlineLevel="0" collapsed="false">
      <c r="A136" s="353" t="n">
        <v>132</v>
      </c>
      <c r="B136" s="267" t="s">
        <v>3977</v>
      </c>
      <c r="C136" s="283" t="s">
        <v>605</v>
      </c>
      <c r="D136" s="269" t="s">
        <v>135</v>
      </c>
      <c r="E136" s="269" t="s">
        <v>852</v>
      </c>
      <c r="F136" s="405" t="n">
        <v>0.28</v>
      </c>
      <c r="G136" s="267" t="n">
        <v>2021</v>
      </c>
      <c r="H136" s="267" t="n">
        <v>38</v>
      </c>
      <c r="I136" s="372" t="n">
        <v>0.28</v>
      </c>
      <c r="J136" s="384" t="s">
        <v>45</v>
      </c>
      <c r="K136" s="370" t="s">
        <v>3978</v>
      </c>
      <c r="L136" s="283" t="s">
        <v>605</v>
      </c>
      <c r="M136" s="370" t="s">
        <v>3607</v>
      </c>
      <c r="N136" s="267" t="s">
        <v>3657</v>
      </c>
      <c r="O136" s="392" t="n">
        <v>110.9917989</v>
      </c>
      <c r="P136" s="393" t="n">
        <v>-0.006882557</v>
      </c>
      <c r="Q136" s="267"/>
      <c r="R136" s="267"/>
      <c r="S136" s="269"/>
      <c r="T136" s="253"/>
      <c r="U136" s="253"/>
      <c r="V136" s="253"/>
      <c r="W136" s="253"/>
      <c r="X136" s="253"/>
      <c r="Y136" s="253"/>
      <c r="Z136" s="253"/>
      <c r="AA136" s="253"/>
    </row>
    <row r="137" customFormat="false" ht="14.25" hidden="false" customHeight="true" outlineLevel="0" collapsed="false">
      <c r="A137" s="353" t="n">
        <v>133</v>
      </c>
      <c r="B137" s="267" t="s">
        <v>3979</v>
      </c>
      <c r="C137" s="283" t="s">
        <v>606</v>
      </c>
      <c r="D137" s="269" t="s">
        <v>135</v>
      </c>
      <c r="E137" s="269" t="s">
        <v>852</v>
      </c>
      <c r="F137" s="405" t="n">
        <v>1.72</v>
      </c>
      <c r="G137" s="267" t="n">
        <v>2018</v>
      </c>
      <c r="H137" s="267" t="n">
        <v>234</v>
      </c>
      <c r="I137" s="372" t="n">
        <v>1.72</v>
      </c>
      <c r="J137" s="384" t="s">
        <v>45</v>
      </c>
      <c r="K137" s="370" t="s">
        <v>3980</v>
      </c>
      <c r="L137" s="283" t="s">
        <v>606</v>
      </c>
      <c r="M137" s="370" t="s">
        <v>3607</v>
      </c>
      <c r="N137" s="267" t="s">
        <v>3657</v>
      </c>
      <c r="O137" s="392" t="n">
        <v>110.9917476</v>
      </c>
      <c r="P137" s="393" t="n">
        <v>0.012169691</v>
      </c>
      <c r="Q137" s="267"/>
      <c r="R137" s="267"/>
      <c r="S137" s="269"/>
      <c r="T137" s="253"/>
      <c r="U137" s="253"/>
      <c r="V137" s="253"/>
      <c r="W137" s="253"/>
      <c r="X137" s="253"/>
      <c r="Y137" s="253"/>
      <c r="Z137" s="253"/>
      <c r="AA137" s="253"/>
    </row>
    <row r="138" customFormat="false" ht="14.25" hidden="false" customHeight="true" outlineLevel="0" collapsed="false">
      <c r="A138" s="353" t="n">
        <v>134</v>
      </c>
      <c r="B138" s="267" t="s">
        <v>3981</v>
      </c>
      <c r="C138" s="269" t="s">
        <v>152</v>
      </c>
      <c r="D138" s="370" t="s">
        <v>153</v>
      </c>
      <c r="E138" s="370" t="s">
        <v>3982</v>
      </c>
      <c r="F138" s="380" t="n">
        <v>0.72</v>
      </c>
      <c r="G138" s="272" t="n">
        <v>2016</v>
      </c>
      <c r="H138" s="353" t="n">
        <v>119</v>
      </c>
      <c r="I138" s="372" t="n">
        <v>0.73</v>
      </c>
      <c r="J138" s="373" t="s">
        <v>45</v>
      </c>
      <c r="K138" s="370" t="s">
        <v>3983</v>
      </c>
      <c r="L138" s="269" t="s">
        <v>152</v>
      </c>
      <c r="M138" s="370" t="s">
        <v>3607</v>
      </c>
      <c r="N138" s="273" t="s">
        <v>3984</v>
      </c>
      <c r="O138" s="370" t="n">
        <v>111.143218</v>
      </c>
      <c r="P138" s="370" t="n">
        <v>-0.057679</v>
      </c>
      <c r="Q138" s="353" t="s">
        <v>3609</v>
      </c>
      <c r="R138" s="353" t="s">
        <v>3609</v>
      </c>
      <c r="S138" s="370"/>
      <c r="T138" s="218"/>
      <c r="U138" s="218"/>
      <c r="V138" s="218"/>
      <c r="W138" s="218"/>
      <c r="X138" s="218"/>
      <c r="Y138" s="218"/>
      <c r="Z138" s="218"/>
      <c r="AA138" s="218"/>
    </row>
    <row r="139" customFormat="false" ht="14.25" hidden="false" customHeight="true" outlineLevel="0" collapsed="false">
      <c r="A139" s="353" t="n">
        <v>135</v>
      </c>
      <c r="B139" s="267" t="s">
        <v>3985</v>
      </c>
      <c r="C139" s="269" t="s">
        <v>154</v>
      </c>
      <c r="D139" s="370" t="s">
        <v>153</v>
      </c>
      <c r="E139" s="370" t="s">
        <v>3982</v>
      </c>
      <c r="F139" s="371" t="n">
        <v>1.68</v>
      </c>
      <c r="G139" s="272" t="n">
        <v>2014</v>
      </c>
      <c r="H139" s="353" t="n">
        <v>228</v>
      </c>
      <c r="I139" s="372" t="n">
        <v>1.68</v>
      </c>
      <c r="J139" s="373" t="s">
        <v>45</v>
      </c>
      <c r="K139" s="370" t="s">
        <v>3986</v>
      </c>
      <c r="L139" s="269" t="s">
        <v>154</v>
      </c>
      <c r="M139" s="370" t="s">
        <v>3607</v>
      </c>
      <c r="N139" s="267" t="s">
        <v>3657</v>
      </c>
      <c r="O139" s="370" t="n">
        <v>111.14168</v>
      </c>
      <c r="P139" s="370" t="n">
        <v>-0.036007</v>
      </c>
      <c r="Q139" s="353" t="s">
        <v>3609</v>
      </c>
      <c r="R139" s="370"/>
      <c r="S139" s="370"/>
      <c r="T139" s="218"/>
      <c r="U139" s="218"/>
      <c r="V139" s="218"/>
      <c r="W139" s="218"/>
      <c r="X139" s="218"/>
      <c r="Y139" s="218"/>
      <c r="Z139" s="218"/>
      <c r="AA139" s="218"/>
    </row>
    <row r="140" customFormat="false" ht="14.25" hidden="false" customHeight="true" outlineLevel="0" collapsed="false">
      <c r="A140" s="353" t="n">
        <v>136</v>
      </c>
      <c r="B140" s="267" t="s">
        <v>3987</v>
      </c>
      <c r="C140" s="269" t="s">
        <v>155</v>
      </c>
      <c r="D140" s="370" t="s">
        <v>153</v>
      </c>
      <c r="E140" s="370" t="s">
        <v>3982</v>
      </c>
      <c r="F140" s="380" t="n">
        <v>0.98</v>
      </c>
      <c r="G140" s="272" t="n">
        <v>2015</v>
      </c>
      <c r="H140" s="353" t="n">
        <v>160</v>
      </c>
      <c r="I140" s="372" t="n">
        <v>0.99</v>
      </c>
      <c r="J140" s="373" t="s">
        <v>45</v>
      </c>
      <c r="K140" s="370" t="s">
        <v>3988</v>
      </c>
      <c r="L140" s="269" t="s">
        <v>155</v>
      </c>
      <c r="M140" s="370" t="s">
        <v>3607</v>
      </c>
      <c r="N140" s="273" t="s">
        <v>3989</v>
      </c>
      <c r="O140" s="370" t="n">
        <v>111.142705</v>
      </c>
      <c r="P140" s="370" t="n">
        <v>-0.059576</v>
      </c>
      <c r="Q140" s="353" t="s">
        <v>3609</v>
      </c>
      <c r="R140" s="353" t="s">
        <v>3609</v>
      </c>
      <c r="S140" s="370"/>
      <c r="T140" s="218"/>
      <c r="U140" s="218"/>
      <c r="V140" s="218"/>
      <c r="W140" s="218"/>
      <c r="X140" s="218"/>
      <c r="Y140" s="218"/>
      <c r="Z140" s="218"/>
      <c r="AA140" s="218"/>
    </row>
    <row r="141" customFormat="false" ht="14.25" hidden="false" customHeight="true" outlineLevel="0" collapsed="false">
      <c r="A141" s="353" t="n">
        <v>137</v>
      </c>
      <c r="B141" s="267" t="s">
        <v>3990</v>
      </c>
      <c r="C141" s="269" t="s">
        <v>156</v>
      </c>
      <c r="D141" s="370" t="s">
        <v>153</v>
      </c>
      <c r="E141" s="370" t="s">
        <v>3982</v>
      </c>
      <c r="F141" s="380" t="n">
        <v>1.62</v>
      </c>
      <c r="G141" s="272" t="n">
        <v>2015</v>
      </c>
      <c r="H141" s="353" t="n">
        <v>260</v>
      </c>
      <c r="I141" s="372" t="n">
        <v>1.73</v>
      </c>
      <c r="J141" s="373" t="s">
        <v>45</v>
      </c>
      <c r="K141" s="370" t="s">
        <v>3991</v>
      </c>
      <c r="L141" s="269" t="s">
        <v>156</v>
      </c>
      <c r="M141" s="370" t="s">
        <v>3607</v>
      </c>
      <c r="N141" s="273" t="s">
        <v>3992</v>
      </c>
      <c r="O141" s="370" t="n">
        <v>111.144795</v>
      </c>
      <c r="P141" s="370" t="n">
        <v>-0.058869</v>
      </c>
      <c r="Q141" s="353" t="s">
        <v>3609</v>
      </c>
      <c r="R141" s="353" t="s">
        <v>3609</v>
      </c>
      <c r="S141" s="370"/>
      <c r="T141" s="218"/>
      <c r="U141" s="218"/>
      <c r="V141" s="218"/>
      <c r="W141" s="218"/>
      <c r="X141" s="218"/>
      <c r="Y141" s="218"/>
      <c r="Z141" s="218"/>
      <c r="AA141" s="218"/>
    </row>
    <row r="142" customFormat="false" ht="14.25" hidden="false" customHeight="true" outlineLevel="0" collapsed="false">
      <c r="A142" s="353" t="n">
        <v>138</v>
      </c>
      <c r="B142" s="267" t="s">
        <v>3993</v>
      </c>
      <c r="C142" s="269" t="s">
        <v>1317</v>
      </c>
      <c r="D142" s="370" t="s">
        <v>153</v>
      </c>
      <c r="E142" s="370" t="s">
        <v>3982</v>
      </c>
      <c r="F142" s="380" t="n">
        <v>1.94</v>
      </c>
      <c r="G142" s="272" t="n">
        <v>2010</v>
      </c>
      <c r="H142" s="353" t="n">
        <v>305</v>
      </c>
      <c r="I142" s="372" t="n">
        <v>1.94</v>
      </c>
      <c r="J142" s="384" t="s">
        <v>39</v>
      </c>
      <c r="K142" s="370" t="s">
        <v>3994</v>
      </c>
      <c r="L142" s="269" t="s">
        <v>1317</v>
      </c>
      <c r="M142" s="370" t="s">
        <v>3607</v>
      </c>
      <c r="N142" s="273" t="s">
        <v>3995</v>
      </c>
      <c r="O142" s="370" t="n">
        <v>111.144831</v>
      </c>
      <c r="P142" s="370" t="n">
        <v>-0.054589</v>
      </c>
      <c r="Q142" s="353" t="s">
        <v>3609</v>
      </c>
      <c r="R142" s="353" t="s">
        <v>3609</v>
      </c>
      <c r="S142" s="370"/>
      <c r="T142" s="218"/>
      <c r="U142" s="218"/>
      <c r="V142" s="218"/>
      <c r="W142" s="218"/>
      <c r="X142" s="218"/>
      <c r="Y142" s="218"/>
      <c r="Z142" s="218"/>
      <c r="AA142" s="218"/>
    </row>
    <row r="143" customFormat="false" ht="14.25" hidden="false" customHeight="true" outlineLevel="0" collapsed="false">
      <c r="A143" s="353" t="n">
        <v>139</v>
      </c>
      <c r="B143" s="267" t="s">
        <v>3996</v>
      </c>
      <c r="C143" s="269" t="s">
        <v>157</v>
      </c>
      <c r="D143" s="370" t="s">
        <v>153</v>
      </c>
      <c r="E143" s="370" t="s">
        <v>3982</v>
      </c>
      <c r="F143" s="380" t="n">
        <v>1.14</v>
      </c>
      <c r="G143" s="272" t="n">
        <v>2010</v>
      </c>
      <c r="H143" s="353" t="n">
        <v>269</v>
      </c>
      <c r="I143" s="372" t="n">
        <v>1.14</v>
      </c>
      <c r="J143" s="373" t="s">
        <v>45</v>
      </c>
      <c r="K143" s="370" t="s">
        <v>3997</v>
      </c>
      <c r="L143" s="269" t="s">
        <v>1317</v>
      </c>
      <c r="M143" s="370" t="s">
        <v>3607</v>
      </c>
      <c r="N143" s="273" t="s">
        <v>3995</v>
      </c>
      <c r="O143" s="370" t="n">
        <v>111.138312</v>
      </c>
      <c r="P143" s="370" t="n">
        <v>-0.04792</v>
      </c>
      <c r="Q143" s="353" t="s">
        <v>3609</v>
      </c>
      <c r="R143" s="353" t="s">
        <v>3609</v>
      </c>
      <c r="S143" s="370"/>
      <c r="T143" s="218"/>
      <c r="U143" s="218"/>
      <c r="V143" s="218"/>
      <c r="W143" s="218"/>
      <c r="X143" s="218"/>
      <c r="Y143" s="218"/>
      <c r="Z143" s="218"/>
      <c r="AA143" s="218"/>
    </row>
    <row r="144" customFormat="false" ht="14.25" hidden="false" customHeight="true" outlineLevel="0" collapsed="false">
      <c r="A144" s="353" t="n">
        <v>140</v>
      </c>
      <c r="B144" s="267" t="s">
        <v>3998</v>
      </c>
      <c r="C144" s="269" t="s">
        <v>158</v>
      </c>
      <c r="D144" s="370" t="s">
        <v>153</v>
      </c>
      <c r="E144" s="370" t="s">
        <v>3982</v>
      </c>
      <c r="F144" s="380" t="n">
        <v>1.37</v>
      </c>
      <c r="G144" s="272" t="n">
        <v>2016</v>
      </c>
      <c r="H144" s="353" t="n">
        <v>215</v>
      </c>
      <c r="I144" s="372" t="n">
        <v>1.37</v>
      </c>
      <c r="J144" s="373" t="s">
        <v>45</v>
      </c>
      <c r="K144" s="370" t="s">
        <v>3999</v>
      </c>
      <c r="L144" s="269" t="s">
        <v>158</v>
      </c>
      <c r="M144" s="370" t="s">
        <v>3607</v>
      </c>
      <c r="N144" s="273" t="s">
        <v>4000</v>
      </c>
      <c r="O144" s="370" t="n">
        <v>111.133947</v>
      </c>
      <c r="P144" s="370" t="n">
        <v>-0.037066</v>
      </c>
      <c r="Q144" s="353" t="s">
        <v>3609</v>
      </c>
      <c r="R144" s="353" t="s">
        <v>3609</v>
      </c>
      <c r="S144" s="370"/>
      <c r="T144" s="218"/>
      <c r="U144" s="218"/>
      <c r="V144" s="218"/>
      <c r="W144" s="218"/>
      <c r="X144" s="218"/>
      <c r="Y144" s="218"/>
      <c r="Z144" s="218"/>
      <c r="AA144" s="218"/>
    </row>
    <row r="145" customFormat="false" ht="14.25" hidden="false" customHeight="true" outlineLevel="0" collapsed="false">
      <c r="A145" s="353" t="n">
        <v>141</v>
      </c>
      <c r="B145" s="267" t="s">
        <v>4001</v>
      </c>
      <c r="C145" s="269" t="s">
        <v>159</v>
      </c>
      <c r="D145" s="370" t="s">
        <v>153</v>
      </c>
      <c r="E145" s="370" t="s">
        <v>3982</v>
      </c>
      <c r="F145" s="371" t="n">
        <v>1.26</v>
      </c>
      <c r="G145" s="272" t="n">
        <v>2014</v>
      </c>
      <c r="H145" s="353" t="n">
        <v>179</v>
      </c>
      <c r="I145" s="372" t="n">
        <v>1.5</v>
      </c>
      <c r="J145" s="373" t="s">
        <v>45</v>
      </c>
      <c r="K145" s="370" t="s">
        <v>4002</v>
      </c>
      <c r="L145" s="269" t="s">
        <v>159</v>
      </c>
      <c r="M145" s="370" t="s">
        <v>3607</v>
      </c>
      <c r="N145" s="273" t="s">
        <v>4003</v>
      </c>
      <c r="O145" s="370" t="n">
        <v>111.141477</v>
      </c>
      <c r="P145" s="370" t="n">
        <v>-0.043366</v>
      </c>
      <c r="Q145" s="353" t="s">
        <v>3609</v>
      </c>
      <c r="R145" s="353" t="s">
        <v>3609</v>
      </c>
      <c r="S145" s="370"/>
      <c r="T145" s="218"/>
      <c r="U145" s="218"/>
      <c r="V145" s="218"/>
      <c r="W145" s="218"/>
      <c r="X145" s="218"/>
      <c r="Y145" s="218"/>
      <c r="Z145" s="218"/>
      <c r="AA145" s="218"/>
    </row>
    <row r="146" customFormat="false" ht="14.25" hidden="false" customHeight="true" outlineLevel="0" collapsed="false">
      <c r="A146" s="353" t="n">
        <v>142</v>
      </c>
      <c r="B146" s="267" t="s">
        <v>4004</v>
      </c>
      <c r="C146" s="269" t="s">
        <v>160</v>
      </c>
      <c r="D146" s="370" t="s">
        <v>153</v>
      </c>
      <c r="E146" s="370" t="s">
        <v>3982</v>
      </c>
      <c r="F146" s="380" t="n">
        <v>0.83</v>
      </c>
      <c r="G146" s="272" t="n">
        <v>2016</v>
      </c>
      <c r="H146" s="353" t="n">
        <v>113</v>
      </c>
      <c r="I146" s="372" t="n">
        <v>0.84</v>
      </c>
      <c r="J146" s="373" t="s">
        <v>45</v>
      </c>
      <c r="K146" s="370" t="s">
        <v>4005</v>
      </c>
      <c r="L146" s="269" t="s">
        <v>160</v>
      </c>
      <c r="M146" s="370" t="s">
        <v>3607</v>
      </c>
      <c r="N146" s="376" t="s">
        <v>4006</v>
      </c>
      <c r="O146" s="370" t="n">
        <v>111.13863</v>
      </c>
      <c r="P146" s="370" t="n">
        <v>-0.064611</v>
      </c>
      <c r="Q146" s="353" t="s">
        <v>3609</v>
      </c>
      <c r="R146" s="370"/>
      <c r="S146" s="370"/>
      <c r="T146" s="218"/>
      <c r="U146" s="218"/>
      <c r="V146" s="218"/>
      <c r="W146" s="218"/>
      <c r="X146" s="218"/>
      <c r="Y146" s="218"/>
      <c r="Z146" s="218"/>
      <c r="AA146" s="218"/>
    </row>
    <row r="147" customFormat="false" ht="14.25" hidden="false" customHeight="true" outlineLevel="0" collapsed="false">
      <c r="A147" s="353" t="n">
        <v>143</v>
      </c>
      <c r="B147" s="267" t="s">
        <v>4007</v>
      </c>
      <c r="C147" s="269" t="s">
        <v>161</v>
      </c>
      <c r="D147" s="370" t="s">
        <v>153</v>
      </c>
      <c r="E147" s="370" t="s">
        <v>3982</v>
      </c>
      <c r="F147" s="371" t="n">
        <v>0.84</v>
      </c>
      <c r="G147" s="272" t="n">
        <v>2010</v>
      </c>
      <c r="H147" s="353" t="n">
        <v>114</v>
      </c>
      <c r="I147" s="375" t="n">
        <v>0.84</v>
      </c>
      <c r="J147" s="373" t="s">
        <v>45</v>
      </c>
      <c r="K147" s="370" t="s">
        <v>4008</v>
      </c>
      <c r="L147" s="269" t="s">
        <v>161</v>
      </c>
      <c r="M147" s="370" t="s">
        <v>3607</v>
      </c>
      <c r="N147" s="267" t="s">
        <v>3657</v>
      </c>
      <c r="O147" s="370" t="n">
        <v>111.114554</v>
      </c>
      <c r="P147" s="370" t="n">
        <v>-0.037043</v>
      </c>
      <c r="Q147" s="353" t="s">
        <v>3609</v>
      </c>
      <c r="R147" s="370"/>
      <c r="S147" s="370"/>
      <c r="T147" s="218"/>
      <c r="U147" s="218"/>
      <c r="V147" s="218"/>
      <c r="W147" s="218"/>
      <c r="X147" s="218"/>
      <c r="Y147" s="218"/>
      <c r="Z147" s="218"/>
      <c r="AA147" s="218"/>
    </row>
    <row r="148" customFormat="false" ht="14.25" hidden="false" customHeight="true" outlineLevel="0" collapsed="false">
      <c r="A148" s="353" t="n">
        <v>144</v>
      </c>
      <c r="B148" s="267" t="s">
        <v>4009</v>
      </c>
      <c r="C148" s="269" t="s">
        <v>162</v>
      </c>
      <c r="D148" s="370" t="s">
        <v>153</v>
      </c>
      <c r="E148" s="370" t="s">
        <v>3982</v>
      </c>
      <c r="F148" s="371" t="n">
        <v>1.02</v>
      </c>
      <c r="G148" s="272" t="n">
        <v>2015</v>
      </c>
      <c r="H148" s="353" t="n">
        <v>139</v>
      </c>
      <c r="I148" s="372" t="n">
        <v>1.02</v>
      </c>
      <c r="J148" s="373" t="s">
        <v>45</v>
      </c>
      <c r="K148" s="370" t="s">
        <v>4010</v>
      </c>
      <c r="L148" s="269" t="s">
        <v>162</v>
      </c>
      <c r="M148" s="370" t="s">
        <v>3607</v>
      </c>
      <c r="N148" s="267" t="s">
        <v>3657</v>
      </c>
      <c r="O148" s="370" t="n">
        <v>111.141391</v>
      </c>
      <c r="P148" s="370" t="n">
        <v>-0.050859</v>
      </c>
      <c r="Q148" s="353" t="s">
        <v>3609</v>
      </c>
      <c r="R148" s="370"/>
      <c r="S148" s="370"/>
      <c r="T148" s="218"/>
      <c r="U148" s="218"/>
      <c r="V148" s="218"/>
      <c r="W148" s="218"/>
      <c r="X148" s="218"/>
      <c r="Y148" s="218"/>
      <c r="Z148" s="218"/>
      <c r="AA148" s="218"/>
    </row>
    <row r="149" customFormat="false" ht="14.25" hidden="false" customHeight="true" outlineLevel="0" collapsed="false">
      <c r="A149" s="353" t="n">
        <v>145</v>
      </c>
      <c r="B149" s="267" t="s">
        <v>4011</v>
      </c>
      <c r="C149" s="269" t="s">
        <v>163</v>
      </c>
      <c r="D149" s="370" t="s">
        <v>153</v>
      </c>
      <c r="E149" s="370" t="s">
        <v>3982</v>
      </c>
      <c r="F149" s="380" t="n">
        <v>0.35</v>
      </c>
      <c r="G149" s="272" t="n">
        <v>2012</v>
      </c>
      <c r="H149" s="353" t="n">
        <v>73</v>
      </c>
      <c r="I149" s="372" t="n">
        <v>0.36</v>
      </c>
      <c r="J149" s="373" t="s">
        <v>45</v>
      </c>
      <c r="K149" s="370" t="s">
        <v>4012</v>
      </c>
      <c r="L149" s="269" t="s">
        <v>163</v>
      </c>
      <c r="M149" s="370" t="s">
        <v>3607</v>
      </c>
      <c r="N149" s="273" t="s">
        <v>4013</v>
      </c>
      <c r="O149" s="370" t="n">
        <v>111.130252</v>
      </c>
      <c r="P149" s="370" t="n">
        <v>-0.037213</v>
      </c>
      <c r="Q149" s="353" t="s">
        <v>3609</v>
      </c>
      <c r="R149" s="353" t="s">
        <v>3609</v>
      </c>
      <c r="S149" s="370"/>
      <c r="T149" s="218"/>
      <c r="U149" s="218"/>
      <c r="V149" s="218"/>
      <c r="W149" s="218"/>
      <c r="X149" s="218"/>
      <c r="Y149" s="218"/>
      <c r="Z149" s="218"/>
      <c r="AA149" s="218"/>
    </row>
    <row r="150" customFormat="false" ht="14.25" hidden="false" customHeight="true" outlineLevel="0" collapsed="false">
      <c r="A150" s="353" t="n">
        <v>146</v>
      </c>
      <c r="B150" s="267" t="s">
        <v>4014</v>
      </c>
      <c r="C150" s="269" t="s">
        <v>164</v>
      </c>
      <c r="D150" s="370" t="s">
        <v>153</v>
      </c>
      <c r="E150" s="370" t="s">
        <v>3982</v>
      </c>
      <c r="F150" s="371" t="n">
        <v>1.34</v>
      </c>
      <c r="G150" s="272" t="n">
        <v>2010</v>
      </c>
      <c r="H150" s="353" t="n">
        <v>182</v>
      </c>
      <c r="I150" s="372" t="n">
        <v>1.3</v>
      </c>
      <c r="J150" s="373" t="s">
        <v>45</v>
      </c>
      <c r="K150" s="370" t="s">
        <v>4015</v>
      </c>
      <c r="L150" s="269" t="s">
        <v>164</v>
      </c>
      <c r="M150" s="370" t="s">
        <v>3607</v>
      </c>
      <c r="N150" s="267" t="s">
        <v>3657</v>
      </c>
      <c r="O150" s="370" t="n">
        <v>111.142236</v>
      </c>
      <c r="P150" s="370" t="n">
        <v>-0.055283</v>
      </c>
      <c r="Q150" s="353" t="s">
        <v>3609</v>
      </c>
      <c r="R150" s="370"/>
      <c r="S150" s="370"/>
      <c r="T150" s="218"/>
      <c r="U150" s="218"/>
      <c r="V150" s="218"/>
      <c r="W150" s="218"/>
      <c r="X150" s="218"/>
      <c r="Y150" s="218"/>
      <c r="Z150" s="218"/>
      <c r="AA150" s="218"/>
    </row>
    <row r="151" customFormat="false" ht="14.25" hidden="false" customHeight="true" outlineLevel="0" collapsed="false">
      <c r="A151" s="353" t="n">
        <v>147</v>
      </c>
      <c r="B151" s="267" t="s">
        <v>4016</v>
      </c>
      <c r="C151" s="269" t="s">
        <v>165</v>
      </c>
      <c r="D151" s="370" t="s">
        <v>153</v>
      </c>
      <c r="E151" s="370" t="s">
        <v>3982</v>
      </c>
      <c r="F151" s="371" t="n">
        <v>0.92</v>
      </c>
      <c r="G151" s="272" t="n">
        <v>2015</v>
      </c>
      <c r="H151" s="353" t="n">
        <v>125</v>
      </c>
      <c r="I151" s="372" t="n">
        <v>0.92</v>
      </c>
      <c r="J151" s="373" t="s">
        <v>45</v>
      </c>
      <c r="K151" s="370" t="s">
        <v>4017</v>
      </c>
      <c r="L151" s="269" t="s">
        <v>165</v>
      </c>
      <c r="M151" s="370" t="s">
        <v>3607</v>
      </c>
      <c r="N151" s="273" t="s">
        <v>4018</v>
      </c>
      <c r="O151" s="370" t="n">
        <v>111.131936</v>
      </c>
      <c r="P151" s="370" t="n">
        <v>-0.049324</v>
      </c>
      <c r="Q151" s="353" t="s">
        <v>3609</v>
      </c>
      <c r="R151" s="370"/>
      <c r="S151" s="370"/>
      <c r="T151" s="218"/>
      <c r="U151" s="218"/>
      <c r="V151" s="218"/>
      <c r="W151" s="218"/>
      <c r="X151" s="218"/>
      <c r="Y151" s="218"/>
      <c r="Z151" s="218"/>
      <c r="AA151" s="218"/>
    </row>
    <row r="152" customFormat="false" ht="14.25" hidden="false" customHeight="true" outlineLevel="0" collapsed="false">
      <c r="A152" s="353" t="n">
        <v>148</v>
      </c>
      <c r="B152" s="267" t="s">
        <v>4019</v>
      </c>
      <c r="C152" s="269" t="s">
        <v>166</v>
      </c>
      <c r="D152" s="370" t="s">
        <v>153</v>
      </c>
      <c r="E152" s="370" t="s">
        <v>3982</v>
      </c>
      <c r="F152" s="371" t="n">
        <v>1.2</v>
      </c>
      <c r="G152" s="272" t="n">
        <v>2016</v>
      </c>
      <c r="H152" s="353" t="n">
        <v>163</v>
      </c>
      <c r="I152" s="372" t="n">
        <v>1.2</v>
      </c>
      <c r="J152" s="373" t="s">
        <v>45</v>
      </c>
      <c r="K152" s="370" t="s">
        <v>4020</v>
      </c>
      <c r="L152" s="269" t="s">
        <v>166</v>
      </c>
      <c r="M152" s="370" t="s">
        <v>3607</v>
      </c>
      <c r="N152" s="381" t="s">
        <v>4021</v>
      </c>
      <c r="O152" s="370" t="n">
        <v>111.133929</v>
      </c>
      <c r="P152" s="370" t="n">
        <v>-0.054467</v>
      </c>
      <c r="Q152" s="353" t="s">
        <v>3609</v>
      </c>
      <c r="R152" s="370"/>
      <c r="S152" s="370"/>
      <c r="T152" s="218"/>
      <c r="U152" s="218"/>
      <c r="V152" s="218"/>
      <c r="W152" s="218"/>
      <c r="X152" s="218"/>
      <c r="Y152" s="218"/>
      <c r="Z152" s="218"/>
      <c r="AA152" s="218"/>
    </row>
    <row r="153" customFormat="false" ht="14.25" hidden="false" customHeight="true" outlineLevel="0" collapsed="false">
      <c r="A153" s="353" t="n">
        <v>149</v>
      </c>
      <c r="B153" s="267" t="s">
        <v>4022</v>
      </c>
      <c r="C153" s="269" t="s">
        <v>167</v>
      </c>
      <c r="D153" s="370" t="s">
        <v>153</v>
      </c>
      <c r="E153" s="370" t="s">
        <v>3982</v>
      </c>
      <c r="F153" s="371" t="n">
        <v>0.89</v>
      </c>
      <c r="G153" s="272" t="n">
        <v>2010</v>
      </c>
      <c r="H153" s="353" t="n">
        <v>121</v>
      </c>
      <c r="I153" s="372" t="n">
        <v>1.08</v>
      </c>
      <c r="J153" s="373" t="s">
        <v>39</v>
      </c>
      <c r="K153" s="377" t="n">
        <v>1755</v>
      </c>
      <c r="L153" s="269" t="s">
        <v>167</v>
      </c>
      <c r="M153" s="370" t="s">
        <v>3607</v>
      </c>
      <c r="N153" s="382" t="s">
        <v>4023</v>
      </c>
      <c r="O153" s="370" t="n">
        <v>111.135896</v>
      </c>
      <c r="P153" s="370" t="n">
        <v>-0.054093</v>
      </c>
      <c r="Q153" s="353" t="s">
        <v>3609</v>
      </c>
      <c r="R153" s="370"/>
      <c r="S153" s="370"/>
      <c r="T153" s="218"/>
      <c r="U153" s="218"/>
      <c r="V153" s="218"/>
      <c r="W153" s="218"/>
      <c r="X153" s="218"/>
      <c r="Y153" s="218"/>
      <c r="Z153" s="218"/>
      <c r="AA153" s="218"/>
    </row>
    <row r="154" customFormat="false" ht="14.25" hidden="false" customHeight="true" outlineLevel="0" collapsed="false">
      <c r="A154" s="353" t="n">
        <v>150</v>
      </c>
      <c r="B154" s="267" t="s">
        <v>4024</v>
      </c>
      <c r="C154" s="269" t="s">
        <v>168</v>
      </c>
      <c r="D154" s="370" t="s">
        <v>153</v>
      </c>
      <c r="E154" s="370" t="s">
        <v>3982</v>
      </c>
      <c r="F154" s="380" t="n">
        <v>1.04</v>
      </c>
      <c r="G154" s="272" t="n">
        <v>2010</v>
      </c>
      <c r="H154" s="353" t="n">
        <v>272</v>
      </c>
      <c r="I154" s="372" t="n">
        <v>0.92</v>
      </c>
      <c r="J154" s="373" t="s">
        <v>39</v>
      </c>
      <c r="K154" s="377" t="n">
        <v>1756</v>
      </c>
      <c r="L154" s="269" t="s">
        <v>168</v>
      </c>
      <c r="M154" s="370" t="s">
        <v>3607</v>
      </c>
      <c r="N154" s="273" t="s">
        <v>4025</v>
      </c>
      <c r="O154" s="370" t="n">
        <v>111.136403</v>
      </c>
      <c r="P154" s="370" t="n">
        <v>-0.054588</v>
      </c>
      <c r="Q154" s="353" t="s">
        <v>3609</v>
      </c>
      <c r="R154" s="353" t="s">
        <v>3609</v>
      </c>
      <c r="S154" s="370"/>
      <c r="T154" s="218"/>
      <c r="U154" s="218"/>
      <c r="V154" s="218"/>
      <c r="W154" s="218"/>
      <c r="X154" s="218"/>
      <c r="Y154" s="218"/>
      <c r="Z154" s="218"/>
      <c r="AA154" s="218"/>
    </row>
    <row r="155" customFormat="false" ht="14.25" hidden="false" customHeight="true" outlineLevel="0" collapsed="false">
      <c r="A155" s="353" t="n">
        <v>151</v>
      </c>
      <c r="B155" s="364" t="s">
        <v>4026</v>
      </c>
      <c r="C155" s="401" t="s">
        <v>1357</v>
      </c>
      <c r="D155" s="283" t="s">
        <v>153</v>
      </c>
      <c r="E155" s="283" t="s">
        <v>3982</v>
      </c>
      <c r="F155" s="406" t="n">
        <v>1.12</v>
      </c>
      <c r="G155" s="301" t="s">
        <v>4027</v>
      </c>
      <c r="H155" s="292" t="n">
        <v>152</v>
      </c>
      <c r="I155" s="407" t="n">
        <v>1.17</v>
      </c>
      <c r="J155" s="354" t="s">
        <v>39</v>
      </c>
      <c r="K155" s="291" t="n">
        <v>0.02</v>
      </c>
      <c r="L155" s="283" t="s">
        <v>169</v>
      </c>
      <c r="M155" s="269" t="s">
        <v>3607</v>
      </c>
      <c r="N155" s="408" t="s">
        <v>4028</v>
      </c>
      <c r="O155" s="389" t="n">
        <v>111</v>
      </c>
      <c r="P155" s="389" t="n">
        <v>-0.05</v>
      </c>
      <c r="Q155" s="292" t="s">
        <v>3609</v>
      </c>
      <c r="R155" s="267"/>
      <c r="S155" s="269"/>
      <c r="T155" s="253"/>
      <c r="U155" s="253"/>
      <c r="V155" s="253"/>
      <c r="W155" s="253"/>
      <c r="X155" s="253"/>
      <c r="Y155" s="253"/>
      <c r="Z155" s="253"/>
      <c r="AA155" s="253"/>
    </row>
    <row r="156" customFormat="false" ht="14.25" hidden="false" customHeight="true" outlineLevel="0" collapsed="false">
      <c r="A156" s="353" t="n">
        <v>152</v>
      </c>
      <c r="B156" s="267" t="s">
        <v>4029</v>
      </c>
      <c r="C156" s="269" t="s">
        <v>170</v>
      </c>
      <c r="D156" s="370" t="s">
        <v>153</v>
      </c>
      <c r="E156" s="370" t="s">
        <v>3982</v>
      </c>
      <c r="F156" s="380" t="n">
        <v>1.92</v>
      </c>
      <c r="G156" s="272" t="n">
        <v>2015</v>
      </c>
      <c r="H156" s="353" t="n">
        <v>312</v>
      </c>
      <c r="I156" s="372" t="n">
        <v>2</v>
      </c>
      <c r="J156" s="373" t="s">
        <v>45</v>
      </c>
      <c r="K156" s="370" t="s">
        <v>4030</v>
      </c>
      <c r="L156" s="269" t="s">
        <v>170</v>
      </c>
      <c r="M156" s="370" t="s">
        <v>3607</v>
      </c>
      <c r="N156" s="273" t="s">
        <v>4013</v>
      </c>
      <c r="O156" s="370" t="n">
        <v>111.145054</v>
      </c>
      <c r="P156" s="370" t="n">
        <v>-0.055692</v>
      </c>
      <c r="Q156" s="353" t="s">
        <v>3609</v>
      </c>
      <c r="R156" s="353" t="s">
        <v>3609</v>
      </c>
      <c r="S156" s="370"/>
      <c r="T156" s="218"/>
      <c r="U156" s="218"/>
      <c r="V156" s="218"/>
      <c r="W156" s="218"/>
      <c r="X156" s="218"/>
      <c r="Y156" s="218"/>
      <c r="Z156" s="218"/>
      <c r="AA156" s="218"/>
    </row>
    <row r="157" customFormat="false" ht="14.25" hidden="false" customHeight="true" outlineLevel="0" collapsed="false">
      <c r="A157" s="353" t="n">
        <v>153</v>
      </c>
      <c r="B157" s="267" t="s">
        <v>4031</v>
      </c>
      <c r="C157" s="269" t="s">
        <v>171</v>
      </c>
      <c r="D157" s="370" t="s">
        <v>153</v>
      </c>
      <c r="E157" s="370" t="s">
        <v>3982</v>
      </c>
      <c r="F157" s="409" t="n">
        <v>1.85</v>
      </c>
      <c r="G157" s="272" t="n">
        <v>2010</v>
      </c>
      <c r="H157" s="353" t="n">
        <v>251</v>
      </c>
      <c r="I157" s="372" t="n">
        <v>1.92</v>
      </c>
      <c r="J157" s="373" t="s">
        <v>39</v>
      </c>
      <c r="K157" s="370" t="s">
        <v>4032</v>
      </c>
      <c r="L157" s="269" t="s">
        <v>171</v>
      </c>
      <c r="M157" s="370" t="s">
        <v>3607</v>
      </c>
      <c r="N157" s="267" t="s">
        <v>3657</v>
      </c>
      <c r="O157" s="370" t="n">
        <v>111.137783</v>
      </c>
      <c r="P157" s="370" t="n">
        <v>-0.050737</v>
      </c>
      <c r="Q157" s="353" t="s">
        <v>3609</v>
      </c>
      <c r="R157" s="370"/>
      <c r="S157" s="370"/>
      <c r="T157" s="218"/>
      <c r="U157" s="218"/>
      <c r="V157" s="218"/>
      <c r="W157" s="218"/>
      <c r="X157" s="218"/>
      <c r="Y157" s="218"/>
      <c r="Z157" s="218"/>
      <c r="AA157" s="218"/>
    </row>
    <row r="158" customFormat="false" ht="14.25" hidden="false" customHeight="true" outlineLevel="0" collapsed="false">
      <c r="A158" s="353" t="n">
        <v>154</v>
      </c>
      <c r="B158" s="267" t="s">
        <v>4033</v>
      </c>
      <c r="C158" s="269" t="s">
        <v>172</v>
      </c>
      <c r="D158" s="370" t="s">
        <v>153</v>
      </c>
      <c r="E158" s="370" t="s">
        <v>3982</v>
      </c>
      <c r="F158" s="380" t="n">
        <v>0.6</v>
      </c>
      <c r="G158" s="272" t="n">
        <v>2014</v>
      </c>
      <c r="H158" s="353" t="n">
        <v>93</v>
      </c>
      <c r="I158" s="372" t="n">
        <v>0.61</v>
      </c>
      <c r="J158" s="373" t="s">
        <v>45</v>
      </c>
      <c r="K158" s="370" t="s">
        <v>4034</v>
      </c>
      <c r="L158" s="269" t="s">
        <v>172</v>
      </c>
      <c r="M158" s="370" t="s">
        <v>3607</v>
      </c>
      <c r="N158" s="273" t="s">
        <v>4035</v>
      </c>
      <c r="O158" s="370" t="n">
        <v>111.143385</v>
      </c>
      <c r="P158" s="370" t="n">
        <v>-0.058577</v>
      </c>
      <c r="Q158" s="353" t="s">
        <v>3609</v>
      </c>
      <c r="R158" s="353" t="s">
        <v>3609</v>
      </c>
      <c r="S158" s="370"/>
      <c r="T158" s="218"/>
      <c r="U158" s="218"/>
      <c r="V158" s="218"/>
      <c r="W158" s="218"/>
      <c r="X158" s="218"/>
      <c r="Y158" s="218"/>
      <c r="Z158" s="218"/>
      <c r="AA158" s="218"/>
    </row>
    <row r="159" customFormat="false" ht="14.25" hidden="false" customHeight="true" outlineLevel="0" collapsed="false">
      <c r="A159" s="353" t="n">
        <v>155</v>
      </c>
      <c r="B159" s="267" t="s">
        <v>4036</v>
      </c>
      <c r="C159" s="269" t="s">
        <v>173</v>
      </c>
      <c r="D159" s="370" t="s">
        <v>153</v>
      </c>
      <c r="E159" s="370" t="s">
        <v>3982</v>
      </c>
      <c r="F159" s="380" t="n">
        <v>0.52</v>
      </c>
      <c r="G159" s="272" t="n">
        <v>2014</v>
      </c>
      <c r="H159" s="353" t="n">
        <v>80</v>
      </c>
      <c r="I159" s="372" t="n">
        <v>0.53</v>
      </c>
      <c r="J159" s="373" t="s">
        <v>45</v>
      </c>
      <c r="K159" s="370" t="s">
        <v>4037</v>
      </c>
      <c r="L159" s="269" t="s">
        <v>173</v>
      </c>
      <c r="M159" s="370" t="s">
        <v>3607</v>
      </c>
      <c r="N159" s="273" t="s">
        <v>4038</v>
      </c>
      <c r="O159" s="370" t="n">
        <v>111.129189</v>
      </c>
      <c r="P159" s="370" t="n">
        <v>-0.044938</v>
      </c>
      <c r="Q159" s="353" t="s">
        <v>3609</v>
      </c>
      <c r="R159" s="353" t="s">
        <v>3609</v>
      </c>
      <c r="S159" s="370"/>
      <c r="T159" s="218"/>
      <c r="U159" s="218"/>
      <c r="V159" s="218"/>
      <c r="W159" s="218"/>
      <c r="X159" s="218"/>
      <c r="Y159" s="218"/>
      <c r="Z159" s="218"/>
      <c r="AA159" s="218"/>
    </row>
    <row r="160" customFormat="false" ht="14.25" hidden="false" customHeight="true" outlineLevel="0" collapsed="false">
      <c r="A160" s="353" t="n">
        <v>156</v>
      </c>
      <c r="B160" s="267" t="s">
        <v>4039</v>
      </c>
      <c r="C160" s="269" t="s">
        <v>173</v>
      </c>
      <c r="D160" s="370" t="s">
        <v>153</v>
      </c>
      <c r="E160" s="370" t="s">
        <v>3982</v>
      </c>
      <c r="F160" s="380" t="n">
        <v>0.55</v>
      </c>
      <c r="G160" s="272" t="n">
        <v>2016</v>
      </c>
      <c r="H160" s="353" t="n">
        <v>75</v>
      </c>
      <c r="I160" s="372" t="n">
        <v>0.56</v>
      </c>
      <c r="J160" s="373" t="s">
        <v>45</v>
      </c>
      <c r="K160" s="370" t="s">
        <v>4040</v>
      </c>
      <c r="L160" s="269" t="s">
        <v>173</v>
      </c>
      <c r="M160" s="370" t="s">
        <v>3607</v>
      </c>
      <c r="N160" s="273" t="s">
        <v>4041</v>
      </c>
      <c r="O160" s="370" t="n">
        <v>111.127062</v>
      </c>
      <c r="P160" s="370" t="n">
        <v>-0.042987</v>
      </c>
      <c r="Q160" s="353" t="s">
        <v>3609</v>
      </c>
      <c r="R160" s="370"/>
      <c r="S160" s="370"/>
      <c r="T160" s="218"/>
      <c r="U160" s="218"/>
      <c r="V160" s="218"/>
      <c r="W160" s="218"/>
      <c r="X160" s="218"/>
      <c r="Y160" s="218"/>
      <c r="Z160" s="218"/>
      <c r="AA160" s="218"/>
    </row>
    <row r="161" customFormat="false" ht="14.25" hidden="false" customHeight="true" outlineLevel="0" collapsed="false">
      <c r="A161" s="353" t="n">
        <v>157</v>
      </c>
      <c r="B161" s="267" t="s">
        <v>4042</v>
      </c>
      <c r="C161" s="269" t="s">
        <v>174</v>
      </c>
      <c r="D161" s="370" t="s">
        <v>153</v>
      </c>
      <c r="E161" s="370" t="s">
        <v>3982</v>
      </c>
      <c r="F161" s="371" t="n">
        <v>0.68</v>
      </c>
      <c r="G161" s="272" t="n">
        <v>2010</v>
      </c>
      <c r="H161" s="353" t="n">
        <v>92</v>
      </c>
      <c r="I161" s="372" t="n">
        <v>0.58</v>
      </c>
      <c r="J161" s="373" t="s">
        <v>39</v>
      </c>
      <c r="K161" s="370" t="s">
        <v>4043</v>
      </c>
      <c r="L161" s="269" t="s">
        <v>174</v>
      </c>
      <c r="M161" s="370" t="s">
        <v>3607</v>
      </c>
      <c r="N161" s="267" t="s">
        <v>3657</v>
      </c>
      <c r="O161" s="370" t="n">
        <v>111.131868</v>
      </c>
      <c r="P161" s="370" t="n">
        <v>-0.038358</v>
      </c>
      <c r="Q161" s="353" t="s">
        <v>3609</v>
      </c>
      <c r="R161" s="370"/>
      <c r="S161" s="370"/>
      <c r="T161" s="218"/>
      <c r="U161" s="218"/>
      <c r="V161" s="218"/>
      <c r="W161" s="218"/>
      <c r="X161" s="218"/>
      <c r="Y161" s="218"/>
      <c r="Z161" s="218"/>
      <c r="AA161" s="218"/>
    </row>
    <row r="162" customFormat="false" ht="14.25" hidden="false" customHeight="true" outlineLevel="0" collapsed="false">
      <c r="A162" s="353" t="n">
        <v>158</v>
      </c>
      <c r="B162" s="267" t="s">
        <v>4044</v>
      </c>
      <c r="C162" s="269" t="s">
        <v>175</v>
      </c>
      <c r="D162" s="370" t="s">
        <v>153</v>
      </c>
      <c r="E162" s="370" t="s">
        <v>3982</v>
      </c>
      <c r="F162" s="371" t="n">
        <v>1.64</v>
      </c>
      <c r="G162" s="267" t="n">
        <v>2017</v>
      </c>
      <c r="H162" s="353" t="n">
        <v>223</v>
      </c>
      <c r="I162" s="372" t="n">
        <v>1.6</v>
      </c>
      <c r="J162" s="373" t="s">
        <v>45</v>
      </c>
      <c r="K162" s="370" t="s">
        <v>4045</v>
      </c>
      <c r="L162" s="269" t="s">
        <v>175</v>
      </c>
      <c r="M162" s="370" t="s">
        <v>3607</v>
      </c>
      <c r="N162" s="267" t="s">
        <v>3657</v>
      </c>
      <c r="O162" s="370" t="n">
        <v>111.143692</v>
      </c>
      <c r="P162" s="370" t="n">
        <v>-0.050459</v>
      </c>
      <c r="Q162" s="353" t="s">
        <v>3609</v>
      </c>
      <c r="R162" s="370"/>
      <c r="S162" s="370"/>
      <c r="T162" s="218"/>
      <c r="U162" s="218"/>
      <c r="V162" s="218"/>
      <c r="W162" s="218"/>
      <c r="X162" s="218"/>
      <c r="Y162" s="218"/>
      <c r="Z162" s="218"/>
      <c r="AA162" s="218"/>
    </row>
    <row r="163" customFormat="false" ht="14.25" hidden="false" customHeight="true" outlineLevel="0" collapsed="false">
      <c r="A163" s="353" t="n">
        <v>159</v>
      </c>
      <c r="B163" s="267" t="s">
        <v>4046</v>
      </c>
      <c r="C163" s="269" t="s">
        <v>176</v>
      </c>
      <c r="D163" s="370" t="s">
        <v>153</v>
      </c>
      <c r="E163" s="370" t="s">
        <v>3982</v>
      </c>
      <c r="F163" s="380" t="n">
        <v>0.59</v>
      </c>
      <c r="G163" s="272" t="n">
        <v>2013</v>
      </c>
      <c r="H163" s="353" t="n">
        <v>80</v>
      </c>
      <c r="I163" s="372" t="n">
        <v>0.6</v>
      </c>
      <c r="J163" s="373" t="s">
        <v>45</v>
      </c>
      <c r="K163" s="370" t="s">
        <v>4047</v>
      </c>
      <c r="L163" s="269" t="s">
        <v>176</v>
      </c>
      <c r="M163" s="370" t="s">
        <v>3607</v>
      </c>
      <c r="N163" s="267" t="s">
        <v>3657</v>
      </c>
      <c r="O163" s="370" t="n">
        <v>111.137306</v>
      </c>
      <c r="P163" s="370" t="n">
        <v>-0.043205</v>
      </c>
      <c r="Q163" s="353" t="s">
        <v>3609</v>
      </c>
      <c r="R163" s="370"/>
      <c r="S163" s="370"/>
      <c r="T163" s="218"/>
      <c r="U163" s="218"/>
      <c r="V163" s="218"/>
      <c r="W163" s="218"/>
      <c r="X163" s="218"/>
      <c r="Y163" s="218"/>
      <c r="Z163" s="218"/>
      <c r="AA163" s="218"/>
    </row>
    <row r="164" customFormat="false" ht="14.25" hidden="false" customHeight="true" outlineLevel="0" collapsed="false">
      <c r="A164" s="353" t="n">
        <v>160</v>
      </c>
      <c r="B164" s="267" t="s">
        <v>4048</v>
      </c>
      <c r="C164" s="269" t="s">
        <v>177</v>
      </c>
      <c r="D164" s="370" t="s">
        <v>153</v>
      </c>
      <c r="E164" s="370" t="s">
        <v>3982</v>
      </c>
      <c r="F164" s="371" t="n">
        <v>0.62</v>
      </c>
      <c r="G164" s="272" t="n">
        <v>2015</v>
      </c>
      <c r="H164" s="353" t="n">
        <v>84</v>
      </c>
      <c r="I164" s="372" t="n">
        <v>1.19</v>
      </c>
      <c r="J164" s="373" t="s">
        <v>45</v>
      </c>
      <c r="K164" s="370" t="s">
        <v>4049</v>
      </c>
      <c r="L164" s="269" t="s">
        <v>177</v>
      </c>
      <c r="M164" s="370" t="s">
        <v>3607</v>
      </c>
      <c r="N164" s="267" t="s">
        <v>3657</v>
      </c>
      <c r="O164" s="370" t="n">
        <v>111.131963</v>
      </c>
      <c r="P164" s="370" t="n">
        <v>-0.051362</v>
      </c>
      <c r="Q164" s="353" t="s">
        <v>3609</v>
      </c>
      <c r="R164" s="370"/>
      <c r="S164" s="370"/>
      <c r="T164" s="218"/>
      <c r="U164" s="218"/>
      <c r="V164" s="218"/>
      <c r="W164" s="218"/>
      <c r="X164" s="218"/>
      <c r="Y164" s="218"/>
      <c r="Z164" s="218"/>
      <c r="AA164" s="218"/>
    </row>
    <row r="165" customFormat="false" ht="14.25" hidden="false" customHeight="true" outlineLevel="0" collapsed="false">
      <c r="A165" s="353" t="n">
        <v>161</v>
      </c>
      <c r="B165" s="267" t="s">
        <v>4050</v>
      </c>
      <c r="C165" s="269" t="s">
        <v>178</v>
      </c>
      <c r="D165" s="370" t="s">
        <v>153</v>
      </c>
      <c r="E165" s="370" t="s">
        <v>3982</v>
      </c>
      <c r="F165" s="380" t="n">
        <v>1.79</v>
      </c>
      <c r="G165" s="272" t="n">
        <v>2010</v>
      </c>
      <c r="H165" s="353" t="n">
        <v>240</v>
      </c>
      <c r="I165" s="372" t="n">
        <v>1.8</v>
      </c>
      <c r="J165" s="373" t="s">
        <v>45</v>
      </c>
      <c r="K165" s="370" t="s">
        <v>4051</v>
      </c>
      <c r="L165" s="269" t="s">
        <v>178</v>
      </c>
      <c r="M165" s="370" t="s">
        <v>3607</v>
      </c>
      <c r="N165" s="273" t="s">
        <v>4052</v>
      </c>
      <c r="O165" s="370" t="n">
        <v>111.142147</v>
      </c>
      <c r="P165" s="370" t="n">
        <v>-0.056818</v>
      </c>
      <c r="Q165" s="353" t="s">
        <v>3609</v>
      </c>
      <c r="R165" s="353" t="s">
        <v>3609</v>
      </c>
      <c r="S165" s="370"/>
      <c r="T165" s="218"/>
      <c r="U165" s="218"/>
      <c r="V165" s="218"/>
      <c r="W165" s="218"/>
      <c r="X165" s="218"/>
      <c r="Y165" s="218"/>
      <c r="Z165" s="218"/>
      <c r="AA165" s="218"/>
    </row>
    <row r="166" customFormat="false" ht="14.25" hidden="false" customHeight="true" outlineLevel="0" collapsed="false">
      <c r="A166" s="353" t="n">
        <v>162</v>
      </c>
      <c r="B166" s="267" t="s">
        <v>4053</v>
      </c>
      <c r="C166" s="269" t="s">
        <v>179</v>
      </c>
      <c r="D166" s="370" t="s">
        <v>153</v>
      </c>
      <c r="E166" s="370" t="s">
        <v>3982</v>
      </c>
      <c r="F166" s="371" t="n">
        <v>0.53</v>
      </c>
      <c r="G166" s="272" t="n">
        <v>2010</v>
      </c>
      <c r="H166" s="353" t="n">
        <v>72</v>
      </c>
      <c r="I166" s="372" t="n">
        <v>2.05</v>
      </c>
      <c r="J166" s="373" t="s">
        <v>45</v>
      </c>
      <c r="K166" s="370" t="s">
        <v>4049</v>
      </c>
      <c r="L166" s="269" t="s">
        <v>179</v>
      </c>
      <c r="M166" s="370" t="s">
        <v>3607</v>
      </c>
      <c r="N166" s="273" t="s">
        <v>4054</v>
      </c>
      <c r="O166" s="370" t="n">
        <v>111.132012</v>
      </c>
      <c r="P166" s="370" t="n">
        <v>-0.032793</v>
      </c>
      <c r="Q166" s="353" t="s">
        <v>3609</v>
      </c>
      <c r="R166" s="370"/>
      <c r="S166" s="370"/>
      <c r="T166" s="218"/>
      <c r="U166" s="218"/>
      <c r="V166" s="218"/>
      <c r="W166" s="218"/>
      <c r="X166" s="218"/>
      <c r="Y166" s="218"/>
      <c r="Z166" s="218"/>
      <c r="AA166" s="218"/>
    </row>
    <row r="167" customFormat="false" ht="14.25" hidden="false" customHeight="true" outlineLevel="0" collapsed="false">
      <c r="A167" s="353" t="n">
        <v>163</v>
      </c>
      <c r="B167" s="267" t="s">
        <v>4055</v>
      </c>
      <c r="C167" s="269" t="s">
        <v>180</v>
      </c>
      <c r="D167" s="370" t="s">
        <v>153</v>
      </c>
      <c r="E167" s="370" t="s">
        <v>3982</v>
      </c>
      <c r="F167" s="380" t="n">
        <v>0.98</v>
      </c>
      <c r="G167" s="272" t="n">
        <v>2016</v>
      </c>
      <c r="H167" s="353" t="n">
        <v>137</v>
      </c>
      <c r="I167" s="372" t="n">
        <v>0.99</v>
      </c>
      <c r="J167" s="373" t="s">
        <v>45</v>
      </c>
      <c r="K167" s="370" t="s">
        <v>4056</v>
      </c>
      <c r="L167" s="269" t="s">
        <v>180</v>
      </c>
      <c r="M167" s="370" t="s">
        <v>3607</v>
      </c>
      <c r="N167" s="273" t="s">
        <v>4057</v>
      </c>
      <c r="O167" s="370" t="n">
        <v>111.138785</v>
      </c>
      <c r="P167" s="370" t="n">
        <v>-0.053167</v>
      </c>
      <c r="Q167" s="353" t="s">
        <v>3609</v>
      </c>
      <c r="R167" s="353" t="s">
        <v>3609</v>
      </c>
      <c r="S167" s="370"/>
      <c r="T167" s="218"/>
      <c r="U167" s="218"/>
      <c r="V167" s="218"/>
      <c r="W167" s="218"/>
      <c r="X167" s="218"/>
      <c r="Y167" s="218"/>
      <c r="Z167" s="218"/>
      <c r="AA167" s="218"/>
    </row>
    <row r="168" customFormat="false" ht="14.25" hidden="false" customHeight="true" outlineLevel="0" collapsed="false">
      <c r="A168" s="353" t="n">
        <v>164</v>
      </c>
      <c r="B168" s="267" t="s">
        <v>4058</v>
      </c>
      <c r="C168" s="269" t="s">
        <v>180</v>
      </c>
      <c r="D168" s="370" t="s">
        <v>153</v>
      </c>
      <c r="E168" s="370" t="s">
        <v>3982</v>
      </c>
      <c r="F168" s="380" t="n">
        <v>1.56</v>
      </c>
      <c r="G168" s="267" t="n">
        <v>2016</v>
      </c>
      <c r="H168" s="410" t="n">
        <v>177</v>
      </c>
      <c r="I168" s="372" t="n">
        <v>1.36</v>
      </c>
      <c r="J168" s="373" t="s">
        <v>39</v>
      </c>
      <c r="K168" s="370" t="s">
        <v>4059</v>
      </c>
      <c r="L168" s="269" t="s">
        <v>180</v>
      </c>
      <c r="M168" s="370" t="s">
        <v>3607</v>
      </c>
      <c r="N168" s="273" t="s">
        <v>4060</v>
      </c>
      <c r="O168" s="370" t="n">
        <v>111.151363</v>
      </c>
      <c r="P168" s="370" t="n">
        <v>-0.048665</v>
      </c>
      <c r="Q168" s="353" t="s">
        <v>3609</v>
      </c>
      <c r="R168" s="353" t="s">
        <v>3609</v>
      </c>
      <c r="S168" s="370"/>
      <c r="T168" s="218"/>
      <c r="U168" s="218"/>
      <c r="V168" s="218"/>
      <c r="W168" s="218"/>
      <c r="X168" s="218"/>
      <c r="Y168" s="218"/>
      <c r="Z168" s="218"/>
      <c r="AA168" s="218"/>
    </row>
    <row r="169" customFormat="false" ht="14.25" hidden="false" customHeight="true" outlineLevel="0" collapsed="false">
      <c r="A169" s="353" t="n">
        <v>165</v>
      </c>
      <c r="B169" s="267" t="s">
        <v>4061</v>
      </c>
      <c r="C169" s="269" t="s">
        <v>181</v>
      </c>
      <c r="D169" s="370" t="s">
        <v>153</v>
      </c>
      <c r="E169" s="370" t="s">
        <v>3982</v>
      </c>
      <c r="F169" s="380" t="n">
        <v>1.01</v>
      </c>
      <c r="G169" s="272" t="n">
        <v>2014</v>
      </c>
      <c r="H169" s="353" t="n">
        <v>142</v>
      </c>
      <c r="I169" s="372" t="n">
        <v>1.02</v>
      </c>
      <c r="J169" s="373" t="s">
        <v>45</v>
      </c>
      <c r="K169" s="370" t="s">
        <v>4062</v>
      </c>
      <c r="L169" s="269" t="s">
        <v>181</v>
      </c>
      <c r="M169" s="370" t="s">
        <v>3607</v>
      </c>
      <c r="N169" s="273" t="s">
        <v>4063</v>
      </c>
      <c r="O169" s="370" t="n">
        <v>111.132548</v>
      </c>
      <c r="P169" s="370" t="n">
        <v>-0.038734</v>
      </c>
      <c r="Q169" s="353" t="s">
        <v>3609</v>
      </c>
      <c r="R169" s="353" t="s">
        <v>3609</v>
      </c>
      <c r="S169" s="370"/>
      <c r="T169" s="218"/>
      <c r="U169" s="218"/>
      <c r="V169" s="218"/>
      <c r="W169" s="218"/>
      <c r="X169" s="218"/>
      <c r="Y169" s="218"/>
      <c r="Z169" s="218"/>
      <c r="AA169" s="218"/>
    </row>
    <row r="170" customFormat="false" ht="14.25" hidden="false" customHeight="true" outlineLevel="0" collapsed="false">
      <c r="A170" s="353" t="n">
        <v>166</v>
      </c>
      <c r="B170" s="267" t="s">
        <v>4064</v>
      </c>
      <c r="C170" s="269" t="s">
        <v>182</v>
      </c>
      <c r="D170" s="370" t="s">
        <v>153</v>
      </c>
      <c r="E170" s="370" t="s">
        <v>3982</v>
      </c>
      <c r="F170" s="409" t="n">
        <v>0.56</v>
      </c>
      <c r="G170" s="272" t="n">
        <v>2013</v>
      </c>
      <c r="H170" s="353" t="n">
        <v>76</v>
      </c>
      <c r="I170" s="372" t="n">
        <v>1.08</v>
      </c>
      <c r="J170" s="373" t="s">
        <v>39</v>
      </c>
      <c r="K170" s="370" t="s">
        <v>4065</v>
      </c>
      <c r="L170" s="269" t="s">
        <v>182</v>
      </c>
      <c r="M170" s="370" t="s">
        <v>3607</v>
      </c>
      <c r="N170" s="267" t="s">
        <v>3657</v>
      </c>
      <c r="O170" s="370" t="n">
        <v>111.131492</v>
      </c>
      <c r="P170" s="370" t="n">
        <v>-0.051876</v>
      </c>
      <c r="Q170" s="353" t="s">
        <v>3609</v>
      </c>
      <c r="R170" s="370"/>
      <c r="S170" s="370"/>
      <c r="T170" s="218"/>
      <c r="U170" s="218"/>
      <c r="V170" s="218"/>
      <c r="W170" s="218"/>
      <c r="X170" s="218"/>
      <c r="Y170" s="218"/>
      <c r="Z170" s="218"/>
      <c r="AA170" s="218"/>
    </row>
    <row r="171" customFormat="false" ht="14.25" hidden="false" customHeight="true" outlineLevel="0" collapsed="false">
      <c r="A171" s="353" t="n">
        <v>167</v>
      </c>
      <c r="B171" s="267" t="s">
        <v>4066</v>
      </c>
      <c r="C171" s="269" t="s">
        <v>183</v>
      </c>
      <c r="D171" s="370" t="s">
        <v>153</v>
      </c>
      <c r="E171" s="370" t="s">
        <v>3982</v>
      </c>
      <c r="F171" s="380" t="n">
        <v>1.54</v>
      </c>
      <c r="G171" s="272" t="n">
        <v>2014</v>
      </c>
      <c r="H171" s="353" t="n">
        <v>276</v>
      </c>
      <c r="I171" s="372" t="n">
        <v>1.55</v>
      </c>
      <c r="J171" s="373" t="s">
        <v>45</v>
      </c>
      <c r="K171" s="370" t="s">
        <v>4067</v>
      </c>
      <c r="L171" s="269" t="s">
        <v>183</v>
      </c>
      <c r="M171" s="370" t="s">
        <v>3607</v>
      </c>
      <c r="N171" s="273" t="s">
        <v>3989</v>
      </c>
      <c r="O171" s="370" t="n">
        <v>111.136143</v>
      </c>
      <c r="P171" s="370" t="n">
        <v>-0.052607</v>
      </c>
      <c r="Q171" s="353" t="s">
        <v>3609</v>
      </c>
      <c r="R171" s="353" t="s">
        <v>3609</v>
      </c>
      <c r="S171" s="370"/>
      <c r="T171" s="218"/>
      <c r="U171" s="218"/>
      <c r="V171" s="218"/>
      <c r="W171" s="218"/>
      <c r="X171" s="218"/>
      <c r="Y171" s="218"/>
      <c r="Z171" s="218"/>
      <c r="AA171" s="218"/>
    </row>
    <row r="172" customFormat="false" ht="14.25" hidden="false" customHeight="true" outlineLevel="0" collapsed="false">
      <c r="A172" s="353" t="n">
        <v>168</v>
      </c>
      <c r="B172" s="267" t="s">
        <v>4068</v>
      </c>
      <c r="C172" s="269" t="s">
        <v>184</v>
      </c>
      <c r="D172" s="370" t="s">
        <v>153</v>
      </c>
      <c r="E172" s="370" t="s">
        <v>3982</v>
      </c>
      <c r="F172" s="371" t="n">
        <v>0.92</v>
      </c>
      <c r="G172" s="272" t="n">
        <v>2010</v>
      </c>
      <c r="H172" s="353" t="n">
        <v>125</v>
      </c>
      <c r="I172" s="372" t="n">
        <v>0.83</v>
      </c>
      <c r="J172" s="373" t="s">
        <v>39</v>
      </c>
      <c r="K172" s="370" t="s">
        <v>4069</v>
      </c>
      <c r="L172" s="269" t="s">
        <v>184</v>
      </c>
      <c r="M172" s="370" t="s">
        <v>3607</v>
      </c>
      <c r="N172" s="267" t="s">
        <v>3657</v>
      </c>
      <c r="O172" s="370" t="n">
        <v>111.128987</v>
      </c>
      <c r="P172" s="370" t="n">
        <v>-0.04276</v>
      </c>
      <c r="Q172" s="353" t="s">
        <v>3609</v>
      </c>
      <c r="R172" s="370"/>
      <c r="S172" s="370"/>
      <c r="T172" s="218"/>
      <c r="U172" s="218"/>
      <c r="V172" s="218"/>
      <c r="W172" s="218"/>
      <c r="X172" s="218"/>
      <c r="Y172" s="218"/>
      <c r="Z172" s="218"/>
      <c r="AA172" s="218"/>
    </row>
    <row r="173" customFormat="false" ht="14.25" hidden="false" customHeight="true" outlineLevel="0" collapsed="false">
      <c r="A173" s="353" t="n">
        <v>169</v>
      </c>
      <c r="B173" s="267" t="s">
        <v>4070</v>
      </c>
      <c r="C173" s="269" t="s">
        <v>185</v>
      </c>
      <c r="D173" s="370" t="s">
        <v>153</v>
      </c>
      <c r="E173" s="370" t="s">
        <v>3982</v>
      </c>
      <c r="F173" s="380" t="n">
        <v>0.78</v>
      </c>
      <c r="G173" s="272" t="n">
        <v>2014</v>
      </c>
      <c r="H173" s="353" t="n">
        <v>111</v>
      </c>
      <c r="I173" s="372" t="n">
        <v>0.78</v>
      </c>
      <c r="J173" s="373" t="s">
        <v>45</v>
      </c>
      <c r="K173" s="370" t="s">
        <v>4071</v>
      </c>
      <c r="L173" s="269" t="s">
        <v>185</v>
      </c>
      <c r="M173" s="370" t="s">
        <v>3607</v>
      </c>
      <c r="N173" s="273" t="s">
        <v>4072</v>
      </c>
      <c r="O173" s="370" t="n">
        <v>111.134594</v>
      </c>
      <c r="P173" s="370" t="n">
        <v>-0.032909</v>
      </c>
      <c r="Q173" s="353" t="s">
        <v>3609</v>
      </c>
      <c r="R173" s="353" t="s">
        <v>3609</v>
      </c>
      <c r="S173" s="370"/>
      <c r="T173" s="218"/>
      <c r="U173" s="218"/>
      <c r="V173" s="218"/>
      <c r="W173" s="218"/>
      <c r="X173" s="218"/>
      <c r="Y173" s="218"/>
      <c r="Z173" s="218"/>
      <c r="AA173" s="218"/>
    </row>
    <row r="174" customFormat="false" ht="14.25" hidden="false" customHeight="true" outlineLevel="0" collapsed="false">
      <c r="A174" s="353" t="n">
        <v>170</v>
      </c>
      <c r="B174" s="267" t="s">
        <v>4073</v>
      </c>
      <c r="C174" s="269" t="s">
        <v>185</v>
      </c>
      <c r="D174" s="370" t="s">
        <v>153</v>
      </c>
      <c r="E174" s="370" t="s">
        <v>3982</v>
      </c>
      <c r="F174" s="380" t="n">
        <v>0.98</v>
      </c>
      <c r="G174" s="272" t="n">
        <v>2015</v>
      </c>
      <c r="H174" s="410" t="n">
        <v>287</v>
      </c>
      <c r="I174" s="372" t="n">
        <v>0.98</v>
      </c>
      <c r="J174" s="373" t="s">
        <v>45</v>
      </c>
      <c r="K174" s="370" t="s">
        <v>4074</v>
      </c>
      <c r="L174" s="269" t="s">
        <v>185</v>
      </c>
      <c r="M174" s="370" t="s">
        <v>3607</v>
      </c>
      <c r="N174" s="273" t="s">
        <v>4072</v>
      </c>
      <c r="O174" s="370" t="n">
        <v>111.136694</v>
      </c>
      <c r="P174" s="370" t="n">
        <v>-0.031872</v>
      </c>
      <c r="Q174" s="353" t="s">
        <v>3609</v>
      </c>
      <c r="R174" s="353" t="s">
        <v>3609</v>
      </c>
      <c r="S174" s="370"/>
      <c r="T174" s="218"/>
      <c r="U174" s="218"/>
      <c r="V174" s="218"/>
      <c r="W174" s="218"/>
      <c r="X174" s="218"/>
      <c r="Y174" s="218"/>
      <c r="Z174" s="218"/>
      <c r="AA174" s="218"/>
    </row>
    <row r="175" customFormat="false" ht="14.25" hidden="false" customHeight="true" outlineLevel="0" collapsed="false">
      <c r="A175" s="353" t="n">
        <v>171</v>
      </c>
      <c r="B175" s="267" t="s">
        <v>4075</v>
      </c>
      <c r="C175" s="269" t="s">
        <v>186</v>
      </c>
      <c r="D175" s="370" t="s">
        <v>153</v>
      </c>
      <c r="E175" s="370" t="s">
        <v>3982</v>
      </c>
      <c r="F175" s="371" t="n">
        <v>0.76</v>
      </c>
      <c r="G175" s="272" t="n">
        <v>2010</v>
      </c>
      <c r="H175" s="353" t="n">
        <v>150</v>
      </c>
      <c r="I175" s="372" t="n">
        <v>1.18</v>
      </c>
      <c r="J175" s="373" t="s">
        <v>39</v>
      </c>
      <c r="K175" s="370" t="s">
        <v>4076</v>
      </c>
      <c r="L175" s="269" t="s">
        <v>186</v>
      </c>
      <c r="M175" s="370" t="s">
        <v>3607</v>
      </c>
      <c r="N175" s="273" t="s">
        <v>4077</v>
      </c>
      <c r="O175" s="370" t="n">
        <v>111.143862</v>
      </c>
      <c r="P175" s="370" t="n">
        <v>-0.046864</v>
      </c>
      <c r="Q175" s="353" t="s">
        <v>3609</v>
      </c>
      <c r="R175" s="353" t="s">
        <v>3609</v>
      </c>
      <c r="S175" s="370"/>
      <c r="T175" s="218"/>
      <c r="U175" s="218"/>
      <c r="V175" s="218"/>
      <c r="W175" s="218"/>
      <c r="X175" s="218"/>
      <c r="Y175" s="218"/>
      <c r="Z175" s="218"/>
      <c r="AA175" s="218"/>
    </row>
    <row r="176" customFormat="false" ht="14.25" hidden="false" customHeight="true" outlineLevel="0" collapsed="false">
      <c r="A176" s="353" t="n">
        <v>172</v>
      </c>
      <c r="B176" s="267" t="s">
        <v>4078</v>
      </c>
      <c r="C176" s="269" t="s">
        <v>187</v>
      </c>
      <c r="D176" s="370" t="s">
        <v>153</v>
      </c>
      <c r="E176" s="370" t="s">
        <v>3982</v>
      </c>
      <c r="F176" s="371" t="n">
        <v>0.35</v>
      </c>
      <c r="G176" s="272" t="n">
        <v>2010</v>
      </c>
      <c r="H176" s="353" t="n">
        <v>47</v>
      </c>
      <c r="I176" s="372" t="n">
        <v>1.83</v>
      </c>
      <c r="J176" s="373" t="s">
        <v>45</v>
      </c>
      <c r="K176" s="370" t="s">
        <v>3885</v>
      </c>
      <c r="L176" s="269" t="s">
        <v>187</v>
      </c>
      <c r="M176" s="370" t="s">
        <v>3607</v>
      </c>
      <c r="N176" s="376" t="s">
        <v>4079</v>
      </c>
      <c r="O176" s="370" t="n">
        <v>111.133149</v>
      </c>
      <c r="P176" s="370" t="n">
        <v>-0.033077</v>
      </c>
      <c r="Q176" s="353" t="s">
        <v>3609</v>
      </c>
      <c r="R176" s="370"/>
      <c r="S176" s="370"/>
      <c r="T176" s="218"/>
      <c r="U176" s="218"/>
      <c r="V176" s="218"/>
      <c r="W176" s="218"/>
      <c r="X176" s="218"/>
      <c r="Y176" s="218"/>
      <c r="Z176" s="218"/>
      <c r="AA176" s="218"/>
    </row>
    <row r="177" customFormat="false" ht="14.25" hidden="false" customHeight="true" outlineLevel="0" collapsed="false">
      <c r="A177" s="353" t="n">
        <v>173</v>
      </c>
      <c r="B177" s="267" t="s">
        <v>4080</v>
      </c>
      <c r="C177" s="269" t="s">
        <v>188</v>
      </c>
      <c r="D177" s="370" t="s">
        <v>153</v>
      </c>
      <c r="E177" s="370" t="s">
        <v>3982</v>
      </c>
      <c r="F177" s="380" t="n">
        <v>0.68</v>
      </c>
      <c r="G177" s="272" t="n">
        <v>2012</v>
      </c>
      <c r="H177" s="353" t="n">
        <v>96</v>
      </c>
      <c r="I177" s="372" t="n">
        <v>0.69</v>
      </c>
      <c r="J177" s="373" t="s">
        <v>45</v>
      </c>
      <c r="K177" s="370" t="s">
        <v>4081</v>
      </c>
      <c r="L177" s="269" t="s">
        <v>188</v>
      </c>
      <c r="M177" s="370" t="s">
        <v>3607</v>
      </c>
      <c r="N177" s="273" t="s">
        <v>4082</v>
      </c>
      <c r="O177" s="370" t="n">
        <v>111.138269</v>
      </c>
      <c r="P177" s="370" t="n">
        <v>-0.0441</v>
      </c>
      <c r="Q177" s="353" t="s">
        <v>3609</v>
      </c>
      <c r="R177" s="353" t="s">
        <v>3609</v>
      </c>
      <c r="S177" s="370"/>
      <c r="T177" s="218"/>
      <c r="U177" s="218"/>
      <c r="V177" s="218"/>
      <c r="W177" s="218"/>
      <c r="X177" s="218"/>
      <c r="Y177" s="218"/>
      <c r="Z177" s="218"/>
      <c r="AA177" s="218"/>
    </row>
    <row r="178" customFormat="false" ht="14.25" hidden="false" customHeight="true" outlineLevel="0" collapsed="false">
      <c r="A178" s="353" t="n">
        <v>174</v>
      </c>
      <c r="B178" s="267" t="s">
        <v>4083</v>
      </c>
      <c r="C178" s="269" t="s">
        <v>189</v>
      </c>
      <c r="D178" s="370" t="s">
        <v>153</v>
      </c>
      <c r="E178" s="370" t="s">
        <v>3982</v>
      </c>
      <c r="F178" s="371" t="n">
        <v>1</v>
      </c>
      <c r="G178" s="272" t="n">
        <v>2010</v>
      </c>
      <c r="H178" s="353" t="n">
        <v>136</v>
      </c>
      <c r="I178" s="372" t="n">
        <v>0.99</v>
      </c>
      <c r="J178" s="373" t="s">
        <v>39</v>
      </c>
      <c r="K178" s="370" t="s">
        <v>4084</v>
      </c>
      <c r="L178" s="269" t="s">
        <v>189</v>
      </c>
      <c r="M178" s="370" t="s">
        <v>3607</v>
      </c>
      <c r="N178" s="376" t="s">
        <v>4085</v>
      </c>
      <c r="O178" s="370" t="n">
        <v>111.135901</v>
      </c>
      <c r="P178" s="370" t="n">
        <v>-0.036558</v>
      </c>
      <c r="Q178" s="353" t="s">
        <v>3609</v>
      </c>
      <c r="R178" s="370"/>
      <c r="S178" s="370"/>
      <c r="T178" s="218"/>
      <c r="U178" s="218"/>
      <c r="V178" s="218"/>
      <c r="W178" s="218"/>
      <c r="X178" s="218"/>
      <c r="Y178" s="218"/>
      <c r="Z178" s="218"/>
      <c r="AA178" s="218"/>
    </row>
    <row r="179" customFormat="false" ht="14.25" hidden="false" customHeight="true" outlineLevel="0" collapsed="false">
      <c r="A179" s="353" t="n">
        <v>175</v>
      </c>
      <c r="B179" s="267" t="s">
        <v>4086</v>
      </c>
      <c r="C179" s="269" t="s">
        <v>190</v>
      </c>
      <c r="D179" s="370" t="s">
        <v>153</v>
      </c>
      <c r="E179" s="370" t="s">
        <v>3982</v>
      </c>
      <c r="F179" s="380" t="n">
        <v>1.57</v>
      </c>
      <c r="G179" s="272" t="n">
        <v>2018</v>
      </c>
      <c r="H179" s="353" t="n">
        <v>222</v>
      </c>
      <c r="I179" s="375" t="n">
        <v>1.57</v>
      </c>
      <c r="J179" s="373" t="s">
        <v>45</v>
      </c>
      <c r="K179" s="370" t="s">
        <v>4087</v>
      </c>
      <c r="L179" s="269" t="s">
        <v>190</v>
      </c>
      <c r="M179" s="370" t="s">
        <v>3607</v>
      </c>
      <c r="N179" s="273" t="s">
        <v>4088</v>
      </c>
      <c r="O179" s="370" t="n">
        <v>111.133572</v>
      </c>
      <c r="P179" s="370" t="n">
        <v>-0.055478</v>
      </c>
      <c r="Q179" s="353" t="s">
        <v>3609</v>
      </c>
      <c r="R179" s="353" t="s">
        <v>3609</v>
      </c>
      <c r="S179" s="370"/>
      <c r="T179" s="218"/>
      <c r="U179" s="218"/>
      <c r="V179" s="218"/>
      <c r="W179" s="218"/>
      <c r="X179" s="218"/>
      <c r="Y179" s="218"/>
      <c r="Z179" s="218"/>
      <c r="AA179" s="218"/>
    </row>
    <row r="180" customFormat="false" ht="14.25" hidden="false" customHeight="true" outlineLevel="0" collapsed="false">
      <c r="A180" s="353" t="n">
        <v>176</v>
      </c>
      <c r="B180" s="267" t="s">
        <v>4089</v>
      </c>
      <c r="C180" s="269" t="s">
        <v>191</v>
      </c>
      <c r="D180" s="370" t="s">
        <v>153</v>
      </c>
      <c r="E180" s="370" t="s">
        <v>3982</v>
      </c>
      <c r="F180" s="380" t="n">
        <v>1.48</v>
      </c>
      <c r="G180" s="272" t="n">
        <v>2010</v>
      </c>
      <c r="H180" s="353" t="n">
        <v>213</v>
      </c>
      <c r="I180" s="372" t="n">
        <v>1.54</v>
      </c>
      <c r="J180" s="373" t="s">
        <v>45</v>
      </c>
      <c r="K180" s="370" t="s">
        <v>4090</v>
      </c>
      <c r="L180" s="269" t="s">
        <v>191</v>
      </c>
      <c r="M180" s="370" t="s">
        <v>3607</v>
      </c>
      <c r="N180" s="273" t="s">
        <v>4091</v>
      </c>
      <c r="O180" s="370" t="n">
        <v>111.1452</v>
      </c>
      <c r="P180" s="370" t="n">
        <v>-0.051439</v>
      </c>
      <c r="Q180" s="353" t="s">
        <v>3609</v>
      </c>
      <c r="R180" s="353" t="s">
        <v>3609</v>
      </c>
      <c r="S180" s="370"/>
      <c r="T180" s="218"/>
      <c r="U180" s="218"/>
      <c r="V180" s="218"/>
      <c r="W180" s="218"/>
      <c r="X180" s="218"/>
      <c r="Y180" s="218"/>
      <c r="Z180" s="218"/>
      <c r="AA180" s="218"/>
    </row>
    <row r="181" customFormat="false" ht="14.25" hidden="false" customHeight="true" outlineLevel="0" collapsed="false">
      <c r="A181" s="353" t="n">
        <v>177</v>
      </c>
      <c r="B181" s="267" t="s">
        <v>4092</v>
      </c>
      <c r="C181" s="269" t="s">
        <v>192</v>
      </c>
      <c r="D181" s="370" t="s">
        <v>153</v>
      </c>
      <c r="E181" s="370" t="s">
        <v>3982</v>
      </c>
      <c r="F181" s="380" t="n">
        <v>0.38</v>
      </c>
      <c r="G181" s="272" t="n">
        <v>2012</v>
      </c>
      <c r="H181" s="353" t="n">
        <v>51</v>
      </c>
      <c r="I181" s="372" t="n">
        <v>0.38</v>
      </c>
      <c r="J181" s="373" t="s">
        <v>45</v>
      </c>
      <c r="K181" s="370" t="s">
        <v>4093</v>
      </c>
      <c r="L181" s="269" t="s">
        <v>192</v>
      </c>
      <c r="M181" s="370" t="s">
        <v>3607</v>
      </c>
      <c r="N181" s="267" t="s">
        <v>3657</v>
      </c>
      <c r="O181" s="370" t="n">
        <v>111.141684</v>
      </c>
      <c r="P181" s="370" t="n">
        <v>-0.037277</v>
      </c>
      <c r="Q181" s="353" t="s">
        <v>3609</v>
      </c>
      <c r="R181" s="370"/>
      <c r="S181" s="370"/>
      <c r="T181" s="218"/>
      <c r="U181" s="218"/>
      <c r="V181" s="218"/>
      <c r="W181" s="218"/>
      <c r="X181" s="218"/>
      <c r="Y181" s="218"/>
      <c r="Z181" s="218"/>
      <c r="AA181" s="218"/>
    </row>
    <row r="182" customFormat="false" ht="14.25" hidden="false" customHeight="true" outlineLevel="0" collapsed="false">
      <c r="A182" s="353" t="n">
        <v>178</v>
      </c>
      <c r="B182" s="267" t="s">
        <v>4094</v>
      </c>
      <c r="C182" s="269" t="s">
        <v>193</v>
      </c>
      <c r="D182" s="370" t="s">
        <v>153</v>
      </c>
      <c r="E182" s="370" t="s">
        <v>3982</v>
      </c>
      <c r="F182" s="371" t="n">
        <v>1.24</v>
      </c>
      <c r="G182" s="272" t="n">
        <v>2010</v>
      </c>
      <c r="H182" s="353" t="n">
        <v>168</v>
      </c>
      <c r="I182" s="372" t="n">
        <v>1.2</v>
      </c>
      <c r="J182" s="373" t="s">
        <v>39</v>
      </c>
      <c r="K182" s="370" t="s">
        <v>4095</v>
      </c>
      <c r="L182" s="269" t="s">
        <v>193</v>
      </c>
      <c r="M182" s="370" t="s">
        <v>3607</v>
      </c>
      <c r="N182" s="267" t="s">
        <v>3657</v>
      </c>
      <c r="O182" s="370" t="n">
        <v>111.147611</v>
      </c>
      <c r="P182" s="370" t="n">
        <v>-0.043756</v>
      </c>
      <c r="Q182" s="353" t="s">
        <v>3609</v>
      </c>
      <c r="R182" s="370"/>
      <c r="S182" s="370"/>
      <c r="T182" s="218"/>
      <c r="U182" s="218"/>
      <c r="V182" s="218"/>
      <c r="W182" s="218"/>
      <c r="X182" s="218"/>
      <c r="Y182" s="218"/>
      <c r="Z182" s="218"/>
      <c r="AA182" s="218"/>
    </row>
    <row r="183" customFormat="false" ht="14.25" hidden="false" customHeight="true" outlineLevel="0" collapsed="false">
      <c r="A183" s="353" t="n">
        <v>179</v>
      </c>
      <c r="B183" s="267" t="s">
        <v>4096</v>
      </c>
      <c r="C183" s="269" t="s">
        <v>194</v>
      </c>
      <c r="D183" s="370" t="s">
        <v>153</v>
      </c>
      <c r="E183" s="370" t="s">
        <v>3982</v>
      </c>
      <c r="F183" s="380" t="n">
        <v>2.2</v>
      </c>
      <c r="G183" s="272" t="n">
        <v>2010</v>
      </c>
      <c r="H183" s="353" t="n">
        <v>187</v>
      </c>
      <c r="I183" s="372" t="n">
        <v>2.2</v>
      </c>
      <c r="J183" s="373" t="s">
        <v>45</v>
      </c>
      <c r="K183" s="370" t="s">
        <v>4097</v>
      </c>
      <c r="L183" s="269" t="s">
        <v>194</v>
      </c>
      <c r="M183" s="370" t="s">
        <v>3607</v>
      </c>
      <c r="N183" s="273" t="s">
        <v>4098</v>
      </c>
      <c r="O183" s="370" t="n">
        <v>111.146557</v>
      </c>
      <c r="P183" s="370" t="n">
        <v>-0.050472</v>
      </c>
      <c r="Q183" s="353" t="s">
        <v>3609</v>
      </c>
      <c r="R183" s="353" t="s">
        <v>3609</v>
      </c>
      <c r="S183" s="370"/>
      <c r="T183" s="218"/>
      <c r="U183" s="218"/>
      <c r="V183" s="218"/>
      <c r="W183" s="218"/>
      <c r="X183" s="218"/>
      <c r="Y183" s="218"/>
      <c r="Z183" s="218"/>
      <c r="AA183" s="218"/>
    </row>
    <row r="184" customFormat="false" ht="14.25" hidden="false" customHeight="true" outlineLevel="0" collapsed="false">
      <c r="A184" s="353" t="n">
        <v>180</v>
      </c>
      <c r="B184" s="267" t="s">
        <v>4099</v>
      </c>
      <c r="C184" s="269" t="s">
        <v>195</v>
      </c>
      <c r="D184" s="370" t="s">
        <v>153</v>
      </c>
      <c r="E184" s="370" t="s">
        <v>3982</v>
      </c>
      <c r="F184" s="371" t="n">
        <v>0.8</v>
      </c>
      <c r="G184" s="272" t="n">
        <v>2014</v>
      </c>
      <c r="H184" s="353" t="n">
        <v>108</v>
      </c>
      <c r="I184" s="372" t="n">
        <v>0.94</v>
      </c>
      <c r="J184" s="373" t="s">
        <v>39</v>
      </c>
      <c r="K184" s="370" t="s">
        <v>4100</v>
      </c>
      <c r="L184" s="269" t="s">
        <v>195</v>
      </c>
      <c r="M184" s="370" t="s">
        <v>3607</v>
      </c>
      <c r="N184" s="267" t="s">
        <v>3657</v>
      </c>
      <c r="O184" s="370" t="n">
        <v>111.139151</v>
      </c>
      <c r="P184" s="370" t="n">
        <v>-0.039191</v>
      </c>
      <c r="Q184" s="353" t="s">
        <v>3609</v>
      </c>
      <c r="R184" s="370"/>
      <c r="S184" s="370"/>
      <c r="T184" s="218"/>
      <c r="U184" s="218"/>
      <c r="V184" s="218"/>
      <c r="W184" s="218"/>
      <c r="X184" s="218"/>
      <c r="Y184" s="218"/>
      <c r="Z184" s="218"/>
      <c r="AA184" s="218"/>
    </row>
    <row r="185" customFormat="false" ht="14.25" hidden="false" customHeight="true" outlineLevel="0" collapsed="false">
      <c r="A185" s="353" t="n">
        <v>181</v>
      </c>
      <c r="B185" s="267" t="s">
        <v>4101</v>
      </c>
      <c r="C185" s="269" t="s">
        <v>196</v>
      </c>
      <c r="D185" s="370" t="s">
        <v>153</v>
      </c>
      <c r="E185" s="370" t="s">
        <v>3982</v>
      </c>
      <c r="F185" s="380" t="n">
        <v>1.02</v>
      </c>
      <c r="G185" s="272" t="n">
        <v>2016</v>
      </c>
      <c r="H185" s="353" t="n">
        <v>143</v>
      </c>
      <c r="I185" s="372" t="n">
        <v>1.03</v>
      </c>
      <c r="J185" s="373" t="s">
        <v>45</v>
      </c>
      <c r="K185" s="370" t="s">
        <v>4102</v>
      </c>
      <c r="L185" s="269" t="s">
        <v>196</v>
      </c>
      <c r="M185" s="370" t="s">
        <v>3607</v>
      </c>
      <c r="N185" s="273" t="s">
        <v>4103</v>
      </c>
      <c r="O185" s="370" t="n">
        <v>111.132185</v>
      </c>
      <c r="P185" s="370" t="n">
        <v>-0.044523</v>
      </c>
      <c r="Q185" s="353" t="s">
        <v>3609</v>
      </c>
      <c r="R185" s="353" t="s">
        <v>3609</v>
      </c>
      <c r="S185" s="370"/>
      <c r="T185" s="218"/>
      <c r="U185" s="218"/>
      <c r="V185" s="218"/>
      <c r="W185" s="218"/>
      <c r="X185" s="218"/>
      <c r="Y185" s="218"/>
      <c r="Z185" s="218"/>
      <c r="AA185" s="218"/>
    </row>
    <row r="186" customFormat="false" ht="14.25" hidden="false" customHeight="true" outlineLevel="0" collapsed="false">
      <c r="A186" s="353" t="n">
        <v>182</v>
      </c>
      <c r="B186" s="267" t="s">
        <v>4104</v>
      </c>
      <c r="C186" s="269" t="s">
        <v>197</v>
      </c>
      <c r="D186" s="370" t="s">
        <v>153</v>
      </c>
      <c r="E186" s="370" t="s">
        <v>3982</v>
      </c>
      <c r="F186" s="371" t="n">
        <v>1.09</v>
      </c>
      <c r="G186" s="353" t="n">
        <v>2019</v>
      </c>
      <c r="H186" s="353" t="n">
        <v>148</v>
      </c>
      <c r="I186" s="372" t="n">
        <v>1.14</v>
      </c>
      <c r="J186" s="373" t="s">
        <v>39</v>
      </c>
      <c r="K186" s="370" t="s">
        <v>4105</v>
      </c>
      <c r="L186" s="269" t="s">
        <v>197</v>
      </c>
      <c r="M186" s="370" t="s">
        <v>3607</v>
      </c>
      <c r="N186" s="267" t="s">
        <v>3657</v>
      </c>
      <c r="O186" s="370" t="n">
        <v>111.137966</v>
      </c>
      <c r="P186" s="370" t="n">
        <v>-0.048595</v>
      </c>
      <c r="Q186" s="353" t="s">
        <v>3609</v>
      </c>
      <c r="R186" s="370"/>
      <c r="S186" s="370"/>
      <c r="T186" s="218"/>
      <c r="U186" s="218"/>
      <c r="V186" s="218"/>
      <c r="W186" s="218"/>
      <c r="X186" s="218"/>
      <c r="Y186" s="218"/>
      <c r="Z186" s="218"/>
      <c r="AA186" s="218"/>
    </row>
    <row r="187" customFormat="false" ht="14.25" hidden="false" customHeight="true" outlineLevel="0" collapsed="false">
      <c r="A187" s="353" t="n">
        <v>183</v>
      </c>
      <c r="B187" s="267" t="s">
        <v>4106</v>
      </c>
      <c r="C187" s="269" t="s">
        <v>198</v>
      </c>
      <c r="D187" s="370" t="s">
        <v>153</v>
      </c>
      <c r="E187" s="370" t="s">
        <v>3982</v>
      </c>
      <c r="F187" s="380" t="n">
        <v>1.54</v>
      </c>
      <c r="G187" s="272" t="n">
        <v>2011</v>
      </c>
      <c r="H187" s="353" t="n">
        <v>209</v>
      </c>
      <c r="I187" s="372" t="n">
        <v>1.55</v>
      </c>
      <c r="J187" s="373" t="s">
        <v>45</v>
      </c>
      <c r="K187" s="370" t="s">
        <v>4107</v>
      </c>
      <c r="L187" s="269" t="s">
        <v>198</v>
      </c>
      <c r="M187" s="370" t="s">
        <v>3607</v>
      </c>
      <c r="N187" s="273" t="s">
        <v>3615</v>
      </c>
      <c r="O187" s="370" t="n">
        <v>111.144889</v>
      </c>
      <c r="P187" s="370" t="n">
        <v>-0.05283</v>
      </c>
      <c r="Q187" s="353" t="s">
        <v>3609</v>
      </c>
      <c r="R187" s="370"/>
      <c r="S187" s="370"/>
      <c r="T187" s="218"/>
      <c r="U187" s="218"/>
      <c r="V187" s="218"/>
      <c r="W187" s="218"/>
      <c r="X187" s="218"/>
      <c r="Y187" s="218"/>
      <c r="Z187" s="218"/>
      <c r="AA187" s="218"/>
    </row>
    <row r="188" customFormat="false" ht="14.25" hidden="false" customHeight="true" outlineLevel="0" collapsed="false">
      <c r="A188" s="353" t="n">
        <v>184</v>
      </c>
      <c r="B188" s="267" t="s">
        <v>4108</v>
      </c>
      <c r="C188" s="269" t="s">
        <v>198</v>
      </c>
      <c r="D188" s="370" t="s">
        <v>153</v>
      </c>
      <c r="E188" s="370" t="s">
        <v>3982</v>
      </c>
      <c r="F188" s="380" t="n">
        <v>0.58</v>
      </c>
      <c r="G188" s="272" t="n">
        <v>2012</v>
      </c>
      <c r="H188" s="353" t="n">
        <v>79</v>
      </c>
      <c r="I188" s="372" t="n">
        <v>0.59</v>
      </c>
      <c r="J188" s="373" t="s">
        <v>45</v>
      </c>
      <c r="K188" s="370" t="s">
        <v>4109</v>
      </c>
      <c r="L188" s="269" t="s">
        <v>198</v>
      </c>
      <c r="M188" s="370" t="s">
        <v>3607</v>
      </c>
      <c r="N188" s="273" t="s">
        <v>3615</v>
      </c>
      <c r="O188" s="370" t="n">
        <v>111.143582</v>
      </c>
      <c r="P188" s="370" t="n">
        <v>-0.051564</v>
      </c>
      <c r="Q188" s="353" t="s">
        <v>3609</v>
      </c>
      <c r="R188" s="370"/>
      <c r="S188" s="370"/>
      <c r="T188" s="218"/>
      <c r="U188" s="218"/>
      <c r="V188" s="218"/>
      <c r="W188" s="218"/>
      <c r="X188" s="218"/>
      <c r="Y188" s="218"/>
      <c r="Z188" s="218"/>
      <c r="AA188" s="218"/>
    </row>
    <row r="189" customFormat="false" ht="14.25" hidden="false" customHeight="true" outlineLevel="0" collapsed="false">
      <c r="A189" s="353" t="n">
        <v>185</v>
      </c>
      <c r="B189" s="267" t="s">
        <v>4110</v>
      </c>
      <c r="C189" s="269" t="s">
        <v>199</v>
      </c>
      <c r="D189" s="370" t="s">
        <v>153</v>
      </c>
      <c r="E189" s="370" t="s">
        <v>3982</v>
      </c>
      <c r="F189" s="371" t="n">
        <v>0.76</v>
      </c>
      <c r="G189" s="272" t="n">
        <v>2010</v>
      </c>
      <c r="H189" s="353" t="n">
        <v>103</v>
      </c>
      <c r="I189" s="372" t="n">
        <v>0.72</v>
      </c>
      <c r="J189" s="373" t="s">
        <v>39</v>
      </c>
      <c r="K189" s="370" t="s">
        <v>4111</v>
      </c>
      <c r="L189" s="269" t="s">
        <v>199</v>
      </c>
      <c r="M189" s="370" t="s">
        <v>3607</v>
      </c>
      <c r="N189" s="376" t="s">
        <v>4112</v>
      </c>
      <c r="O189" s="370" t="n">
        <v>111.13714</v>
      </c>
      <c r="P189" s="370" t="n">
        <v>-0.05464</v>
      </c>
      <c r="Q189" s="353" t="s">
        <v>3609</v>
      </c>
      <c r="R189" s="370"/>
      <c r="S189" s="370"/>
      <c r="T189" s="218"/>
      <c r="U189" s="218"/>
      <c r="V189" s="218"/>
      <c r="W189" s="218"/>
      <c r="X189" s="218"/>
      <c r="Y189" s="218"/>
      <c r="Z189" s="218"/>
      <c r="AA189" s="218"/>
    </row>
    <row r="190" customFormat="false" ht="14.25" hidden="false" customHeight="true" outlineLevel="0" collapsed="false">
      <c r="A190" s="353" t="n">
        <v>186</v>
      </c>
      <c r="B190" s="267" t="s">
        <v>4113</v>
      </c>
      <c r="C190" s="269" t="s">
        <v>200</v>
      </c>
      <c r="D190" s="370" t="s">
        <v>153</v>
      </c>
      <c r="E190" s="370" t="s">
        <v>3982</v>
      </c>
      <c r="F190" s="371" t="n">
        <v>1.88</v>
      </c>
      <c r="G190" s="272" t="n">
        <v>2011</v>
      </c>
      <c r="H190" s="353" t="n">
        <v>255</v>
      </c>
      <c r="I190" s="372" t="n">
        <v>1.82</v>
      </c>
      <c r="J190" s="373" t="s">
        <v>39</v>
      </c>
      <c r="K190" s="370" t="s">
        <v>4114</v>
      </c>
      <c r="L190" s="269" t="s">
        <v>200</v>
      </c>
      <c r="M190" s="370" t="s">
        <v>3607</v>
      </c>
      <c r="N190" s="267" t="s">
        <v>3657</v>
      </c>
      <c r="O190" s="370" t="n">
        <v>111.13692</v>
      </c>
      <c r="P190" s="370" t="n">
        <v>-0.052594</v>
      </c>
      <c r="Q190" s="353" t="s">
        <v>3609</v>
      </c>
      <c r="R190" s="370"/>
      <c r="S190" s="370"/>
      <c r="T190" s="218"/>
      <c r="U190" s="218"/>
      <c r="V190" s="218"/>
      <c r="W190" s="218"/>
      <c r="X190" s="218"/>
      <c r="Y190" s="218"/>
      <c r="Z190" s="218"/>
      <c r="AA190" s="218"/>
    </row>
    <row r="191" customFormat="false" ht="14.25" hidden="false" customHeight="true" outlineLevel="0" collapsed="false">
      <c r="A191" s="353" t="n">
        <v>187</v>
      </c>
      <c r="B191" s="267" t="s">
        <v>4115</v>
      </c>
      <c r="C191" s="370" t="s">
        <v>1454</v>
      </c>
      <c r="D191" s="370" t="s">
        <v>203</v>
      </c>
      <c r="E191" s="370" t="s">
        <v>854</v>
      </c>
      <c r="F191" s="380" t="n">
        <v>1.96</v>
      </c>
      <c r="G191" s="353" t="n">
        <v>2014</v>
      </c>
      <c r="H191" s="353" t="n">
        <v>113</v>
      </c>
      <c r="I191" s="372" t="n">
        <v>1.96</v>
      </c>
      <c r="J191" s="373" t="s">
        <v>45</v>
      </c>
      <c r="K191" s="370" t="s">
        <v>4116</v>
      </c>
      <c r="L191" s="370" t="s">
        <v>1454</v>
      </c>
      <c r="M191" s="370" t="s">
        <v>3607</v>
      </c>
      <c r="N191" s="273" t="s">
        <v>4117</v>
      </c>
      <c r="O191" s="370" t="n">
        <v>110.998643</v>
      </c>
      <c r="P191" s="370" t="n">
        <v>-0.032529</v>
      </c>
      <c r="Q191" s="353" t="s">
        <v>3609</v>
      </c>
      <c r="R191" s="353" t="s">
        <v>3609</v>
      </c>
      <c r="S191" s="370"/>
      <c r="T191" s="218"/>
      <c r="U191" s="218"/>
      <c r="V191" s="218"/>
      <c r="W191" s="218"/>
      <c r="X191" s="218"/>
      <c r="Y191" s="218"/>
      <c r="Z191" s="218"/>
      <c r="AA191" s="218"/>
    </row>
    <row r="192" customFormat="false" ht="14.25" hidden="false" customHeight="true" outlineLevel="0" collapsed="false">
      <c r="A192" s="353" t="n">
        <v>188</v>
      </c>
      <c r="B192" s="267" t="s">
        <v>4118</v>
      </c>
      <c r="C192" s="269" t="s">
        <v>204</v>
      </c>
      <c r="D192" s="370" t="s">
        <v>203</v>
      </c>
      <c r="E192" s="370" t="s">
        <v>854</v>
      </c>
      <c r="F192" s="371" t="n">
        <v>0.72</v>
      </c>
      <c r="G192" s="267" t="n">
        <v>2016</v>
      </c>
      <c r="H192" s="353" t="n">
        <v>71</v>
      </c>
      <c r="I192" s="372" t="n">
        <v>0.5</v>
      </c>
      <c r="J192" s="373" t="s">
        <v>39</v>
      </c>
      <c r="K192" s="377" t="n">
        <v>925</v>
      </c>
      <c r="L192" s="377" t="s">
        <v>4119</v>
      </c>
      <c r="M192" s="370" t="s">
        <v>3607</v>
      </c>
      <c r="N192" s="273" t="s">
        <v>4120</v>
      </c>
      <c r="O192" s="370" t="n">
        <v>110.986596</v>
      </c>
      <c r="P192" s="370" t="n">
        <v>-0.050498</v>
      </c>
      <c r="Q192" s="353" t="s">
        <v>3609</v>
      </c>
      <c r="R192" s="353" t="s">
        <v>3609</v>
      </c>
      <c r="S192" s="370"/>
      <c r="T192" s="218"/>
      <c r="U192" s="218"/>
      <c r="V192" s="218"/>
      <c r="W192" s="218"/>
      <c r="X192" s="218"/>
      <c r="Y192" s="218"/>
      <c r="Z192" s="218"/>
      <c r="AA192" s="218"/>
    </row>
    <row r="193" customFormat="false" ht="14.25" hidden="false" customHeight="true" outlineLevel="0" collapsed="false">
      <c r="A193" s="353" t="n">
        <v>189</v>
      </c>
      <c r="B193" s="267" t="s">
        <v>4121</v>
      </c>
      <c r="C193" s="269" t="s">
        <v>428</v>
      </c>
      <c r="D193" s="370" t="s">
        <v>203</v>
      </c>
      <c r="E193" s="370" t="s">
        <v>854</v>
      </c>
      <c r="F193" s="380" t="n">
        <v>0.4</v>
      </c>
      <c r="G193" s="267" t="n">
        <v>2012</v>
      </c>
      <c r="H193" s="353" t="n">
        <v>68</v>
      </c>
      <c r="I193" s="375" t="n">
        <v>0.4</v>
      </c>
      <c r="J193" s="373" t="s">
        <v>45</v>
      </c>
      <c r="K193" s="370" t="s">
        <v>4122</v>
      </c>
      <c r="L193" s="269" t="s">
        <v>428</v>
      </c>
      <c r="M193" s="370" t="s">
        <v>3607</v>
      </c>
      <c r="N193" s="273" t="s">
        <v>4123</v>
      </c>
      <c r="O193" s="370" t="n">
        <v>111.054351</v>
      </c>
      <c r="P193" s="370" t="n">
        <v>-0.055714</v>
      </c>
      <c r="Q193" s="353" t="s">
        <v>3609</v>
      </c>
      <c r="R193" s="353" t="s">
        <v>3609</v>
      </c>
      <c r="S193" s="370"/>
      <c r="T193" s="218"/>
      <c r="U193" s="218"/>
      <c r="V193" s="218"/>
      <c r="W193" s="218"/>
      <c r="X193" s="218"/>
      <c r="Y193" s="218"/>
      <c r="Z193" s="218"/>
      <c r="AA193" s="218"/>
    </row>
    <row r="194" customFormat="false" ht="14.25" hidden="false" customHeight="true" outlineLevel="0" collapsed="false">
      <c r="A194" s="353" t="n">
        <v>190</v>
      </c>
      <c r="B194" s="267" t="s">
        <v>4124</v>
      </c>
      <c r="C194" s="269" t="s">
        <v>206</v>
      </c>
      <c r="D194" s="370" t="s">
        <v>203</v>
      </c>
      <c r="E194" s="370" t="s">
        <v>854</v>
      </c>
      <c r="F194" s="380" t="n">
        <v>0.49</v>
      </c>
      <c r="G194" s="267" t="n">
        <v>2005</v>
      </c>
      <c r="H194" s="353" t="n">
        <v>66</v>
      </c>
      <c r="I194" s="372" t="n">
        <v>0.49</v>
      </c>
      <c r="J194" s="373" t="s">
        <v>45</v>
      </c>
      <c r="K194" s="370" t="s">
        <v>4125</v>
      </c>
      <c r="L194" s="269" t="s">
        <v>206</v>
      </c>
      <c r="M194" s="370" t="s">
        <v>3607</v>
      </c>
      <c r="N194" s="267" t="s">
        <v>3657</v>
      </c>
      <c r="O194" s="370" t="n">
        <v>111.063205</v>
      </c>
      <c r="P194" s="370" t="n">
        <v>-0.049786</v>
      </c>
      <c r="Q194" s="353" t="s">
        <v>3609</v>
      </c>
      <c r="R194" s="370"/>
      <c r="S194" s="370"/>
      <c r="T194" s="218"/>
      <c r="U194" s="218"/>
      <c r="V194" s="218"/>
      <c r="W194" s="218"/>
      <c r="X194" s="218"/>
      <c r="Y194" s="218"/>
      <c r="Z194" s="218"/>
      <c r="AA194" s="218"/>
    </row>
    <row r="195" customFormat="false" ht="14.25" hidden="false" customHeight="true" outlineLevel="0" collapsed="false">
      <c r="A195" s="353" t="n">
        <v>191</v>
      </c>
      <c r="B195" s="267" t="s">
        <v>4126</v>
      </c>
      <c r="C195" s="370" t="s">
        <v>207</v>
      </c>
      <c r="D195" s="370" t="s">
        <v>203</v>
      </c>
      <c r="E195" s="370" t="s">
        <v>854</v>
      </c>
      <c r="F195" s="411" t="n">
        <v>0.38</v>
      </c>
      <c r="G195" s="353" t="n">
        <v>2013</v>
      </c>
      <c r="H195" s="353" t="n">
        <v>52</v>
      </c>
      <c r="I195" s="372" t="n">
        <v>1.29</v>
      </c>
      <c r="J195" s="373" t="s">
        <v>45</v>
      </c>
      <c r="K195" s="370" t="s">
        <v>4127</v>
      </c>
      <c r="L195" s="370" t="s">
        <v>4128</v>
      </c>
      <c r="M195" s="370" t="s">
        <v>3607</v>
      </c>
      <c r="N195" s="273" t="s">
        <v>4129</v>
      </c>
      <c r="O195" s="370" t="n">
        <v>111.056389</v>
      </c>
      <c r="P195" s="370" t="n">
        <v>-0.057323</v>
      </c>
      <c r="Q195" s="353" t="s">
        <v>3609</v>
      </c>
      <c r="R195" s="353" t="s">
        <v>3609</v>
      </c>
      <c r="S195" s="370"/>
      <c r="T195" s="218"/>
      <c r="U195" s="218"/>
      <c r="V195" s="218"/>
      <c r="W195" s="218"/>
      <c r="X195" s="218"/>
      <c r="Y195" s="218"/>
      <c r="Z195" s="218"/>
      <c r="AA195" s="218"/>
    </row>
    <row r="196" customFormat="false" ht="14.25" hidden="false" customHeight="true" outlineLevel="0" collapsed="false">
      <c r="A196" s="353" t="n">
        <v>192</v>
      </c>
      <c r="B196" s="267" t="s">
        <v>4130</v>
      </c>
      <c r="C196" s="370" t="s">
        <v>207</v>
      </c>
      <c r="D196" s="370" t="s">
        <v>203</v>
      </c>
      <c r="E196" s="370" t="s">
        <v>854</v>
      </c>
      <c r="F196" s="371" t="n">
        <v>0.88</v>
      </c>
      <c r="G196" s="353" t="n">
        <v>2014</v>
      </c>
      <c r="H196" s="353" t="n">
        <v>120</v>
      </c>
      <c r="I196" s="372" t="n">
        <v>1.8</v>
      </c>
      <c r="J196" s="373" t="s">
        <v>45</v>
      </c>
      <c r="K196" s="370" t="s">
        <v>4131</v>
      </c>
      <c r="L196" s="370" t="s">
        <v>207</v>
      </c>
      <c r="M196" s="370" t="s">
        <v>3607</v>
      </c>
      <c r="N196" s="273" t="s">
        <v>4132</v>
      </c>
      <c r="O196" s="370" t="n">
        <v>111.056842</v>
      </c>
      <c r="P196" s="370" t="n">
        <v>-0.056316</v>
      </c>
      <c r="Q196" s="353" t="s">
        <v>3609</v>
      </c>
      <c r="R196" s="353" t="s">
        <v>3609</v>
      </c>
      <c r="S196" s="370"/>
      <c r="T196" s="218"/>
      <c r="U196" s="218"/>
      <c r="V196" s="218"/>
      <c r="W196" s="218"/>
      <c r="X196" s="218"/>
      <c r="Y196" s="218"/>
      <c r="Z196" s="218"/>
      <c r="AA196" s="218"/>
    </row>
    <row r="197" customFormat="false" ht="14.25" hidden="false" customHeight="true" outlineLevel="0" collapsed="false">
      <c r="A197" s="353" t="n">
        <v>193</v>
      </c>
      <c r="B197" s="267" t="s">
        <v>4133</v>
      </c>
      <c r="C197" s="370" t="s">
        <v>208</v>
      </c>
      <c r="D197" s="370" t="s">
        <v>203</v>
      </c>
      <c r="E197" s="370" t="s">
        <v>854</v>
      </c>
      <c r="F197" s="380" t="n">
        <v>0.57</v>
      </c>
      <c r="G197" s="353" t="n">
        <v>2014</v>
      </c>
      <c r="H197" s="353" t="n">
        <v>77</v>
      </c>
      <c r="I197" s="372" t="n">
        <v>0.57</v>
      </c>
      <c r="J197" s="373" t="s">
        <v>45</v>
      </c>
      <c r="K197" s="370" t="s">
        <v>4134</v>
      </c>
      <c r="L197" s="370" t="s">
        <v>208</v>
      </c>
      <c r="M197" s="370" t="s">
        <v>3607</v>
      </c>
      <c r="N197" s="267" t="s">
        <v>3657</v>
      </c>
      <c r="O197" s="378" t="n">
        <v>111.051912</v>
      </c>
      <c r="P197" s="378" t="n">
        <v>-0.052377</v>
      </c>
      <c r="Q197" s="353" t="s">
        <v>3609</v>
      </c>
      <c r="R197" s="370"/>
      <c r="S197" s="370"/>
      <c r="T197" s="218"/>
      <c r="U197" s="218"/>
      <c r="V197" s="218"/>
      <c r="W197" s="218"/>
      <c r="X197" s="218"/>
      <c r="Y197" s="218"/>
      <c r="Z197" s="218"/>
      <c r="AA197" s="218"/>
    </row>
    <row r="198" customFormat="false" ht="14.25" hidden="false" customHeight="true" outlineLevel="0" collapsed="false">
      <c r="A198" s="353" t="n">
        <v>194</v>
      </c>
      <c r="B198" s="267" t="s">
        <v>4135</v>
      </c>
      <c r="C198" s="370" t="s">
        <v>208</v>
      </c>
      <c r="D198" s="370" t="s">
        <v>203</v>
      </c>
      <c r="E198" s="370" t="s">
        <v>854</v>
      </c>
      <c r="F198" s="380" t="n">
        <v>1.85</v>
      </c>
      <c r="G198" s="353" t="n">
        <v>2016</v>
      </c>
      <c r="H198" s="353" t="n">
        <v>251</v>
      </c>
      <c r="I198" s="375" t="n">
        <v>1.85</v>
      </c>
      <c r="J198" s="373" t="s">
        <v>45</v>
      </c>
      <c r="K198" s="370" t="s">
        <v>4136</v>
      </c>
      <c r="L198" s="370" t="s">
        <v>208</v>
      </c>
      <c r="M198" s="370" t="s">
        <v>3607</v>
      </c>
      <c r="N198" s="381" t="s">
        <v>4137</v>
      </c>
      <c r="O198" s="378" t="n">
        <v>111.019135</v>
      </c>
      <c r="P198" s="378" t="n">
        <v>-0.082961</v>
      </c>
      <c r="Q198" s="353" t="s">
        <v>3609</v>
      </c>
      <c r="R198" s="370"/>
      <c r="S198" s="370"/>
      <c r="T198" s="218"/>
      <c r="U198" s="218"/>
      <c r="V198" s="218"/>
      <c r="W198" s="218"/>
      <c r="X198" s="218"/>
      <c r="Y198" s="218"/>
      <c r="Z198" s="218"/>
      <c r="AA198" s="218"/>
    </row>
    <row r="199" customFormat="false" ht="14.25" hidden="false" customHeight="true" outlineLevel="0" collapsed="false">
      <c r="A199" s="353" t="n">
        <v>195</v>
      </c>
      <c r="B199" s="267" t="s">
        <v>4138</v>
      </c>
      <c r="C199" s="370" t="s">
        <v>208</v>
      </c>
      <c r="D199" s="370" t="s">
        <v>203</v>
      </c>
      <c r="E199" s="370" t="s">
        <v>854</v>
      </c>
      <c r="F199" s="380" t="n">
        <v>1.05</v>
      </c>
      <c r="G199" s="353" t="n">
        <v>2016</v>
      </c>
      <c r="H199" s="353" t="n">
        <v>142</v>
      </c>
      <c r="I199" s="375" t="n">
        <v>1.05</v>
      </c>
      <c r="J199" s="373" t="s">
        <v>45</v>
      </c>
      <c r="K199" s="370" t="s">
        <v>4139</v>
      </c>
      <c r="L199" s="370" t="s">
        <v>208</v>
      </c>
      <c r="M199" s="370" t="s">
        <v>3607</v>
      </c>
      <c r="N199" s="382" t="s">
        <v>4140</v>
      </c>
      <c r="O199" s="378" t="n">
        <v>111.019617</v>
      </c>
      <c r="P199" s="378" t="n">
        <v>-0.083204</v>
      </c>
      <c r="Q199" s="353" t="s">
        <v>3609</v>
      </c>
      <c r="R199" s="370"/>
      <c r="S199" s="370"/>
      <c r="T199" s="218"/>
      <c r="U199" s="218"/>
      <c r="V199" s="218"/>
      <c r="W199" s="218"/>
      <c r="X199" s="218"/>
      <c r="Y199" s="218"/>
      <c r="Z199" s="218"/>
      <c r="AA199" s="218"/>
    </row>
    <row r="200" customFormat="false" ht="14.25" hidden="false" customHeight="true" outlineLevel="0" collapsed="false">
      <c r="A200" s="353" t="n">
        <v>196</v>
      </c>
      <c r="B200" s="267" t="s">
        <v>4141</v>
      </c>
      <c r="C200" s="370" t="s">
        <v>209</v>
      </c>
      <c r="D200" s="370" t="s">
        <v>203</v>
      </c>
      <c r="E200" s="370" t="s">
        <v>854</v>
      </c>
      <c r="F200" s="380" t="n">
        <v>2.12</v>
      </c>
      <c r="G200" s="353" t="n">
        <v>2013</v>
      </c>
      <c r="H200" s="353" t="n">
        <v>288</v>
      </c>
      <c r="I200" s="372" t="n">
        <v>2.5</v>
      </c>
      <c r="J200" s="373" t="s">
        <v>45</v>
      </c>
      <c r="K200" s="370" t="s">
        <v>4142</v>
      </c>
      <c r="L200" s="370" t="s">
        <v>206</v>
      </c>
      <c r="M200" s="370" t="s">
        <v>3607</v>
      </c>
      <c r="N200" s="273" t="s">
        <v>4143</v>
      </c>
      <c r="O200" s="370" t="n">
        <v>111.047443</v>
      </c>
      <c r="P200" s="370" t="n">
        <v>-0.030421</v>
      </c>
      <c r="Q200" s="353" t="s">
        <v>3609</v>
      </c>
      <c r="R200" s="353" t="s">
        <v>3609</v>
      </c>
      <c r="S200" s="370"/>
      <c r="T200" s="218"/>
      <c r="U200" s="218"/>
      <c r="V200" s="218"/>
      <c r="W200" s="218"/>
      <c r="X200" s="218"/>
      <c r="Y200" s="218"/>
      <c r="Z200" s="218"/>
      <c r="AA200" s="218"/>
    </row>
    <row r="201" customFormat="false" ht="14.25" hidden="false" customHeight="true" outlineLevel="0" collapsed="false">
      <c r="A201" s="353" t="n">
        <v>197</v>
      </c>
      <c r="B201" s="267" t="s">
        <v>4144</v>
      </c>
      <c r="C201" s="269" t="s">
        <v>210</v>
      </c>
      <c r="D201" s="370" t="s">
        <v>203</v>
      </c>
      <c r="E201" s="370" t="s">
        <v>854</v>
      </c>
      <c r="F201" s="371" t="n">
        <v>0.4</v>
      </c>
      <c r="G201" s="267" t="n">
        <v>2013</v>
      </c>
      <c r="H201" s="353" t="n">
        <v>56</v>
      </c>
      <c r="I201" s="372" t="n">
        <v>1.99</v>
      </c>
      <c r="J201" s="373" t="s">
        <v>39</v>
      </c>
      <c r="K201" s="377" t="n">
        <v>889</v>
      </c>
      <c r="L201" s="370" t="s">
        <v>4145</v>
      </c>
      <c r="M201" s="370" t="s">
        <v>3607</v>
      </c>
      <c r="N201" s="273" t="s">
        <v>4146</v>
      </c>
      <c r="O201" s="370" t="n">
        <v>111.059613</v>
      </c>
      <c r="P201" s="370" t="n">
        <v>-0.052525</v>
      </c>
      <c r="Q201" s="353" t="s">
        <v>3609</v>
      </c>
      <c r="R201" s="353" t="s">
        <v>3609</v>
      </c>
      <c r="S201" s="370"/>
      <c r="T201" s="218"/>
      <c r="U201" s="218"/>
      <c r="V201" s="218"/>
      <c r="W201" s="218"/>
      <c r="X201" s="218"/>
      <c r="Y201" s="218"/>
      <c r="Z201" s="218"/>
      <c r="AA201" s="218"/>
    </row>
    <row r="202" customFormat="false" ht="14.25" hidden="false" customHeight="true" outlineLevel="0" collapsed="false">
      <c r="A202" s="353" t="n">
        <v>198</v>
      </c>
      <c r="B202" s="267" t="s">
        <v>4147</v>
      </c>
      <c r="C202" s="269" t="s">
        <v>211</v>
      </c>
      <c r="D202" s="370" t="s">
        <v>203</v>
      </c>
      <c r="E202" s="370" t="s">
        <v>854</v>
      </c>
      <c r="F202" s="371" t="n">
        <v>2</v>
      </c>
      <c r="G202" s="267" t="n">
        <v>2012</v>
      </c>
      <c r="H202" s="353" t="n">
        <v>139</v>
      </c>
      <c r="I202" s="372" t="n">
        <v>2</v>
      </c>
      <c r="J202" s="373" t="s">
        <v>45</v>
      </c>
      <c r="K202" s="370" t="s">
        <v>4148</v>
      </c>
      <c r="L202" s="269" t="s">
        <v>211</v>
      </c>
      <c r="M202" s="370" t="s">
        <v>3607</v>
      </c>
      <c r="N202" s="273" t="s">
        <v>4149</v>
      </c>
      <c r="O202" s="370" t="n">
        <v>111.063383</v>
      </c>
      <c r="P202" s="370" t="n">
        <v>-0.035031</v>
      </c>
      <c r="Q202" s="353" t="s">
        <v>3609</v>
      </c>
      <c r="R202" s="370"/>
      <c r="S202" s="370"/>
      <c r="T202" s="218"/>
      <c r="U202" s="218"/>
      <c r="V202" s="218"/>
      <c r="W202" s="218"/>
      <c r="X202" s="218"/>
      <c r="Y202" s="218"/>
      <c r="Z202" s="218"/>
      <c r="AA202" s="218"/>
    </row>
    <row r="203" customFormat="false" ht="14.25" hidden="false" customHeight="true" outlineLevel="0" collapsed="false">
      <c r="A203" s="353" t="n">
        <v>199</v>
      </c>
      <c r="B203" s="267" t="s">
        <v>4150</v>
      </c>
      <c r="C203" s="269" t="s">
        <v>212</v>
      </c>
      <c r="D203" s="370" t="s">
        <v>203</v>
      </c>
      <c r="E203" s="370" t="s">
        <v>854</v>
      </c>
      <c r="F203" s="380" t="n">
        <v>0.73</v>
      </c>
      <c r="G203" s="267" t="n">
        <v>2011</v>
      </c>
      <c r="H203" s="353" t="n">
        <v>435</v>
      </c>
      <c r="I203" s="372" t="n">
        <v>0.73</v>
      </c>
      <c r="J203" s="384" t="s">
        <v>39</v>
      </c>
      <c r="K203" s="377" t="n">
        <v>989</v>
      </c>
      <c r="L203" s="377" t="s">
        <v>4151</v>
      </c>
      <c r="M203" s="370" t="s">
        <v>3607</v>
      </c>
      <c r="N203" s="273" t="s">
        <v>4152</v>
      </c>
      <c r="O203" s="370" t="n">
        <v>111.061038</v>
      </c>
      <c r="P203" s="370" t="n">
        <v>-0.062253</v>
      </c>
      <c r="Q203" s="353" t="s">
        <v>3609</v>
      </c>
      <c r="R203" s="353" t="s">
        <v>3609</v>
      </c>
      <c r="S203" s="370"/>
      <c r="T203" s="218"/>
      <c r="U203" s="218"/>
      <c r="V203" s="218"/>
      <c r="W203" s="218"/>
      <c r="X203" s="218"/>
      <c r="Y203" s="218"/>
      <c r="Z203" s="218"/>
      <c r="AA203" s="218"/>
    </row>
    <row r="204" customFormat="false" ht="14.25" hidden="false" customHeight="true" outlineLevel="0" collapsed="false">
      <c r="A204" s="353" t="n">
        <v>200</v>
      </c>
      <c r="B204" s="267" t="s">
        <v>4153</v>
      </c>
      <c r="C204" s="269" t="s">
        <v>212</v>
      </c>
      <c r="D204" s="370" t="s">
        <v>203</v>
      </c>
      <c r="E204" s="370" t="s">
        <v>854</v>
      </c>
      <c r="F204" s="380" t="n">
        <v>0.95</v>
      </c>
      <c r="G204" s="267" t="n">
        <v>2012</v>
      </c>
      <c r="H204" s="353" t="n">
        <v>129</v>
      </c>
      <c r="I204" s="372" t="n">
        <v>0.95</v>
      </c>
      <c r="J204" s="384" t="s">
        <v>39</v>
      </c>
      <c r="K204" s="377" t="n">
        <v>990</v>
      </c>
      <c r="L204" s="370" t="s">
        <v>4154</v>
      </c>
      <c r="M204" s="370" t="s">
        <v>3607</v>
      </c>
      <c r="N204" s="267" t="s">
        <v>3657</v>
      </c>
      <c r="O204" s="370" t="n">
        <v>111.060889</v>
      </c>
      <c r="P204" s="370" t="n">
        <v>-0.061602</v>
      </c>
      <c r="Q204" s="353" t="s">
        <v>3609</v>
      </c>
      <c r="R204" s="370"/>
      <c r="S204" s="370"/>
      <c r="T204" s="218"/>
      <c r="U204" s="218"/>
      <c r="V204" s="218"/>
      <c r="W204" s="218"/>
      <c r="X204" s="218"/>
      <c r="Y204" s="218"/>
      <c r="Z204" s="218"/>
      <c r="AA204" s="218"/>
    </row>
    <row r="205" customFormat="false" ht="14.25" hidden="false" customHeight="true" outlineLevel="0" collapsed="false">
      <c r="A205" s="353" t="n">
        <v>201</v>
      </c>
      <c r="B205" s="267" t="s">
        <v>4155</v>
      </c>
      <c r="C205" s="269" t="s">
        <v>213</v>
      </c>
      <c r="D205" s="370" t="s">
        <v>203</v>
      </c>
      <c r="E205" s="370" t="s">
        <v>854</v>
      </c>
      <c r="F205" s="371" t="n">
        <v>0.5</v>
      </c>
      <c r="G205" s="267" t="n">
        <v>2007</v>
      </c>
      <c r="H205" s="353" t="n">
        <v>85</v>
      </c>
      <c r="I205" s="372" t="n">
        <v>0.48</v>
      </c>
      <c r="J205" s="373" t="s">
        <v>39</v>
      </c>
      <c r="K205" s="377" t="n">
        <v>976</v>
      </c>
      <c r="L205" s="370" t="s">
        <v>225</v>
      </c>
      <c r="M205" s="370" t="s">
        <v>3607</v>
      </c>
      <c r="N205" s="273" t="s">
        <v>4156</v>
      </c>
      <c r="O205" s="370" t="n">
        <v>111.059112</v>
      </c>
      <c r="P205" s="370" t="n">
        <v>-0.057468</v>
      </c>
      <c r="Q205" s="353" t="s">
        <v>3609</v>
      </c>
      <c r="R205" s="353" t="s">
        <v>3609</v>
      </c>
      <c r="S205" s="370"/>
      <c r="T205" s="218"/>
      <c r="U205" s="218"/>
      <c r="V205" s="218"/>
      <c r="W205" s="218"/>
      <c r="X205" s="218"/>
      <c r="Y205" s="218"/>
      <c r="Z205" s="218"/>
      <c r="AA205" s="218"/>
    </row>
    <row r="206" customFormat="false" ht="14.25" hidden="false" customHeight="true" outlineLevel="0" collapsed="false">
      <c r="A206" s="353" t="n">
        <v>202</v>
      </c>
      <c r="B206" s="267" t="s">
        <v>4157</v>
      </c>
      <c r="C206" s="269" t="s">
        <v>213</v>
      </c>
      <c r="D206" s="370" t="s">
        <v>203</v>
      </c>
      <c r="E206" s="370" t="s">
        <v>854</v>
      </c>
      <c r="F206" s="380" t="n">
        <v>0.65</v>
      </c>
      <c r="G206" s="267" t="n">
        <v>2007</v>
      </c>
      <c r="H206" s="353" t="n">
        <v>54</v>
      </c>
      <c r="I206" s="372" t="n">
        <v>0.47</v>
      </c>
      <c r="J206" s="373" t="s">
        <v>39</v>
      </c>
      <c r="K206" s="377" t="n">
        <v>985</v>
      </c>
      <c r="L206" s="370" t="s">
        <v>213</v>
      </c>
      <c r="M206" s="370" t="s">
        <v>3607</v>
      </c>
      <c r="N206" s="273" t="s">
        <v>4158</v>
      </c>
      <c r="O206" s="370" t="n">
        <v>111.06037</v>
      </c>
      <c r="P206" s="370" t="n">
        <v>-0.058677</v>
      </c>
      <c r="Q206" s="353" t="s">
        <v>3609</v>
      </c>
      <c r="R206" s="353" t="s">
        <v>3609</v>
      </c>
      <c r="S206" s="370"/>
      <c r="T206" s="218"/>
      <c r="U206" s="218"/>
      <c r="V206" s="218"/>
      <c r="W206" s="218"/>
      <c r="X206" s="218"/>
      <c r="Y206" s="218"/>
      <c r="Z206" s="218"/>
      <c r="AA206" s="218"/>
    </row>
    <row r="207" customFormat="false" ht="14.25" hidden="false" customHeight="true" outlineLevel="0" collapsed="false">
      <c r="A207" s="353" t="n">
        <v>203</v>
      </c>
      <c r="B207" s="267" t="s">
        <v>4159</v>
      </c>
      <c r="C207" s="269" t="s">
        <v>213</v>
      </c>
      <c r="D207" s="370" t="s">
        <v>203</v>
      </c>
      <c r="E207" s="370" t="s">
        <v>854</v>
      </c>
      <c r="F207" s="380" t="n">
        <v>0.55</v>
      </c>
      <c r="G207" s="267" t="n">
        <v>2007</v>
      </c>
      <c r="H207" s="353" t="n">
        <v>85</v>
      </c>
      <c r="I207" s="372" t="n">
        <v>0.49</v>
      </c>
      <c r="J207" s="373" t="s">
        <v>39</v>
      </c>
      <c r="K207" s="377" t="n">
        <v>973</v>
      </c>
      <c r="L207" s="370" t="s">
        <v>4160</v>
      </c>
      <c r="M207" s="370" t="s">
        <v>3607</v>
      </c>
      <c r="N207" s="273" t="s">
        <v>4156</v>
      </c>
      <c r="O207" s="370" t="n">
        <v>111.060379</v>
      </c>
      <c r="P207" s="370" t="n">
        <v>-0.060242</v>
      </c>
      <c r="Q207" s="353" t="s">
        <v>3609</v>
      </c>
      <c r="R207" s="353" t="s">
        <v>3609</v>
      </c>
      <c r="S207" s="370"/>
      <c r="T207" s="218"/>
      <c r="U207" s="218"/>
      <c r="V207" s="218"/>
      <c r="W207" s="218"/>
      <c r="X207" s="218"/>
      <c r="Y207" s="218"/>
      <c r="Z207" s="218"/>
      <c r="AA207" s="218"/>
    </row>
    <row r="208" customFormat="false" ht="14.25" hidden="false" customHeight="true" outlineLevel="0" collapsed="false">
      <c r="A208" s="353" t="n">
        <v>204</v>
      </c>
      <c r="B208" s="267" t="s">
        <v>4161</v>
      </c>
      <c r="C208" s="269" t="s">
        <v>214</v>
      </c>
      <c r="D208" s="370" t="s">
        <v>203</v>
      </c>
      <c r="E208" s="370" t="s">
        <v>854</v>
      </c>
      <c r="F208" s="380" t="n">
        <v>0.53</v>
      </c>
      <c r="G208" s="267" t="n">
        <v>2005</v>
      </c>
      <c r="H208" s="353" t="n">
        <v>72</v>
      </c>
      <c r="I208" s="372" t="n">
        <v>0.5</v>
      </c>
      <c r="J208" s="373" t="s">
        <v>45</v>
      </c>
      <c r="K208" s="370" t="s">
        <v>4162</v>
      </c>
      <c r="L208" s="269" t="s">
        <v>214</v>
      </c>
      <c r="M208" s="370" t="s">
        <v>3607</v>
      </c>
      <c r="N208" s="267" t="s">
        <v>3657</v>
      </c>
      <c r="O208" s="370" t="n">
        <v>111.062608</v>
      </c>
      <c r="P208" s="370" t="n">
        <v>-0.049881</v>
      </c>
      <c r="Q208" s="353" t="s">
        <v>3609</v>
      </c>
      <c r="R208" s="370"/>
      <c r="S208" s="370"/>
      <c r="T208" s="218"/>
      <c r="U208" s="218"/>
      <c r="V208" s="218"/>
      <c r="W208" s="218"/>
      <c r="X208" s="218"/>
      <c r="Y208" s="218"/>
      <c r="Z208" s="218"/>
      <c r="AA208" s="218"/>
    </row>
    <row r="209" customFormat="false" ht="14.25" hidden="false" customHeight="true" outlineLevel="0" collapsed="false">
      <c r="A209" s="353" t="n">
        <v>205</v>
      </c>
      <c r="B209" s="267" t="s">
        <v>4163</v>
      </c>
      <c r="C209" s="370" t="s">
        <v>215</v>
      </c>
      <c r="D209" s="370" t="s">
        <v>203</v>
      </c>
      <c r="E209" s="370" t="s">
        <v>854</v>
      </c>
      <c r="F209" s="371" t="n">
        <v>1.45</v>
      </c>
      <c r="G209" s="353" t="n">
        <v>2013</v>
      </c>
      <c r="H209" s="410" t="n">
        <v>197</v>
      </c>
      <c r="I209" s="372" t="n">
        <v>1.4</v>
      </c>
      <c r="J209" s="384" t="s">
        <v>45</v>
      </c>
      <c r="K209" s="370" t="s">
        <v>4164</v>
      </c>
      <c r="L209" s="370" t="s">
        <v>215</v>
      </c>
      <c r="M209" s="370" t="s">
        <v>3607</v>
      </c>
      <c r="N209" s="273" t="s">
        <v>4165</v>
      </c>
      <c r="O209" s="370" t="n">
        <v>111.077498</v>
      </c>
      <c r="P209" s="370" t="n">
        <v>-0.049301</v>
      </c>
      <c r="Q209" s="353" t="s">
        <v>3609</v>
      </c>
      <c r="R209" s="353" t="s">
        <v>3609</v>
      </c>
      <c r="S209" s="370"/>
      <c r="T209" s="218"/>
      <c r="U209" s="218"/>
      <c r="V209" s="218"/>
      <c r="W209" s="218"/>
      <c r="X209" s="218"/>
      <c r="Y209" s="218"/>
      <c r="Z209" s="218"/>
      <c r="AA209" s="218"/>
    </row>
    <row r="210" customFormat="false" ht="14.25" hidden="false" customHeight="true" outlineLevel="0" collapsed="false">
      <c r="A210" s="353" t="n">
        <v>206</v>
      </c>
      <c r="B210" s="267" t="s">
        <v>4166</v>
      </c>
      <c r="C210" s="269" t="s">
        <v>216</v>
      </c>
      <c r="D210" s="370" t="s">
        <v>203</v>
      </c>
      <c r="E210" s="370" t="s">
        <v>854</v>
      </c>
      <c r="F210" s="371" t="n">
        <v>1.51</v>
      </c>
      <c r="G210" s="353" t="n">
        <v>2005</v>
      </c>
      <c r="H210" s="353" t="n">
        <v>205</v>
      </c>
      <c r="I210" s="372" t="n">
        <v>1.51</v>
      </c>
      <c r="J210" s="373" t="s">
        <v>45</v>
      </c>
      <c r="K210" s="370" t="s">
        <v>4167</v>
      </c>
      <c r="L210" s="269" t="s">
        <v>216</v>
      </c>
      <c r="M210" s="370" t="s">
        <v>3607</v>
      </c>
      <c r="N210" s="267" t="s">
        <v>3657</v>
      </c>
      <c r="O210" s="370" t="n">
        <v>111.056892</v>
      </c>
      <c r="P210" s="370" t="n">
        <v>-0.054246</v>
      </c>
      <c r="Q210" s="353" t="s">
        <v>3609</v>
      </c>
      <c r="R210" s="370"/>
      <c r="S210" s="370"/>
      <c r="T210" s="218"/>
      <c r="U210" s="218"/>
      <c r="V210" s="218"/>
      <c r="W210" s="218"/>
      <c r="X210" s="218"/>
      <c r="Y210" s="218"/>
      <c r="Z210" s="218"/>
      <c r="AA210" s="218"/>
    </row>
    <row r="211" customFormat="false" ht="14.25" hidden="false" customHeight="true" outlineLevel="0" collapsed="false">
      <c r="A211" s="353" t="n">
        <v>207</v>
      </c>
      <c r="B211" s="267" t="s">
        <v>4168</v>
      </c>
      <c r="C211" s="370" t="s">
        <v>217</v>
      </c>
      <c r="D211" s="370" t="s">
        <v>203</v>
      </c>
      <c r="E211" s="370" t="s">
        <v>854</v>
      </c>
      <c r="F211" s="411" t="n">
        <v>0.68</v>
      </c>
      <c r="G211" s="267" t="n">
        <v>2009</v>
      </c>
      <c r="H211" s="353" t="n">
        <v>92</v>
      </c>
      <c r="I211" s="372" t="n">
        <v>0.7</v>
      </c>
      <c r="J211" s="373" t="s">
        <v>45</v>
      </c>
      <c r="K211" s="370" t="s">
        <v>4169</v>
      </c>
      <c r="L211" s="370" t="s">
        <v>217</v>
      </c>
      <c r="M211" s="370" t="s">
        <v>3607</v>
      </c>
      <c r="N211" s="273" t="s">
        <v>4170</v>
      </c>
      <c r="O211" s="370" t="n">
        <v>111.064426</v>
      </c>
      <c r="P211" s="370" t="n">
        <v>-0.057957</v>
      </c>
      <c r="Q211" s="353" t="s">
        <v>3609</v>
      </c>
      <c r="R211" s="353" t="s">
        <v>3609</v>
      </c>
      <c r="S211" s="370"/>
      <c r="T211" s="218"/>
      <c r="U211" s="218"/>
      <c r="V211" s="218"/>
      <c r="W211" s="218"/>
      <c r="X211" s="218"/>
      <c r="Y211" s="218"/>
      <c r="Z211" s="218"/>
      <c r="AA211" s="218"/>
    </row>
    <row r="212" customFormat="false" ht="14.25" hidden="false" customHeight="true" outlineLevel="0" collapsed="false">
      <c r="A212" s="353" t="n">
        <v>208</v>
      </c>
      <c r="B212" s="267" t="s">
        <v>4171</v>
      </c>
      <c r="C212" s="370" t="s">
        <v>218</v>
      </c>
      <c r="D212" s="370" t="s">
        <v>203</v>
      </c>
      <c r="E212" s="370" t="s">
        <v>854</v>
      </c>
      <c r="F212" s="411" t="n">
        <v>1.39</v>
      </c>
      <c r="G212" s="353" t="n">
        <v>2013</v>
      </c>
      <c r="H212" s="353" t="n">
        <v>189</v>
      </c>
      <c r="I212" s="372" t="n">
        <v>1.3</v>
      </c>
      <c r="J212" s="373" t="s">
        <v>45</v>
      </c>
      <c r="K212" s="370" t="s">
        <v>4172</v>
      </c>
      <c r="L212" s="370" t="s">
        <v>218</v>
      </c>
      <c r="M212" s="370" t="s">
        <v>3607</v>
      </c>
      <c r="N212" s="267" t="s">
        <v>3657</v>
      </c>
      <c r="O212" s="370" t="n">
        <v>111.022062</v>
      </c>
      <c r="P212" s="370" t="n">
        <v>-0.023566</v>
      </c>
      <c r="Q212" s="353" t="s">
        <v>3609</v>
      </c>
      <c r="R212" s="370"/>
      <c r="S212" s="370"/>
      <c r="T212" s="218"/>
      <c r="U212" s="218"/>
      <c r="V212" s="218"/>
      <c r="W212" s="218"/>
      <c r="X212" s="218"/>
      <c r="Y212" s="218"/>
      <c r="Z212" s="218"/>
      <c r="AA212" s="218"/>
    </row>
    <row r="213" customFormat="false" ht="14.25" hidden="false" customHeight="true" outlineLevel="0" collapsed="false">
      <c r="A213" s="353" t="n">
        <v>209</v>
      </c>
      <c r="B213" s="267" t="s">
        <v>4173</v>
      </c>
      <c r="C213" s="370" t="s">
        <v>219</v>
      </c>
      <c r="D213" s="370" t="s">
        <v>203</v>
      </c>
      <c r="E213" s="370" t="s">
        <v>854</v>
      </c>
      <c r="F213" s="411" t="n">
        <v>0.97</v>
      </c>
      <c r="G213" s="353" t="n">
        <v>2007</v>
      </c>
      <c r="H213" s="353" t="n">
        <v>132</v>
      </c>
      <c r="I213" s="372" t="n">
        <v>1</v>
      </c>
      <c r="J213" s="373" t="s">
        <v>45</v>
      </c>
      <c r="K213" s="370" t="s">
        <v>4174</v>
      </c>
      <c r="L213" s="370" t="s">
        <v>219</v>
      </c>
      <c r="M213" s="370" t="s">
        <v>3607</v>
      </c>
      <c r="N213" s="273" t="s">
        <v>4175</v>
      </c>
      <c r="O213" s="370" t="n">
        <v>111.061098</v>
      </c>
      <c r="P213" s="370" t="n">
        <v>-0.056589</v>
      </c>
      <c r="Q213" s="353" t="s">
        <v>3609</v>
      </c>
      <c r="R213" s="353" t="s">
        <v>3609</v>
      </c>
      <c r="S213" s="370"/>
      <c r="T213" s="218"/>
      <c r="U213" s="218"/>
      <c r="V213" s="218"/>
      <c r="W213" s="218"/>
      <c r="X213" s="218"/>
      <c r="Y213" s="218"/>
      <c r="Z213" s="218"/>
      <c r="AA213" s="218"/>
    </row>
    <row r="214" customFormat="false" ht="14.25" hidden="false" customHeight="true" outlineLevel="0" collapsed="false">
      <c r="A214" s="353" t="n">
        <v>210</v>
      </c>
      <c r="B214" s="267" t="s">
        <v>4176</v>
      </c>
      <c r="C214" s="370" t="s">
        <v>220</v>
      </c>
      <c r="D214" s="370" t="s">
        <v>203</v>
      </c>
      <c r="E214" s="370" t="s">
        <v>854</v>
      </c>
      <c r="F214" s="371" t="n">
        <v>0.44</v>
      </c>
      <c r="G214" s="353" t="n">
        <v>2010</v>
      </c>
      <c r="H214" s="353" t="n">
        <v>68</v>
      </c>
      <c r="I214" s="372" t="n">
        <v>0.5</v>
      </c>
      <c r="J214" s="373" t="s">
        <v>45</v>
      </c>
      <c r="K214" s="370" t="s">
        <v>4177</v>
      </c>
      <c r="L214" s="370" t="s">
        <v>302</v>
      </c>
      <c r="M214" s="370" t="s">
        <v>3607</v>
      </c>
      <c r="N214" s="273" t="s">
        <v>4178</v>
      </c>
      <c r="O214" s="370" t="n">
        <v>111.062908</v>
      </c>
      <c r="P214" s="370" t="n">
        <v>-0.049801</v>
      </c>
      <c r="Q214" s="353" t="s">
        <v>3609</v>
      </c>
      <c r="R214" s="353" t="s">
        <v>3609</v>
      </c>
      <c r="S214" s="370"/>
      <c r="T214" s="218"/>
      <c r="U214" s="218"/>
      <c r="V214" s="218"/>
      <c r="W214" s="218"/>
      <c r="X214" s="218"/>
      <c r="Y214" s="218"/>
      <c r="Z214" s="218"/>
      <c r="AA214" s="218"/>
    </row>
    <row r="215" customFormat="false" ht="14.25" hidden="false" customHeight="true" outlineLevel="0" collapsed="false">
      <c r="A215" s="353" t="n">
        <v>211</v>
      </c>
      <c r="B215" s="267" t="s">
        <v>4179</v>
      </c>
      <c r="C215" s="269" t="s">
        <v>221</v>
      </c>
      <c r="D215" s="370" t="s">
        <v>203</v>
      </c>
      <c r="E215" s="370" t="s">
        <v>854</v>
      </c>
      <c r="F215" s="371" t="n">
        <v>0.42</v>
      </c>
      <c r="G215" s="353" t="n">
        <v>2008</v>
      </c>
      <c r="H215" s="353" t="n">
        <v>57</v>
      </c>
      <c r="I215" s="372" t="n">
        <v>0.49</v>
      </c>
      <c r="J215" s="373" t="s">
        <v>39</v>
      </c>
      <c r="K215" s="377" t="n">
        <v>997</v>
      </c>
      <c r="L215" s="370" t="s">
        <v>4180</v>
      </c>
      <c r="M215" s="370" t="s">
        <v>3607</v>
      </c>
      <c r="N215" s="376" t="s">
        <v>4181</v>
      </c>
      <c r="O215" s="370" t="n">
        <v>111.062047</v>
      </c>
      <c r="P215" s="370" t="n">
        <v>-0.05844</v>
      </c>
      <c r="Q215" s="353" t="s">
        <v>3609</v>
      </c>
      <c r="R215" s="370"/>
      <c r="S215" s="370"/>
      <c r="T215" s="218"/>
      <c r="U215" s="218"/>
      <c r="V215" s="218"/>
      <c r="W215" s="218"/>
      <c r="X215" s="218"/>
      <c r="Y215" s="218"/>
      <c r="Z215" s="218"/>
      <c r="AA215" s="218"/>
    </row>
    <row r="216" customFormat="false" ht="14.25" hidden="false" customHeight="true" outlineLevel="0" collapsed="false">
      <c r="A216" s="353" t="n">
        <v>212</v>
      </c>
      <c r="B216" s="267" t="s">
        <v>4182</v>
      </c>
      <c r="C216" s="269" t="s">
        <v>222</v>
      </c>
      <c r="D216" s="370" t="s">
        <v>203</v>
      </c>
      <c r="E216" s="370" t="s">
        <v>854</v>
      </c>
      <c r="F216" s="371" t="n">
        <v>0.73</v>
      </c>
      <c r="G216" s="267" t="n">
        <v>2004</v>
      </c>
      <c r="H216" s="353" t="n">
        <v>99</v>
      </c>
      <c r="I216" s="372" t="n">
        <v>0.53</v>
      </c>
      <c r="J216" s="373" t="s">
        <v>39</v>
      </c>
      <c r="K216" s="377" t="n">
        <v>857</v>
      </c>
      <c r="L216" s="370" t="s">
        <v>4183</v>
      </c>
      <c r="M216" s="370" t="s">
        <v>3607</v>
      </c>
      <c r="N216" s="267" t="s">
        <v>3657</v>
      </c>
      <c r="O216" s="370" t="n">
        <v>111.055775</v>
      </c>
      <c r="P216" s="370" t="n">
        <v>-0.034278</v>
      </c>
      <c r="Q216" s="353" t="s">
        <v>3609</v>
      </c>
      <c r="R216" s="370"/>
      <c r="S216" s="370"/>
      <c r="T216" s="218"/>
      <c r="U216" s="218"/>
      <c r="V216" s="218"/>
      <c r="W216" s="218"/>
      <c r="X216" s="218"/>
      <c r="Y216" s="218"/>
      <c r="Z216" s="218"/>
      <c r="AA216" s="218"/>
    </row>
    <row r="217" customFormat="false" ht="14.25" hidden="false" customHeight="true" outlineLevel="0" collapsed="false">
      <c r="A217" s="353" t="n">
        <v>213</v>
      </c>
      <c r="B217" s="267" t="s">
        <v>4184</v>
      </c>
      <c r="C217" s="269" t="s">
        <v>222</v>
      </c>
      <c r="D217" s="370" t="s">
        <v>203</v>
      </c>
      <c r="E217" s="370" t="s">
        <v>854</v>
      </c>
      <c r="F217" s="371" t="n">
        <v>1.89</v>
      </c>
      <c r="G217" s="267" t="n">
        <v>2005</v>
      </c>
      <c r="H217" s="353" t="n">
        <v>257</v>
      </c>
      <c r="I217" s="372" t="n">
        <v>1.89</v>
      </c>
      <c r="J217" s="373" t="s">
        <v>45</v>
      </c>
      <c r="K217" s="370" t="s">
        <v>4185</v>
      </c>
      <c r="L217" s="269" t="s">
        <v>222</v>
      </c>
      <c r="M217" s="370" t="s">
        <v>3607</v>
      </c>
      <c r="N217" s="267" t="s">
        <v>3657</v>
      </c>
      <c r="O217" s="370" t="n">
        <v>111.050906</v>
      </c>
      <c r="P217" s="370" t="n">
        <v>-0.037026</v>
      </c>
      <c r="Q217" s="353" t="s">
        <v>3609</v>
      </c>
      <c r="R217" s="370"/>
      <c r="S217" s="370"/>
      <c r="T217" s="218"/>
      <c r="U217" s="218"/>
      <c r="V217" s="218"/>
      <c r="W217" s="218"/>
      <c r="X217" s="218"/>
      <c r="Y217" s="218"/>
      <c r="Z217" s="218"/>
      <c r="AA217" s="218"/>
    </row>
    <row r="218" customFormat="false" ht="14.25" hidden="false" customHeight="true" outlineLevel="0" collapsed="false">
      <c r="A218" s="353" t="n">
        <v>214</v>
      </c>
      <c r="B218" s="267" t="s">
        <v>4186</v>
      </c>
      <c r="C218" s="269" t="s">
        <v>223</v>
      </c>
      <c r="D218" s="370" t="s">
        <v>203</v>
      </c>
      <c r="E218" s="370" t="s">
        <v>854</v>
      </c>
      <c r="F218" s="371" t="n">
        <v>1.28</v>
      </c>
      <c r="G218" s="267" t="n">
        <v>2013</v>
      </c>
      <c r="H218" s="353" t="n">
        <v>204</v>
      </c>
      <c r="I218" s="372" t="n">
        <v>1.2</v>
      </c>
      <c r="J218" s="373" t="s">
        <v>45</v>
      </c>
      <c r="K218" s="370" t="s">
        <v>4187</v>
      </c>
      <c r="L218" s="370" t="s">
        <v>4188</v>
      </c>
      <c r="M218" s="370" t="s">
        <v>3607</v>
      </c>
      <c r="N218" s="273" t="s">
        <v>4189</v>
      </c>
      <c r="O218" s="370" t="n">
        <v>110.994731</v>
      </c>
      <c r="P218" s="370" t="n">
        <v>-0.038808</v>
      </c>
      <c r="Q218" s="353" t="s">
        <v>3609</v>
      </c>
      <c r="R218" s="353" t="s">
        <v>3609</v>
      </c>
      <c r="S218" s="370"/>
      <c r="T218" s="218"/>
      <c r="U218" s="218"/>
      <c r="V218" s="218"/>
      <c r="W218" s="218"/>
      <c r="X218" s="218"/>
      <c r="Y218" s="218"/>
      <c r="Z218" s="218"/>
      <c r="AA218" s="218"/>
    </row>
    <row r="219" customFormat="false" ht="14.25" hidden="false" customHeight="true" outlineLevel="0" collapsed="false">
      <c r="A219" s="353" t="n">
        <v>215</v>
      </c>
      <c r="B219" s="267" t="s">
        <v>4190</v>
      </c>
      <c r="C219" s="269" t="s">
        <v>223</v>
      </c>
      <c r="D219" s="370" t="s">
        <v>203</v>
      </c>
      <c r="E219" s="370" t="s">
        <v>854</v>
      </c>
      <c r="F219" s="371" t="n">
        <v>0.6</v>
      </c>
      <c r="G219" s="267" t="n">
        <v>2012</v>
      </c>
      <c r="H219" s="353" t="n">
        <v>81</v>
      </c>
      <c r="I219" s="372" t="n">
        <v>0.52</v>
      </c>
      <c r="J219" s="373" t="s">
        <v>39</v>
      </c>
      <c r="K219" s="377" t="n">
        <v>822</v>
      </c>
      <c r="L219" s="370" t="s">
        <v>4191</v>
      </c>
      <c r="M219" s="370" t="s">
        <v>3607</v>
      </c>
      <c r="N219" s="267" t="s">
        <v>3657</v>
      </c>
      <c r="O219" s="370" t="n">
        <v>111.002644</v>
      </c>
      <c r="P219" s="370" t="n">
        <v>-0.034583</v>
      </c>
      <c r="Q219" s="353" t="s">
        <v>3609</v>
      </c>
      <c r="R219" s="370"/>
      <c r="S219" s="370"/>
      <c r="T219" s="218"/>
      <c r="U219" s="218"/>
      <c r="V219" s="218"/>
      <c r="W219" s="218"/>
      <c r="X219" s="218"/>
      <c r="Y219" s="218"/>
      <c r="Z219" s="218"/>
      <c r="AA219" s="218"/>
    </row>
    <row r="220" customFormat="false" ht="14.25" hidden="false" customHeight="true" outlineLevel="0" collapsed="false">
      <c r="A220" s="353" t="n">
        <v>216</v>
      </c>
      <c r="B220" s="267" t="s">
        <v>4192</v>
      </c>
      <c r="C220" s="269" t="s">
        <v>223</v>
      </c>
      <c r="D220" s="370" t="s">
        <v>203</v>
      </c>
      <c r="E220" s="370" t="s">
        <v>854</v>
      </c>
      <c r="F220" s="371" t="n">
        <v>1.4</v>
      </c>
      <c r="G220" s="267" t="n">
        <v>2013</v>
      </c>
      <c r="H220" s="353" t="n">
        <v>190</v>
      </c>
      <c r="I220" s="372" t="n">
        <v>1.5</v>
      </c>
      <c r="J220" s="373" t="s">
        <v>45</v>
      </c>
      <c r="K220" s="370" t="s">
        <v>4193</v>
      </c>
      <c r="L220" s="370" t="s">
        <v>223</v>
      </c>
      <c r="M220" s="370" t="s">
        <v>3607</v>
      </c>
      <c r="N220" s="267" t="s">
        <v>3657</v>
      </c>
      <c r="O220" s="370" t="n">
        <v>111.052167</v>
      </c>
      <c r="P220" s="370" t="n">
        <v>-0.038774</v>
      </c>
      <c r="Q220" s="353" t="s">
        <v>3609</v>
      </c>
      <c r="R220" s="370"/>
      <c r="S220" s="370"/>
      <c r="T220" s="218"/>
      <c r="U220" s="218"/>
      <c r="V220" s="218"/>
      <c r="W220" s="218"/>
      <c r="X220" s="218"/>
      <c r="Y220" s="218"/>
      <c r="Z220" s="218"/>
      <c r="AA220" s="218"/>
    </row>
    <row r="221" customFormat="false" ht="14.25" hidden="false" customHeight="true" outlineLevel="0" collapsed="false">
      <c r="A221" s="353" t="n">
        <v>217</v>
      </c>
      <c r="B221" s="267" t="s">
        <v>4194</v>
      </c>
      <c r="C221" s="269" t="s">
        <v>223</v>
      </c>
      <c r="D221" s="370" t="s">
        <v>203</v>
      </c>
      <c r="E221" s="370" t="s">
        <v>854</v>
      </c>
      <c r="F221" s="371" t="n">
        <v>0.73</v>
      </c>
      <c r="G221" s="267" t="n">
        <v>2016</v>
      </c>
      <c r="H221" s="353" t="n">
        <v>204</v>
      </c>
      <c r="I221" s="372" t="n">
        <v>0.7</v>
      </c>
      <c r="J221" s="373" t="s">
        <v>45</v>
      </c>
      <c r="K221" s="370" t="s">
        <v>4195</v>
      </c>
      <c r="L221" s="370" t="s">
        <v>223</v>
      </c>
      <c r="M221" s="370" t="s">
        <v>3607</v>
      </c>
      <c r="N221" s="273" t="s">
        <v>4189</v>
      </c>
      <c r="O221" s="370" t="n">
        <v>111.034127</v>
      </c>
      <c r="P221" s="370" t="n">
        <v>-0.01939</v>
      </c>
      <c r="Q221" s="353" t="s">
        <v>3609</v>
      </c>
      <c r="R221" s="353" t="s">
        <v>3609</v>
      </c>
      <c r="S221" s="370"/>
      <c r="T221" s="218"/>
      <c r="U221" s="218"/>
      <c r="V221" s="218"/>
      <c r="W221" s="218"/>
      <c r="X221" s="218"/>
      <c r="Y221" s="218"/>
      <c r="Z221" s="218"/>
      <c r="AA221" s="218"/>
    </row>
    <row r="222" customFormat="false" ht="14.25" hidden="false" customHeight="true" outlineLevel="0" collapsed="false">
      <c r="A222" s="353" t="n">
        <v>218</v>
      </c>
      <c r="B222" s="267" t="s">
        <v>4196</v>
      </c>
      <c r="C222" s="269" t="s">
        <v>224</v>
      </c>
      <c r="D222" s="370" t="s">
        <v>203</v>
      </c>
      <c r="E222" s="370" t="s">
        <v>854</v>
      </c>
      <c r="F222" s="371" t="n">
        <v>1.25</v>
      </c>
      <c r="G222" s="267" t="n">
        <v>2012</v>
      </c>
      <c r="H222" s="353" t="n">
        <v>166</v>
      </c>
      <c r="I222" s="372" t="n">
        <v>1.26</v>
      </c>
      <c r="J222" s="373" t="s">
        <v>45</v>
      </c>
      <c r="K222" s="370" t="s">
        <v>4197</v>
      </c>
      <c r="L222" s="269" t="s">
        <v>224</v>
      </c>
      <c r="M222" s="370" t="s">
        <v>3607</v>
      </c>
      <c r="N222" s="273" t="s">
        <v>4198</v>
      </c>
      <c r="O222" s="370" t="n">
        <v>111.062412</v>
      </c>
      <c r="P222" s="370" t="n">
        <v>-0.036441</v>
      </c>
      <c r="Q222" s="353" t="s">
        <v>3609</v>
      </c>
      <c r="R222" s="353" t="s">
        <v>3609</v>
      </c>
      <c r="S222" s="370"/>
      <c r="T222" s="218"/>
      <c r="U222" s="218"/>
      <c r="V222" s="218"/>
      <c r="W222" s="218"/>
      <c r="X222" s="218"/>
      <c r="Y222" s="218"/>
      <c r="Z222" s="218"/>
      <c r="AA222" s="218"/>
    </row>
    <row r="223" customFormat="false" ht="14.25" hidden="false" customHeight="true" outlineLevel="0" collapsed="false">
      <c r="A223" s="353" t="n">
        <v>219</v>
      </c>
      <c r="B223" s="267" t="s">
        <v>4199</v>
      </c>
      <c r="C223" s="269" t="s">
        <v>224</v>
      </c>
      <c r="D223" s="370" t="s">
        <v>203</v>
      </c>
      <c r="E223" s="370" t="s">
        <v>854</v>
      </c>
      <c r="F223" s="371" t="n">
        <v>2.67</v>
      </c>
      <c r="G223" s="267" t="n">
        <v>2015</v>
      </c>
      <c r="H223" s="353" t="n">
        <v>376</v>
      </c>
      <c r="I223" s="372" t="n">
        <v>2.67</v>
      </c>
      <c r="J223" s="373" t="s">
        <v>45</v>
      </c>
      <c r="K223" s="412" t="s">
        <v>4200</v>
      </c>
      <c r="L223" s="370" t="s">
        <v>4201</v>
      </c>
      <c r="M223" s="370" t="s">
        <v>3607</v>
      </c>
      <c r="N223" s="273" t="s">
        <v>4198</v>
      </c>
      <c r="O223" s="370" t="n">
        <v>111.007448</v>
      </c>
      <c r="P223" s="370" t="n">
        <v>-0.040253</v>
      </c>
      <c r="Q223" s="353" t="s">
        <v>3609</v>
      </c>
      <c r="R223" s="353" t="s">
        <v>3609</v>
      </c>
      <c r="S223" s="370"/>
      <c r="T223" s="218"/>
      <c r="U223" s="218"/>
      <c r="V223" s="218"/>
      <c r="W223" s="218"/>
      <c r="X223" s="218"/>
      <c r="Y223" s="218"/>
      <c r="Z223" s="218"/>
      <c r="AA223" s="218"/>
    </row>
    <row r="224" customFormat="false" ht="14.25" hidden="false" customHeight="true" outlineLevel="0" collapsed="false">
      <c r="A224" s="353" t="n">
        <v>220</v>
      </c>
      <c r="B224" s="267" t="s">
        <v>4202</v>
      </c>
      <c r="C224" s="269" t="s">
        <v>225</v>
      </c>
      <c r="D224" s="370" t="s">
        <v>203</v>
      </c>
      <c r="E224" s="370" t="s">
        <v>854</v>
      </c>
      <c r="F224" s="371" t="n">
        <v>0.52</v>
      </c>
      <c r="G224" s="267" t="n">
        <v>2010</v>
      </c>
      <c r="H224" s="353" t="n">
        <v>70</v>
      </c>
      <c r="I224" s="372" t="n">
        <v>0.49</v>
      </c>
      <c r="J224" s="373" t="s">
        <v>39</v>
      </c>
      <c r="K224" s="377" t="n">
        <v>879</v>
      </c>
      <c r="L224" s="370" t="s">
        <v>225</v>
      </c>
      <c r="M224" s="370" t="s">
        <v>3607</v>
      </c>
      <c r="N224" s="267" t="s">
        <v>3657</v>
      </c>
      <c r="O224" s="370" t="n">
        <v>111.056888</v>
      </c>
      <c r="P224" s="370" t="n">
        <v>-0.049129</v>
      </c>
      <c r="Q224" s="353" t="s">
        <v>3609</v>
      </c>
      <c r="R224" s="370"/>
      <c r="S224" s="370"/>
      <c r="T224" s="218"/>
      <c r="U224" s="218"/>
      <c r="V224" s="218"/>
      <c r="W224" s="218"/>
      <c r="X224" s="218"/>
      <c r="Y224" s="218"/>
      <c r="Z224" s="218"/>
      <c r="AA224" s="218"/>
    </row>
    <row r="225" customFormat="false" ht="14.25" hidden="false" customHeight="true" outlineLevel="0" collapsed="false">
      <c r="A225" s="353" t="n">
        <v>221</v>
      </c>
      <c r="B225" s="267" t="s">
        <v>4203</v>
      </c>
      <c r="C225" s="269" t="s">
        <v>225</v>
      </c>
      <c r="D225" s="370" t="s">
        <v>203</v>
      </c>
      <c r="E225" s="370" t="s">
        <v>854</v>
      </c>
      <c r="F225" s="371" t="n">
        <v>4.04</v>
      </c>
      <c r="G225" s="267" t="n">
        <v>2013</v>
      </c>
      <c r="H225" s="353" t="n">
        <v>549</v>
      </c>
      <c r="I225" s="372" t="n">
        <v>4.05</v>
      </c>
      <c r="J225" s="373" t="s">
        <v>45</v>
      </c>
      <c r="K225" s="370" t="s">
        <v>4204</v>
      </c>
      <c r="L225" s="370" t="s">
        <v>225</v>
      </c>
      <c r="M225" s="370" t="s">
        <v>3607</v>
      </c>
      <c r="N225" s="376" t="s">
        <v>4205</v>
      </c>
      <c r="O225" s="370" t="n">
        <v>111.062179</v>
      </c>
      <c r="P225" s="370" t="n">
        <v>-0.039156</v>
      </c>
      <c r="Q225" s="353" t="s">
        <v>3609</v>
      </c>
      <c r="R225" s="370"/>
      <c r="S225" s="370"/>
      <c r="T225" s="218"/>
      <c r="U225" s="218"/>
      <c r="V225" s="218"/>
      <c r="W225" s="218"/>
      <c r="X225" s="218"/>
      <c r="Y225" s="218"/>
      <c r="Z225" s="218"/>
      <c r="AA225" s="218"/>
    </row>
    <row r="226" customFormat="false" ht="14.25" hidden="false" customHeight="true" outlineLevel="0" collapsed="false">
      <c r="A226" s="353" t="n">
        <v>222</v>
      </c>
      <c r="B226" s="267" t="s">
        <v>4206</v>
      </c>
      <c r="C226" s="269" t="s">
        <v>226</v>
      </c>
      <c r="D226" s="370" t="s">
        <v>203</v>
      </c>
      <c r="E226" s="370" t="s">
        <v>854</v>
      </c>
      <c r="F226" s="371" t="n">
        <v>1.34</v>
      </c>
      <c r="G226" s="267" t="n">
        <v>2013</v>
      </c>
      <c r="H226" s="353" t="n">
        <v>182</v>
      </c>
      <c r="I226" s="372" t="n">
        <v>1.34</v>
      </c>
      <c r="J226" s="373" t="s">
        <v>45</v>
      </c>
      <c r="K226" s="370" t="s">
        <v>4207</v>
      </c>
      <c r="L226" s="269" t="s">
        <v>226</v>
      </c>
      <c r="M226" s="370" t="s">
        <v>3607</v>
      </c>
      <c r="N226" s="267" t="s">
        <v>3657</v>
      </c>
      <c r="O226" s="378" t="n">
        <v>111.05103</v>
      </c>
      <c r="P226" s="378" t="n">
        <v>-0.050803</v>
      </c>
      <c r="Q226" s="353" t="s">
        <v>3609</v>
      </c>
      <c r="R226" s="370"/>
      <c r="S226" s="370"/>
      <c r="T226" s="218"/>
      <c r="U226" s="218"/>
      <c r="V226" s="218"/>
      <c r="W226" s="218"/>
      <c r="X226" s="218"/>
      <c r="Y226" s="218"/>
      <c r="Z226" s="218"/>
      <c r="AA226" s="218"/>
    </row>
    <row r="227" customFormat="false" ht="14.25" hidden="false" customHeight="true" outlineLevel="0" collapsed="false">
      <c r="A227" s="353" t="n">
        <v>223</v>
      </c>
      <c r="B227" s="267" t="s">
        <v>4208</v>
      </c>
      <c r="C227" s="269" t="s">
        <v>227</v>
      </c>
      <c r="D227" s="370" t="s">
        <v>203</v>
      </c>
      <c r="E227" s="370" t="s">
        <v>854</v>
      </c>
      <c r="F227" s="371" t="n">
        <v>1.14</v>
      </c>
      <c r="G227" s="267" t="n">
        <v>2010</v>
      </c>
      <c r="H227" s="353" t="n">
        <v>485</v>
      </c>
      <c r="I227" s="372" t="n">
        <v>1.61</v>
      </c>
      <c r="J227" s="373" t="s">
        <v>39</v>
      </c>
      <c r="K227" s="370" t="s">
        <v>4209</v>
      </c>
      <c r="L227" s="370" t="s">
        <v>227</v>
      </c>
      <c r="M227" s="370" t="s">
        <v>3607</v>
      </c>
      <c r="N227" s="273" t="s">
        <v>4210</v>
      </c>
      <c r="O227" s="370" t="n">
        <v>111.046812</v>
      </c>
      <c r="P227" s="370" t="n">
        <v>-0.026358</v>
      </c>
      <c r="Q227" s="353" t="s">
        <v>3609</v>
      </c>
      <c r="R227" s="353" t="s">
        <v>3609</v>
      </c>
      <c r="S227" s="370"/>
      <c r="T227" s="218"/>
      <c r="U227" s="218"/>
      <c r="V227" s="218"/>
      <c r="W227" s="218"/>
      <c r="X227" s="218"/>
      <c r="Y227" s="218"/>
      <c r="Z227" s="218"/>
      <c r="AA227" s="218"/>
    </row>
    <row r="228" customFormat="false" ht="14.25" hidden="false" customHeight="true" outlineLevel="0" collapsed="false">
      <c r="A228" s="353" t="n">
        <v>224</v>
      </c>
      <c r="B228" s="267" t="s">
        <v>4211</v>
      </c>
      <c r="C228" s="370" t="s">
        <v>228</v>
      </c>
      <c r="D228" s="370" t="s">
        <v>203</v>
      </c>
      <c r="E228" s="370" t="s">
        <v>854</v>
      </c>
      <c r="F228" s="411" t="n">
        <v>1.66</v>
      </c>
      <c r="G228" s="353" t="n">
        <v>2005</v>
      </c>
      <c r="H228" s="353" t="n">
        <v>225</v>
      </c>
      <c r="I228" s="372" t="n">
        <v>1.67</v>
      </c>
      <c r="J228" s="373" t="s">
        <v>45</v>
      </c>
      <c r="K228" s="370" t="s">
        <v>4212</v>
      </c>
      <c r="L228" s="370" t="s">
        <v>1518</v>
      </c>
      <c r="M228" s="370" t="s">
        <v>3607</v>
      </c>
      <c r="N228" s="376" t="s">
        <v>4213</v>
      </c>
      <c r="O228" s="370" t="n">
        <v>111.003592</v>
      </c>
      <c r="P228" s="370" t="n">
        <v>-0.012554</v>
      </c>
      <c r="Q228" s="353" t="s">
        <v>3609</v>
      </c>
      <c r="R228" s="370"/>
      <c r="S228" s="370"/>
      <c r="T228" s="218"/>
      <c r="U228" s="218"/>
      <c r="V228" s="218"/>
      <c r="W228" s="218"/>
      <c r="X228" s="218"/>
      <c r="Y228" s="218"/>
      <c r="Z228" s="218"/>
      <c r="AA228" s="218"/>
    </row>
    <row r="229" customFormat="false" ht="14.25" hidden="false" customHeight="true" outlineLevel="0" collapsed="false">
      <c r="A229" s="353" t="n">
        <v>225</v>
      </c>
      <c r="B229" s="267" t="s">
        <v>4214</v>
      </c>
      <c r="C229" s="370" t="s">
        <v>228</v>
      </c>
      <c r="D229" s="370" t="s">
        <v>203</v>
      </c>
      <c r="E229" s="370" t="s">
        <v>854</v>
      </c>
      <c r="F229" s="411" t="n">
        <v>1.15</v>
      </c>
      <c r="G229" s="267" t="n">
        <v>2015</v>
      </c>
      <c r="H229" s="353" t="n">
        <v>156</v>
      </c>
      <c r="I229" s="372" t="n">
        <v>1.5</v>
      </c>
      <c r="J229" s="373" t="s">
        <v>45</v>
      </c>
      <c r="K229" s="370" t="s">
        <v>4215</v>
      </c>
      <c r="L229" s="370" t="s">
        <v>1518</v>
      </c>
      <c r="M229" s="370" t="s">
        <v>3607</v>
      </c>
      <c r="N229" s="267" t="s">
        <v>3657</v>
      </c>
      <c r="O229" s="370" t="n">
        <v>111.061237</v>
      </c>
      <c r="P229" s="370" t="n">
        <v>-0.049747</v>
      </c>
      <c r="Q229" s="353" t="s">
        <v>3609</v>
      </c>
      <c r="R229" s="370"/>
      <c r="S229" s="370"/>
      <c r="T229" s="218"/>
      <c r="U229" s="218"/>
      <c r="V229" s="218"/>
      <c r="W229" s="218"/>
      <c r="X229" s="218"/>
      <c r="Y229" s="218"/>
      <c r="Z229" s="218"/>
      <c r="AA229" s="218"/>
    </row>
    <row r="230" customFormat="false" ht="14.25" hidden="false" customHeight="true" outlineLevel="0" collapsed="false">
      <c r="A230" s="353" t="n">
        <v>226</v>
      </c>
      <c r="B230" s="267" t="s">
        <v>4216</v>
      </c>
      <c r="C230" s="269" t="s">
        <v>229</v>
      </c>
      <c r="D230" s="370" t="s">
        <v>203</v>
      </c>
      <c r="E230" s="370" t="s">
        <v>854</v>
      </c>
      <c r="F230" s="371" t="n">
        <v>0.55</v>
      </c>
      <c r="G230" s="267" t="n">
        <v>2013</v>
      </c>
      <c r="H230" s="353" t="n">
        <v>80</v>
      </c>
      <c r="I230" s="372" t="n">
        <v>0.56</v>
      </c>
      <c r="J230" s="373" t="s">
        <v>45</v>
      </c>
      <c r="K230" s="370" t="s">
        <v>4217</v>
      </c>
      <c r="L230" s="370" t="s">
        <v>4218</v>
      </c>
      <c r="M230" s="370" t="s">
        <v>3607</v>
      </c>
      <c r="N230" s="273" t="s">
        <v>4219</v>
      </c>
      <c r="O230" s="370" t="n">
        <v>111.060442</v>
      </c>
      <c r="P230" s="370" t="n">
        <v>-0.060848</v>
      </c>
      <c r="Q230" s="353" t="s">
        <v>3609</v>
      </c>
      <c r="R230" s="353" t="s">
        <v>3609</v>
      </c>
      <c r="S230" s="370"/>
      <c r="T230" s="218"/>
      <c r="U230" s="218"/>
      <c r="V230" s="218"/>
      <c r="W230" s="218"/>
      <c r="X230" s="218"/>
      <c r="Y230" s="218"/>
      <c r="Z230" s="218"/>
      <c r="AA230" s="218"/>
    </row>
    <row r="231" customFormat="false" ht="14.25" hidden="false" customHeight="true" outlineLevel="0" collapsed="false">
      <c r="A231" s="353" t="n">
        <v>227</v>
      </c>
      <c r="B231" s="267" t="s">
        <v>4220</v>
      </c>
      <c r="C231" s="269" t="s">
        <v>229</v>
      </c>
      <c r="D231" s="370" t="s">
        <v>203</v>
      </c>
      <c r="E231" s="370" t="s">
        <v>854</v>
      </c>
      <c r="F231" s="371" t="n">
        <v>1.76</v>
      </c>
      <c r="G231" s="353" t="n">
        <v>2014</v>
      </c>
      <c r="H231" s="353" t="n">
        <v>250</v>
      </c>
      <c r="I231" s="372" t="n">
        <v>1.77</v>
      </c>
      <c r="J231" s="373" t="s">
        <v>45</v>
      </c>
      <c r="K231" s="370" t="s">
        <v>4221</v>
      </c>
      <c r="L231" s="269" t="s">
        <v>229</v>
      </c>
      <c r="M231" s="370" t="s">
        <v>3607</v>
      </c>
      <c r="N231" s="273" t="s">
        <v>4219</v>
      </c>
      <c r="O231" s="370" t="n">
        <v>111.067651</v>
      </c>
      <c r="P231" s="370" t="n">
        <v>-0.048611</v>
      </c>
      <c r="Q231" s="353" t="s">
        <v>3609</v>
      </c>
      <c r="R231" s="353" t="s">
        <v>3609</v>
      </c>
      <c r="S231" s="370"/>
      <c r="T231" s="218"/>
      <c r="U231" s="218"/>
      <c r="V231" s="218"/>
      <c r="W231" s="218"/>
      <c r="X231" s="218"/>
      <c r="Y231" s="218"/>
      <c r="Z231" s="218"/>
      <c r="AA231" s="218"/>
    </row>
    <row r="232" customFormat="false" ht="14.25" hidden="false" customHeight="true" outlineLevel="0" collapsed="false">
      <c r="A232" s="353" t="n">
        <v>228</v>
      </c>
      <c r="B232" s="267" t="s">
        <v>4222</v>
      </c>
      <c r="C232" s="370" t="s">
        <v>230</v>
      </c>
      <c r="D232" s="370" t="s">
        <v>203</v>
      </c>
      <c r="E232" s="370" t="s">
        <v>854</v>
      </c>
      <c r="F232" s="371" t="n">
        <v>0.3</v>
      </c>
      <c r="G232" s="267" t="n">
        <v>2008</v>
      </c>
      <c r="H232" s="353" t="n">
        <v>40</v>
      </c>
      <c r="I232" s="372" t="n">
        <v>0.55</v>
      </c>
      <c r="J232" s="373" t="s">
        <v>39</v>
      </c>
      <c r="K232" s="377" t="n">
        <v>871</v>
      </c>
      <c r="L232" s="370" t="s">
        <v>4223</v>
      </c>
      <c r="M232" s="370" t="s">
        <v>3607</v>
      </c>
      <c r="N232" s="273" t="s">
        <v>4224</v>
      </c>
      <c r="O232" s="370" t="n">
        <v>111.055497</v>
      </c>
      <c r="P232" s="370" t="n">
        <v>-0.049835</v>
      </c>
      <c r="Q232" s="353" t="s">
        <v>3609</v>
      </c>
      <c r="R232" s="353" t="s">
        <v>3609</v>
      </c>
      <c r="S232" s="370"/>
      <c r="T232" s="218"/>
      <c r="U232" s="218"/>
      <c r="V232" s="218"/>
      <c r="W232" s="218"/>
      <c r="X232" s="218"/>
      <c r="Y232" s="218"/>
      <c r="Z232" s="218"/>
      <c r="AA232" s="218"/>
    </row>
    <row r="233" customFormat="false" ht="14.25" hidden="false" customHeight="true" outlineLevel="0" collapsed="false">
      <c r="A233" s="353" t="n">
        <v>229</v>
      </c>
      <c r="B233" s="267" t="s">
        <v>4225</v>
      </c>
      <c r="C233" s="269" t="s">
        <v>230</v>
      </c>
      <c r="D233" s="370" t="s">
        <v>203</v>
      </c>
      <c r="E233" s="370" t="s">
        <v>854</v>
      </c>
      <c r="F233" s="371" t="n">
        <v>0.59</v>
      </c>
      <c r="G233" s="267" t="n">
        <v>2014</v>
      </c>
      <c r="H233" s="353" t="n">
        <v>80</v>
      </c>
      <c r="I233" s="372" t="n">
        <v>0.7</v>
      </c>
      <c r="J233" s="373" t="s">
        <v>45</v>
      </c>
      <c r="K233" s="370" t="s">
        <v>4226</v>
      </c>
      <c r="L233" s="269" t="s">
        <v>230</v>
      </c>
      <c r="M233" s="370" t="s">
        <v>3607</v>
      </c>
      <c r="N233" s="273" t="s">
        <v>4227</v>
      </c>
      <c r="O233" s="370" t="n">
        <v>111.061293</v>
      </c>
      <c r="P233" s="370" t="n">
        <v>-0.033449</v>
      </c>
      <c r="Q233" s="353" t="s">
        <v>3609</v>
      </c>
      <c r="R233" s="353" t="s">
        <v>3609</v>
      </c>
      <c r="S233" s="370"/>
      <c r="T233" s="218"/>
      <c r="U233" s="218"/>
      <c r="V233" s="218"/>
      <c r="W233" s="218"/>
      <c r="X233" s="218"/>
      <c r="Y233" s="218"/>
      <c r="Z233" s="218"/>
      <c r="AA233" s="218"/>
    </row>
    <row r="234" customFormat="false" ht="14.25" hidden="false" customHeight="true" outlineLevel="0" collapsed="false">
      <c r="A234" s="353" t="n">
        <v>230</v>
      </c>
      <c r="B234" s="267" t="s">
        <v>4228</v>
      </c>
      <c r="C234" s="269" t="s">
        <v>232</v>
      </c>
      <c r="D234" s="370" t="s">
        <v>203</v>
      </c>
      <c r="E234" s="370" t="s">
        <v>854</v>
      </c>
      <c r="F234" s="371" t="n">
        <v>0.78</v>
      </c>
      <c r="G234" s="267" t="n">
        <v>2013</v>
      </c>
      <c r="H234" s="353" t="n">
        <v>98</v>
      </c>
      <c r="I234" s="372" t="n">
        <v>0.78</v>
      </c>
      <c r="J234" s="384" t="s">
        <v>39</v>
      </c>
      <c r="K234" s="377" t="n">
        <v>986</v>
      </c>
      <c r="L234" s="370" t="s">
        <v>4229</v>
      </c>
      <c r="M234" s="370" t="s">
        <v>3607</v>
      </c>
      <c r="N234" s="273" t="s">
        <v>4230</v>
      </c>
      <c r="O234" s="370" t="n">
        <v>111.064528</v>
      </c>
      <c r="P234" s="370" t="n">
        <v>-0.060537</v>
      </c>
      <c r="Q234" s="353" t="s">
        <v>3609</v>
      </c>
      <c r="R234" s="353" t="s">
        <v>3609</v>
      </c>
      <c r="S234" s="370"/>
      <c r="T234" s="218"/>
      <c r="U234" s="218"/>
      <c r="V234" s="218"/>
      <c r="W234" s="218"/>
      <c r="X234" s="218"/>
      <c r="Y234" s="218"/>
      <c r="Z234" s="218"/>
      <c r="AA234" s="218"/>
    </row>
    <row r="235" customFormat="false" ht="14.25" hidden="false" customHeight="true" outlineLevel="0" collapsed="false">
      <c r="A235" s="353" t="n">
        <v>231</v>
      </c>
      <c r="B235" s="267" t="s">
        <v>4231</v>
      </c>
      <c r="C235" s="269" t="s">
        <v>232</v>
      </c>
      <c r="D235" s="370" t="s">
        <v>203</v>
      </c>
      <c r="E235" s="370" t="s">
        <v>854</v>
      </c>
      <c r="F235" s="371" t="n">
        <v>0.65</v>
      </c>
      <c r="G235" s="267" t="n">
        <v>2014</v>
      </c>
      <c r="H235" s="353" t="n">
        <v>88</v>
      </c>
      <c r="I235" s="372" t="n">
        <v>0.48</v>
      </c>
      <c r="J235" s="373" t="s">
        <v>39</v>
      </c>
      <c r="K235" s="377" t="n">
        <v>1005</v>
      </c>
      <c r="L235" s="269" t="s">
        <v>232</v>
      </c>
      <c r="M235" s="370" t="s">
        <v>3607</v>
      </c>
      <c r="N235" s="267" t="s">
        <v>3657</v>
      </c>
      <c r="O235" s="370" t="n">
        <v>111.060443</v>
      </c>
      <c r="P235" s="370" t="n">
        <v>-0.06053</v>
      </c>
      <c r="Q235" s="353" t="s">
        <v>3609</v>
      </c>
      <c r="R235" s="370"/>
      <c r="S235" s="370"/>
      <c r="T235" s="218"/>
      <c r="U235" s="218"/>
      <c r="V235" s="218"/>
      <c r="W235" s="218"/>
      <c r="X235" s="218"/>
      <c r="Y235" s="218"/>
      <c r="Z235" s="218"/>
      <c r="AA235" s="218"/>
    </row>
    <row r="236" customFormat="false" ht="14.25" hidden="false" customHeight="true" outlineLevel="0" collapsed="false">
      <c r="A236" s="353" t="n">
        <v>232</v>
      </c>
      <c r="B236" s="267" t="s">
        <v>4232</v>
      </c>
      <c r="C236" s="269" t="s">
        <v>232</v>
      </c>
      <c r="D236" s="370" t="s">
        <v>203</v>
      </c>
      <c r="E236" s="370" t="s">
        <v>854</v>
      </c>
      <c r="F236" s="371" t="n">
        <v>0.7</v>
      </c>
      <c r="G236" s="267" t="n">
        <v>2014</v>
      </c>
      <c r="H236" s="353" t="n">
        <v>98</v>
      </c>
      <c r="I236" s="372" t="n">
        <v>0.5</v>
      </c>
      <c r="J236" s="373" t="s">
        <v>39</v>
      </c>
      <c r="K236" s="377" t="n">
        <v>1003</v>
      </c>
      <c r="L236" s="370" t="s">
        <v>4233</v>
      </c>
      <c r="M236" s="370" t="s">
        <v>3607</v>
      </c>
      <c r="N236" s="273" t="s">
        <v>4230</v>
      </c>
      <c r="O236" s="370" t="n">
        <v>111.060525</v>
      </c>
      <c r="P236" s="370" t="n">
        <v>-0.061195</v>
      </c>
      <c r="Q236" s="353" t="s">
        <v>3609</v>
      </c>
      <c r="R236" s="353" t="s">
        <v>3609</v>
      </c>
      <c r="S236" s="370"/>
      <c r="T236" s="218"/>
      <c r="U236" s="218"/>
      <c r="V236" s="218"/>
      <c r="W236" s="218"/>
      <c r="X236" s="218"/>
      <c r="Y236" s="218"/>
      <c r="Z236" s="218"/>
      <c r="AA236" s="218"/>
    </row>
    <row r="237" customFormat="false" ht="14.25" hidden="false" customHeight="true" outlineLevel="0" collapsed="false">
      <c r="A237" s="353" t="n">
        <v>233</v>
      </c>
      <c r="B237" s="267" t="s">
        <v>4234</v>
      </c>
      <c r="C237" s="269" t="s">
        <v>233</v>
      </c>
      <c r="D237" s="370" t="s">
        <v>203</v>
      </c>
      <c r="E237" s="370" t="s">
        <v>854</v>
      </c>
      <c r="F237" s="411" t="n">
        <v>0.34</v>
      </c>
      <c r="G237" s="353" t="n">
        <v>2010</v>
      </c>
      <c r="H237" s="353" t="n">
        <v>46</v>
      </c>
      <c r="I237" s="372" t="n">
        <v>0.49</v>
      </c>
      <c r="J237" s="373" t="s">
        <v>39</v>
      </c>
      <c r="K237" s="377" t="n">
        <v>823</v>
      </c>
      <c r="L237" s="370" t="s">
        <v>4235</v>
      </c>
      <c r="M237" s="370" t="s">
        <v>3607</v>
      </c>
      <c r="N237" s="381" t="s">
        <v>4236</v>
      </c>
      <c r="O237" s="370" t="n">
        <v>111.035253</v>
      </c>
      <c r="P237" s="370" t="n">
        <v>-0.084207</v>
      </c>
      <c r="Q237" s="353" t="s">
        <v>3609</v>
      </c>
      <c r="R237" s="370"/>
      <c r="S237" s="370"/>
      <c r="T237" s="218"/>
      <c r="U237" s="218"/>
      <c r="V237" s="218"/>
      <c r="W237" s="218"/>
      <c r="X237" s="218"/>
      <c r="Y237" s="218"/>
      <c r="Z237" s="218"/>
      <c r="AA237" s="218"/>
    </row>
    <row r="238" customFormat="false" ht="14.25" hidden="false" customHeight="true" outlineLevel="0" collapsed="false">
      <c r="A238" s="353" t="n">
        <v>234</v>
      </c>
      <c r="B238" s="267" t="s">
        <v>4237</v>
      </c>
      <c r="C238" s="269" t="s">
        <v>233</v>
      </c>
      <c r="D238" s="370" t="s">
        <v>203</v>
      </c>
      <c r="E238" s="370" t="s">
        <v>854</v>
      </c>
      <c r="F238" s="371" t="n">
        <v>0.42</v>
      </c>
      <c r="G238" s="267" t="n">
        <v>2013</v>
      </c>
      <c r="H238" s="353" t="n">
        <v>57</v>
      </c>
      <c r="I238" s="372" t="n">
        <v>0.49</v>
      </c>
      <c r="J238" s="373" t="s">
        <v>45</v>
      </c>
      <c r="K238" s="370" t="s">
        <v>4238</v>
      </c>
      <c r="L238" s="269" t="s">
        <v>233</v>
      </c>
      <c r="M238" s="370" t="s">
        <v>3607</v>
      </c>
      <c r="N238" s="382" t="s">
        <v>4239</v>
      </c>
      <c r="O238" s="370" t="n">
        <v>111.053488</v>
      </c>
      <c r="P238" s="370" t="n">
        <v>-0.042781</v>
      </c>
      <c r="Q238" s="353" t="s">
        <v>3609</v>
      </c>
      <c r="R238" s="370"/>
      <c r="S238" s="370"/>
      <c r="T238" s="218"/>
      <c r="U238" s="218"/>
      <c r="V238" s="218"/>
      <c r="W238" s="218"/>
      <c r="X238" s="218"/>
      <c r="Y238" s="218"/>
      <c r="Z238" s="218"/>
      <c r="AA238" s="218"/>
    </row>
    <row r="239" customFormat="false" ht="14.25" hidden="false" customHeight="true" outlineLevel="0" collapsed="false">
      <c r="A239" s="353" t="n">
        <v>235</v>
      </c>
      <c r="B239" s="267" t="s">
        <v>4240</v>
      </c>
      <c r="C239" s="370" t="s">
        <v>233</v>
      </c>
      <c r="D239" s="370" t="s">
        <v>203</v>
      </c>
      <c r="E239" s="370" t="s">
        <v>854</v>
      </c>
      <c r="F239" s="371" t="n">
        <v>1.18</v>
      </c>
      <c r="G239" s="267" t="n">
        <v>2014</v>
      </c>
      <c r="H239" s="353" t="n">
        <v>160</v>
      </c>
      <c r="I239" s="372" t="n">
        <v>1.52</v>
      </c>
      <c r="J239" s="373" t="s">
        <v>45</v>
      </c>
      <c r="K239" s="370" t="s">
        <v>4241</v>
      </c>
      <c r="L239" s="269" t="s">
        <v>233</v>
      </c>
      <c r="M239" s="370" t="s">
        <v>3607</v>
      </c>
      <c r="N239" s="273" t="s">
        <v>4242</v>
      </c>
      <c r="O239" s="370" t="n">
        <v>111.052437</v>
      </c>
      <c r="P239" s="370" t="n">
        <v>-0.04059</v>
      </c>
      <c r="Q239" s="353" t="s">
        <v>3609</v>
      </c>
      <c r="R239" s="353" t="s">
        <v>3609</v>
      </c>
      <c r="S239" s="370"/>
      <c r="T239" s="218"/>
      <c r="U239" s="218"/>
      <c r="V239" s="218"/>
      <c r="W239" s="218"/>
      <c r="X239" s="218"/>
      <c r="Y239" s="218"/>
      <c r="Z239" s="218"/>
      <c r="AA239" s="218"/>
    </row>
    <row r="240" customFormat="false" ht="14.25" hidden="false" customHeight="true" outlineLevel="0" collapsed="false">
      <c r="A240" s="353" t="n">
        <v>236</v>
      </c>
      <c r="B240" s="267" t="s">
        <v>4243</v>
      </c>
      <c r="C240" s="370" t="s">
        <v>233</v>
      </c>
      <c r="D240" s="370" t="s">
        <v>203</v>
      </c>
      <c r="E240" s="370" t="s">
        <v>854</v>
      </c>
      <c r="F240" s="371" t="n">
        <v>0.85</v>
      </c>
      <c r="G240" s="267" t="n">
        <v>2015</v>
      </c>
      <c r="H240" s="353" t="n">
        <v>115</v>
      </c>
      <c r="I240" s="375" t="n">
        <v>0.85</v>
      </c>
      <c r="J240" s="373" t="s">
        <v>45</v>
      </c>
      <c r="K240" s="370" t="s">
        <v>4244</v>
      </c>
      <c r="L240" s="370" t="s">
        <v>233</v>
      </c>
      <c r="M240" s="370" t="s">
        <v>3607</v>
      </c>
      <c r="N240" s="273" t="s">
        <v>4245</v>
      </c>
      <c r="O240" s="370" t="n">
        <v>111.064443</v>
      </c>
      <c r="P240" s="370" t="n">
        <v>-0.048744</v>
      </c>
      <c r="Q240" s="353" t="s">
        <v>3609</v>
      </c>
      <c r="R240" s="353" t="s">
        <v>3609</v>
      </c>
      <c r="S240" s="370"/>
      <c r="T240" s="218"/>
      <c r="U240" s="218"/>
      <c r="V240" s="218"/>
      <c r="W240" s="218"/>
      <c r="X240" s="218"/>
      <c r="Y240" s="218"/>
      <c r="Z240" s="218"/>
      <c r="AA240" s="218"/>
    </row>
    <row r="241" customFormat="false" ht="14.25" hidden="false" customHeight="true" outlineLevel="0" collapsed="false">
      <c r="A241" s="353" t="n">
        <v>237</v>
      </c>
      <c r="B241" s="267" t="s">
        <v>4246</v>
      </c>
      <c r="C241" s="269" t="s">
        <v>234</v>
      </c>
      <c r="D241" s="370" t="s">
        <v>203</v>
      </c>
      <c r="E241" s="370" t="s">
        <v>854</v>
      </c>
      <c r="F241" s="371" t="n">
        <v>1.78</v>
      </c>
      <c r="G241" s="353" t="n">
        <v>2013</v>
      </c>
      <c r="H241" s="353" t="n">
        <v>200</v>
      </c>
      <c r="I241" s="372" t="n">
        <v>1.78</v>
      </c>
      <c r="J241" s="384" t="s">
        <v>39</v>
      </c>
      <c r="K241" s="377" t="n">
        <v>820</v>
      </c>
      <c r="L241" s="370" t="s">
        <v>4247</v>
      </c>
      <c r="M241" s="370" t="s">
        <v>3607</v>
      </c>
      <c r="N241" s="273" t="s">
        <v>4248</v>
      </c>
      <c r="O241" s="370" t="n">
        <v>111.052183</v>
      </c>
      <c r="P241" s="370" t="n">
        <v>-0.033993</v>
      </c>
      <c r="Q241" s="353" t="s">
        <v>3609</v>
      </c>
      <c r="R241" s="353" t="s">
        <v>3609</v>
      </c>
      <c r="S241" s="370"/>
      <c r="T241" s="218"/>
      <c r="U241" s="218"/>
      <c r="V241" s="218"/>
      <c r="W241" s="218"/>
      <c r="X241" s="218"/>
      <c r="Y241" s="218"/>
      <c r="Z241" s="218"/>
      <c r="AA241" s="218"/>
    </row>
    <row r="242" customFormat="false" ht="14.25" hidden="false" customHeight="true" outlineLevel="0" collapsed="false">
      <c r="A242" s="353" t="n">
        <v>238</v>
      </c>
      <c r="B242" s="267" t="s">
        <v>4249</v>
      </c>
      <c r="C242" s="370" t="s">
        <v>235</v>
      </c>
      <c r="D242" s="370" t="s">
        <v>203</v>
      </c>
      <c r="E242" s="370" t="s">
        <v>854</v>
      </c>
      <c r="F242" s="371" t="n">
        <v>0.88</v>
      </c>
      <c r="G242" s="267" t="n">
        <v>2011</v>
      </c>
      <c r="H242" s="353" t="n">
        <v>135</v>
      </c>
      <c r="I242" s="372" t="n">
        <v>0.88</v>
      </c>
      <c r="J242" s="384" t="s">
        <v>39</v>
      </c>
      <c r="K242" s="377" t="n">
        <v>991</v>
      </c>
      <c r="L242" s="370" t="s">
        <v>4250</v>
      </c>
      <c r="M242" s="370" t="s">
        <v>3607</v>
      </c>
      <c r="N242" s="273" t="s">
        <v>4251</v>
      </c>
      <c r="O242" s="370" t="n">
        <v>111.061657</v>
      </c>
      <c r="P242" s="370" t="n">
        <v>-0.062658</v>
      </c>
      <c r="Q242" s="353" t="s">
        <v>3609</v>
      </c>
      <c r="R242" s="353" t="s">
        <v>3609</v>
      </c>
      <c r="S242" s="370"/>
      <c r="T242" s="218"/>
      <c r="U242" s="218"/>
      <c r="V242" s="218"/>
      <c r="W242" s="218"/>
      <c r="X242" s="218"/>
      <c r="Y242" s="218"/>
      <c r="Z242" s="218"/>
      <c r="AA242" s="218"/>
    </row>
    <row r="243" customFormat="false" ht="14.25" hidden="false" customHeight="true" outlineLevel="0" collapsed="false">
      <c r="A243" s="353" t="n">
        <v>239</v>
      </c>
      <c r="B243" s="267" t="s">
        <v>4252</v>
      </c>
      <c r="C243" s="269" t="s">
        <v>236</v>
      </c>
      <c r="D243" s="370" t="s">
        <v>203</v>
      </c>
      <c r="E243" s="370" t="s">
        <v>854</v>
      </c>
      <c r="F243" s="371" t="n">
        <v>1.26</v>
      </c>
      <c r="G243" s="267" t="n">
        <v>2017</v>
      </c>
      <c r="H243" s="353" t="n">
        <v>160</v>
      </c>
      <c r="I243" s="372" t="n">
        <v>1.27</v>
      </c>
      <c r="J243" s="373" t="s">
        <v>45</v>
      </c>
      <c r="K243" s="370" t="s">
        <v>4253</v>
      </c>
      <c r="L243" s="269" t="s">
        <v>236</v>
      </c>
      <c r="M243" s="370" t="s">
        <v>3607</v>
      </c>
      <c r="N243" s="273" t="s">
        <v>4254</v>
      </c>
      <c r="O243" s="370" t="n">
        <v>111.077096</v>
      </c>
      <c r="P243" s="370" t="n">
        <v>-0.048173</v>
      </c>
      <c r="Q243" s="353" t="s">
        <v>3609</v>
      </c>
      <c r="R243" s="353" t="s">
        <v>3609</v>
      </c>
      <c r="S243" s="370"/>
      <c r="T243" s="218"/>
      <c r="U243" s="218"/>
      <c r="V243" s="218"/>
      <c r="W243" s="218"/>
      <c r="X243" s="218"/>
      <c r="Y243" s="218"/>
      <c r="Z243" s="218"/>
      <c r="AA243" s="218"/>
    </row>
    <row r="244" customFormat="false" ht="14.25" hidden="false" customHeight="true" outlineLevel="0" collapsed="false">
      <c r="A244" s="353" t="n">
        <v>240</v>
      </c>
      <c r="B244" s="267" t="s">
        <v>4255</v>
      </c>
      <c r="C244" s="269" t="s">
        <v>236</v>
      </c>
      <c r="D244" s="370" t="s">
        <v>203</v>
      </c>
      <c r="E244" s="370" t="s">
        <v>854</v>
      </c>
      <c r="F244" s="371" t="n">
        <v>0.83</v>
      </c>
      <c r="G244" s="353" t="n">
        <v>2015</v>
      </c>
      <c r="H244" s="353" t="n">
        <v>113</v>
      </c>
      <c r="I244" s="372" t="n">
        <v>0.53</v>
      </c>
      <c r="J244" s="373" t="s">
        <v>39</v>
      </c>
      <c r="K244" s="377" t="s">
        <v>4256</v>
      </c>
      <c r="L244" s="370" t="s">
        <v>4257</v>
      </c>
      <c r="M244" s="370" t="s">
        <v>3607</v>
      </c>
      <c r="N244" s="273" t="s">
        <v>4258</v>
      </c>
      <c r="O244" s="370" t="n">
        <v>111.054303</v>
      </c>
      <c r="P244" s="370" t="n">
        <v>-0.056715</v>
      </c>
      <c r="Q244" s="353" t="s">
        <v>3609</v>
      </c>
      <c r="R244" s="353" t="s">
        <v>3609</v>
      </c>
      <c r="S244" s="370"/>
      <c r="T244" s="218"/>
      <c r="U244" s="218"/>
      <c r="V244" s="218"/>
      <c r="W244" s="218"/>
      <c r="X244" s="218"/>
      <c r="Y244" s="218"/>
      <c r="Z244" s="218"/>
      <c r="AA244" s="218"/>
    </row>
    <row r="245" customFormat="false" ht="14.25" hidden="false" customHeight="true" outlineLevel="0" collapsed="false">
      <c r="A245" s="353" t="n">
        <v>241</v>
      </c>
      <c r="B245" s="267" t="s">
        <v>4259</v>
      </c>
      <c r="C245" s="269" t="s">
        <v>237</v>
      </c>
      <c r="D245" s="370" t="s">
        <v>203</v>
      </c>
      <c r="E245" s="370" t="s">
        <v>854</v>
      </c>
      <c r="F245" s="371" t="n">
        <v>0.45</v>
      </c>
      <c r="G245" s="267" t="n">
        <v>2010</v>
      </c>
      <c r="H245" s="353" t="n">
        <v>61</v>
      </c>
      <c r="I245" s="372" t="n">
        <v>0.54</v>
      </c>
      <c r="J245" s="373" t="s">
        <v>39</v>
      </c>
      <c r="K245" s="377" t="n">
        <v>917</v>
      </c>
      <c r="L245" s="370" t="s">
        <v>4260</v>
      </c>
      <c r="M245" s="370" t="s">
        <v>3607</v>
      </c>
      <c r="N245" s="273" t="s">
        <v>4261</v>
      </c>
      <c r="O245" s="370" t="n">
        <v>111.056787</v>
      </c>
      <c r="P245" s="370" t="n">
        <v>-0.044691</v>
      </c>
      <c r="Q245" s="353" t="s">
        <v>3609</v>
      </c>
      <c r="R245" s="353" t="s">
        <v>3609</v>
      </c>
      <c r="S245" s="370"/>
      <c r="T245" s="218"/>
      <c r="U245" s="218"/>
      <c r="V245" s="218"/>
      <c r="W245" s="218"/>
      <c r="X245" s="218"/>
      <c r="Y245" s="218"/>
      <c r="Z245" s="218"/>
      <c r="AA245" s="218"/>
    </row>
    <row r="246" customFormat="false" ht="14.25" hidden="false" customHeight="true" outlineLevel="0" collapsed="false">
      <c r="A246" s="353" t="n">
        <v>242</v>
      </c>
      <c r="B246" s="267" t="s">
        <v>4262</v>
      </c>
      <c r="C246" s="269" t="s">
        <v>239</v>
      </c>
      <c r="D246" s="370" t="s">
        <v>203</v>
      </c>
      <c r="E246" s="370" t="s">
        <v>854</v>
      </c>
      <c r="F246" s="371" t="n">
        <v>0.57</v>
      </c>
      <c r="G246" s="267" t="n">
        <v>2016</v>
      </c>
      <c r="H246" s="353" t="n">
        <v>80</v>
      </c>
      <c r="I246" s="372" t="n">
        <v>0.58</v>
      </c>
      <c r="J246" s="373" t="s">
        <v>45</v>
      </c>
      <c r="K246" s="370" t="s">
        <v>4263</v>
      </c>
      <c r="L246" s="370" t="s">
        <v>239</v>
      </c>
      <c r="M246" s="370" t="s">
        <v>3607</v>
      </c>
      <c r="N246" s="273" t="s">
        <v>4264</v>
      </c>
      <c r="O246" s="370" t="n">
        <v>111.064227</v>
      </c>
      <c r="P246" s="370" t="n">
        <v>-0.035218</v>
      </c>
      <c r="Q246" s="353" t="s">
        <v>3609</v>
      </c>
      <c r="R246" s="353" t="s">
        <v>3609</v>
      </c>
      <c r="S246" s="370"/>
      <c r="T246" s="218"/>
      <c r="U246" s="218"/>
      <c r="V246" s="218"/>
      <c r="W246" s="218"/>
      <c r="X246" s="218"/>
      <c r="Y246" s="218"/>
      <c r="Z246" s="218"/>
      <c r="AA246" s="218"/>
    </row>
    <row r="247" customFormat="false" ht="14.25" hidden="false" customHeight="true" outlineLevel="0" collapsed="false">
      <c r="A247" s="353" t="n">
        <v>243</v>
      </c>
      <c r="B247" s="267" t="s">
        <v>4265</v>
      </c>
      <c r="C247" s="269" t="s">
        <v>239</v>
      </c>
      <c r="D247" s="370" t="s">
        <v>203</v>
      </c>
      <c r="E247" s="370" t="s">
        <v>854</v>
      </c>
      <c r="F247" s="371" t="n">
        <v>1.35</v>
      </c>
      <c r="G247" s="267" t="n">
        <v>2010</v>
      </c>
      <c r="H247" s="353" t="n">
        <v>150</v>
      </c>
      <c r="I247" s="375" t="n">
        <v>1.35</v>
      </c>
      <c r="J247" s="373" t="s">
        <v>45</v>
      </c>
      <c r="K247" s="370" t="s">
        <v>4266</v>
      </c>
      <c r="L247" s="269" t="s">
        <v>239</v>
      </c>
      <c r="M247" s="370" t="s">
        <v>3607</v>
      </c>
      <c r="N247" s="273" t="s">
        <v>4264</v>
      </c>
      <c r="O247" s="370" t="n">
        <v>111.061455</v>
      </c>
      <c r="P247" s="370" t="n">
        <v>-0.058345</v>
      </c>
      <c r="Q247" s="353" t="s">
        <v>3609</v>
      </c>
      <c r="R247" s="353" t="s">
        <v>3609</v>
      </c>
      <c r="S247" s="370"/>
      <c r="T247" s="218"/>
      <c r="U247" s="218"/>
      <c r="V247" s="218"/>
      <c r="W247" s="218"/>
      <c r="X247" s="218"/>
      <c r="Y247" s="218"/>
      <c r="Z247" s="218"/>
      <c r="AA247" s="218"/>
    </row>
    <row r="248" customFormat="false" ht="14.25" hidden="false" customHeight="true" outlineLevel="0" collapsed="false">
      <c r="A248" s="353" t="n">
        <v>244</v>
      </c>
      <c r="B248" s="267" t="s">
        <v>4267</v>
      </c>
      <c r="C248" s="269" t="s">
        <v>240</v>
      </c>
      <c r="D248" s="370" t="s">
        <v>203</v>
      </c>
      <c r="E248" s="370" t="s">
        <v>854</v>
      </c>
      <c r="F248" s="371" t="n">
        <v>0.55</v>
      </c>
      <c r="G248" s="267" t="n">
        <v>2004</v>
      </c>
      <c r="H248" s="353" t="n">
        <v>75</v>
      </c>
      <c r="I248" s="372" t="n">
        <v>0.51</v>
      </c>
      <c r="J248" s="373" t="s">
        <v>39</v>
      </c>
      <c r="K248" s="377" t="n">
        <v>974</v>
      </c>
      <c r="L248" s="370" t="s">
        <v>4268</v>
      </c>
      <c r="M248" s="370" t="s">
        <v>3607</v>
      </c>
      <c r="N248" s="273" t="s">
        <v>4269</v>
      </c>
      <c r="O248" s="370" t="n">
        <v>111.067664</v>
      </c>
      <c r="P248" s="370" t="n">
        <v>-0.049034</v>
      </c>
      <c r="Q248" s="353" t="s">
        <v>3609</v>
      </c>
      <c r="R248" s="353" t="s">
        <v>3609</v>
      </c>
      <c r="S248" s="370"/>
      <c r="T248" s="218"/>
      <c r="U248" s="218"/>
      <c r="V248" s="218"/>
      <c r="W248" s="218"/>
      <c r="X248" s="218"/>
      <c r="Y248" s="218"/>
      <c r="Z248" s="218"/>
      <c r="AA248" s="218"/>
    </row>
    <row r="249" customFormat="false" ht="14.25" hidden="false" customHeight="true" outlineLevel="0" collapsed="false">
      <c r="A249" s="353" t="n">
        <v>245</v>
      </c>
      <c r="B249" s="267" t="s">
        <v>4270</v>
      </c>
      <c r="C249" s="269" t="s">
        <v>240</v>
      </c>
      <c r="D249" s="370" t="s">
        <v>203</v>
      </c>
      <c r="E249" s="370" t="s">
        <v>854</v>
      </c>
      <c r="F249" s="371" t="n">
        <v>0.33</v>
      </c>
      <c r="G249" s="267" t="n">
        <v>2006</v>
      </c>
      <c r="H249" s="353" t="n">
        <v>60</v>
      </c>
      <c r="I249" s="372" t="n">
        <v>0.45</v>
      </c>
      <c r="J249" s="373" t="s">
        <v>45</v>
      </c>
      <c r="K249" s="370" t="s">
        <v>4271</v>
      </c>
      <c r="L249" s="269" t="s">
        <v>240</v>
      </c>
      <c r="M249" s="370" t="s">
        <v>3607</v>
      </c>
      <c r="N249" s="273" t="s">
        <v>4269</v>
      </c>
      <c r="O249" s="370" t="n">
        <v>111.065025</v>
      </c>
      <c r="P249" s="370" t="n">
        <v>-0.049897</v>
      </c>
      <c r="Q249" s="353" t="s">
        <v>3609</v>
      </c>
      <c r="R249" s="353" t="s">
        <v>3609</v>
      </c>
      <c r="S249" s="370"/>
      <c r="T249" s="218"/>
      <c r="U249" s="218"/>
      <c r="V249" s="218"/>
      <c r="W249" s="218"/>
      <c r="X249" s="218"/>
      <c r="Y249" s="218"/>
      <c r="Z249" s="218"/>
      <c r="AA249" s="218"/>
    </row>
    <row r="250" customFormat="false" ht="14.25" hidden="false" customHeight="true" outlineLevel="0" collapsed="false">
      <c r="A250" s="353" t="n">
        <v>246</v>
      </c>
      <c r="B250" s="364" t="s">
        <v>4272</v>
      </c>
      <c r="C250" s="401" t="s">
        <v>4273</v>
      </c>
      <c r="D250" s="283" t="s">
        <v>203</v>
      </c>
      <c r="E250" s="283" t="s">
        <v>854</v>
      </c>
      <c r="F250" s="406" t="n">
        <v>0.92</v>
      </c>
      <c r="G250" s="292" t="n">
        <v>2013</v>
      </c>
      <c r="H250" s="292" t="n">
        <v>125</v>
      </c>
      <c r="I250" s="388" t="n">
        <v>1</v>
      </c>
      <c r="J250" s="354" t="s">
        <v>45</v>
      </c>
      <c r="K250" s="283" t="s">
        <v>4274</v>
      </c>
      <c r="L250" s="283" t="s">
        <v>241</v>
      </c>
      <c r="M250" s="269" t="s">
        <v>3607</v>
      </c>
      <c r="N250" s="354" t="s">
        <v>4275</v>
      </c>
      <c r="O250" s="389" t="n">
        <v>111</v>
      </c>
      <c r="P250" s="389" t="n">
        <v>-0.06</v>
      </c>
      <c r="Q250" s="292" t="s">
        <v>3609</v>
      </c>
      <c r="R250" s="267"/>
      <c r="S250" s="269"/>
      <c r="T250" s="253"/>
      <c r="U250" s="253"/>
      <c r="V250" s="253"/>
      <c r="W250" s="253"/>
      <c r="X250" s="253"/>
      <c r="Y250" s="253"/>
      <c r="Z250" s="253"/>
      <c r="AA250" s="253"/>
    </row>
    <row r="251" customFormat="false" ht="14.25" hidden="false" customHeight="true" outlineLevel="0" collapsed="false">
      <c r="A251" s="353" t="n">
        <v>247</v>
      </c>
      <c r="B251" s="267" t="s">
        <v>4276</v>
      </c>
      <c r="C251" s="269" t="s">
        <v>242</v>
      </c>
      <c r="D251" s="370" t="s">
        <v>203</v>
      </c>
      <c r="E251" s="370" t="s">
        <v>854</v>
      </c>
      <c r="F251" s="371" t="n">
        <v>1.83</v>
      </c>
      <c r="G251" s="267" t="n">
        <v>2010</v>
      </c>
      <c r="H251" s="353" t="n">
        <v>130</v>
      </c>
      <c r="I251" s="372" t="n">
        <v>1.9</v>
      </c>
      <c r="J251" s="373" t="s">
        <v>45</v>
      </c>
      <c r="K251" s="370" t="s">
        <v>4277</v>
      </c>
      <c r="L251" s="269" t="s">
        <v>242</v>
      </c>
      <c r="M251" s="370" t="s">
        <v>3607</v>
      </c>
      <c r="N251" s="273" t="s">
        <v>4278</v>
      </c>
      <c r="O251" s="370" t="n">
        <v>111.065798</v>
      </c>
      <c r="P251" s="370" t="n">
        <v>-0.050146</v>
      </c>
      <c r="Q251" s="353" t="s">
        <v>3609</v>
      </c>
      <c r="R251" s="353" t="s">
        <v>3609</v>
      </c>
      <c r="S251" s="370"/>
      <c r="T251" s="218"/>
      <c r="U251" s="218"/>
      <c r="V251" s="218"/>
      <c r="W251" s="218"/>
      <c r="X251" s="218"/>
      <c r="Y251" s="218"/>
      <c r="Z251" s="218"/>
      <c r="AA251" s="218"/>
    </row>
    <row r="252" customFormat="false" ht="14.25" hidden="false" customHeight="true" outlineLevel="0" collapsed="false">
      <c r="A252" s="353" t="n">
        <v>248</v>
      </c>
      <c r="B252" s="267" t="s">
        <v>4279</v>
      </c>
      <c r="C252" s="370" t="s">
        <v>243</v>
      </c>
      <c r="D252" s="370" t="s">
        <v>203</v>
      </c>
      <c r="E252" s="370" t="s">
        <v>854</v>
      </c>
      <c r="F252" s="371" t="n">
        <v>0.42</v>
      </c>
      <c r="G252" s="267" t="n">
        <v>2006</v>
      </c>
      <c r="H252" s="353" t="n">
        <v>57</v>
      </c>
      <c r="I252" s="375" t="n">
        <v>0.42</v>
      </c>
      <c r="J252" s="373" t="s">
        <v>45</v>
      </c>
      <c r="K252" s="370" t="s">
        <v>4280</v>
      </c>
      <c r="L252" s="370" t="s">
        <v>243</v>
      </c>
      <c r="M252" s="370" t="s">
        <v>3607</v>
      </c>
      <c r="N252" s="273" t="s">
        <v>4281</v>
      </c>
      <c r="O252" s="370" t="n">
        <v>111.062347</v>
      </c>
      <c r="P252" s="370" t="n">
        <v>-0.049961</v>
      </c>
      <c r="Q252" s="353" t="s">
        <v>3609</v>
      </c>
      <c r="R252" s="353" t="s">
        <v>3609</v>
      </c>
      <c r="S252" s="370"/>
      <c r="T252" s="218"/>
      <c r="U252" s="218"/>
      <c r="V252" s="218"/>
      <c r="W252" s="218"/>
      <c r="X252" s="218"/>
      <c r="Y252" s="218"/>
      <c r="Z252" s="218"/>
      <c r="AA252" s="218"/>
    </row>
    <row r="253" customFormat="false" ht="14.25" hidden="false" customHeight="true" outlineLevel="0" collapsed="false">
      <c r="A253" s="353" t="n">
        <v>249</v>
      </c>
      <c r="B253" s="267" t="s">
        <v>4282</v>
      </c>
      <c r="C253" s="370" t="s">
        <v>244</v>
      </c>
      <c r="D253" s="370" t="s">
        <v>203</v>
      </c>
      <c r="E253" s="370" t="s">
        <v>854</v>
      </c>
      <c r="F253" s="371" t="n">
        <v>0.76</v>
      </c>
      <c r="G253" s="353" t="n">
        <v>2014</v>
      </c>
      <c r="H253" s="353" t="n">
        <v>103</v>
      </c>
      <c r="I253" s="375" t="n">
        <v>0.76</v>
      </c>
      <c r="J253" s="373" t="s">
        <v>45</v>
      </c>
      <c r="K253" s="370" t="s">
        <v>4283</v>
      </c>
      <c r="L253" s="370" t="s">
        <v>244</v>
      </c>
      <c r="M253" s="370" t="s">
        <v>3607</v>
      </c>
      <c r="N253" s="376" t="s">
        <v>4284</v>
      </c>
      <c r="O253" s="370" t="n">
        <v>111.06883</v>
      </c>
      <c r="P253" s="370" t="n">
        <v>-0.046844</v>
      </c>
      <c r="Q253" s="353" t="s">
        <v>3609</v>
      </c>
      <c r="R253" s="370"/>
      <c r="S253" s="370"/>
      <c r="T253" s="218"/>
      <c r="U253" s="218"/>
      <c r="V253" s="218"/>
      <c r="W253" s="218"/>
      <c r="X253" s="218"/>
      <c r="Y253" s="218"/>
      <c r="Z253" s="218"/>
      <c r="AA253" s="218"/>
    </row>
    <row r="254" customFormat="false" ht="14.25" hidden="false" customHeight="true" outlineLevel="0" collapsed="false">
      <c r="A254" s="353" t="n">
        <v>250</v>
      </c>
      <c r="B254" s="267" t="s">
        <v>4285</v>
      </c>
      <c r="C254" s="269" t="s">
        <v>245</v>
      </c>
      <c r="D254" s="370" t="s">
        <v>203</v>
      </c>
      <c r="E254" s="370" t="s">
        <v>854</v>
      </c>
      <c r="F254" s="371" t="n">
        <v>0.4</v>
      </c>
      <c r="G254" s="353" t="n">
        <v>2014</v>
      </c>
      <c r="H254" s="353" t="n">
        <v>58</v>
      </c>
      <c r="I254" s="372" t="n">
        <v>0.48</v>
      </c>
      <c r="J254" s="373" t="s">
        <v>39</v>
      </c>
      <c r="K254" s="377" t="n">
        <v>992</v>
      </c>
      <c r="L254" s="370" t="s">
        <v>4286</v>
      </c>
      <c r="M254" s="370" t="s">
        <v>3607</v>
      </c>
      <c r="N254" s="273" t="s">
        <v>4287</v>
      </c>
      <c r="O254" s="370" t="n">
        <v>111.061652</v>
      </c>
      <c r="P254" s="370" t="n">
        <v>-0.060615</v>
      </c>
      <c r="Q254" s="353" t="s">
        <v>3609</v>
      </c>
      <c r="R254" s="353" t="s">
        <v>3609</v>
      </c>
      <c r="S254" s="370"/>
      <c r="T254" s="218"/>
      <c r="U254" s="218"/>
      <c r="V254" s="218"/>
      <c r="W254" s="218"/>
      <c r="X254" s="218"/>
      <c r="Y254" s="218"/>
      <c r="Z254" s="218"/>
      <c r="AA254" s="218"/>
    </row>
    <row r="255" customFormat="false" ht="14.25" hidden="false" customHeight="true" outlineLevel="0" collapsed="false">
      <c r="A255" s="353" t="n">
        <v>251</v>
      </c>
      <c r="B255" s="267" t="s">
        <v>4288</v>
      </c>
      <c r="C255" s="269" t="s">
        <v>247</v>
      </c>
      <c r="D255" s="370" t="s">
        <v>203</v>
      </c>
      <c r="E255" s="370" t="s">
        <v>854</v>
      </c>
      <c r="F255" s="371" t="n">
        <v>1.86</v>
      </c>
      <c r="G255" s="267" t="n">
        <v>2013</v>
      </c>
      <c r="H255" s="353" t="n">
        <v>253</v>
      </c>
      <c r="I255" s="375" t="n">
        <v>1.68</v>
      </c>
      <c r="J255" s="373" t="s">
        <v>45</v>
      </c>
      <c r="K255" s="370" t="s">
        <v>4289</v>
      </c>
      <c r="L255" s="269" t="s">
        <v>247</v>
      </c>
      <c r="M255" s="370" t="s">
        <v>3607</v>
      </c>
      <c r="N255" s="381" t="s">
        <v>4290</v>
      </c>
      <c r="O255" s="378" t="n">
        <v>111.052711</v>
      </c>
      <c r="P255" s="378" t="n">
        <v>-0.050718</v>
      </c>
      <c r="Q255" s="353" t="s">
        <v>3609</v>
      </c>
      <c r="R255" s="370"/>
      <c r="S255" s="370"/>
      <c r="T255" s="218"/>
      <c r="U255" s="218"/>
      <c r="V255" s="218"/>
      <c r="W255" s="218"/>
      <c r="X255" s="218"/>
      <c r="Y255" s="218"/>
      <c r="Z255" s="218"/>
      <c r="AA255" s="218"/>
    </row>
    <row r="256" customFormat="false" ht="14.25" hidden="false" customHeight="true" outlineLevel="0" collapsed="false">
      <c r="A256" s="353" t="n">
        <v>252</v>
      </c>
      <c r="B256" s="267" t="s">
        <v>4291</v>
      </c>
      <c r="C256" s="269" t="s">
        <v>248</v>
      </c>
      <c r="D256" s="370" t="s">
        <v>203</v>
      </c>
      <c r="E256" s="370" t="s">
        <v>854</v>
      </c>
      <c r="F256" s="371" t="n">
        <v>1.23</v>
      </c>
      <c r="G256" s="267" t="n">
        <v>2005</v>
      </c>
      <c r="H256" s="353" t="n">
        <v>167</v>
      </c>
      <c r="I256" s="372" t="n">
        <v>1.23</v>
      </c>
      <c r="J256" s="373" t="s">
        <v>45</v>
      </c>
      <c r="K256" s="370" t="s">
        <v>4292</v>
      </c>
      <c r="L256" s="269" t="s">
        <v>248</v>
      </c>
      <c r="M256" s="370" t="s">
        <v>3607</v>
      </c>
      <c r="N256" s="382" t="s">
        <v>4293</v>
      </c>
      <c r="O256" s="370" t="n">
        <v>111.066258</v>
      </c>
      <c r="P256" s="370" t="n">
        <v>-0.048023</v>
      </c>
      <c r="Q256" s="353" t="s">
        <v>3609</v>
      </c>
      <c r="R256" s="370"/>
      <c r="S256" s="370"/>
      <c r="T256" s="218"/>
      <c r="U256" s="218"/>
      <c r="V256" s="218"/>
      <c r="W256" s="218"/>
      <c r="X256" s="218"/>
      <c r="Y256" s="218"/>
      <c r="Z256" s="218"/>
      <c r="AA256" s="218"/>
    </row>
    <row r="257" customFormat="false" ht="14.25" hidden="false" customHeight="true" outlineLevel="0" collapsed="false">
      <c r="A257" s="353" t="n">
        <v>253</v>
      </c>
      <c r="B257" s="267" t="s">
        <v>4294</v>
      </c>
      <c r="C257" s="269" t="s">
        <v>248</v>
      </c>
      <c r="D257" s="370" t="s">
        <v>203</v>
      </c>
      <c r="E257" s="370" t="s">
        <v>854</v>
      </c>
      <c r="F257" s="371" t="n">
        <v>1.03</v>
      </c>
      <c r="G257" s="267" t="n">
        <v>2005</v>
      </c>
      <c r="H257" s="353" t="n">
        <v>140</v>
      </c>
      <c r="I257" s="372" t="n">
        <v>1.04</v>
      </c>
      <c r="J257" s="373" t="s">
        <v>45</v>
      </c>
      <c r="K257" s="370" t="s">
        <v>4295</v>
      </c>
      <c r="L257" s="269" t="s">
        <v>248</v>
      </c>
      <c r="M257" s="370" t="s">
        <v>3607</v>
      </c>
      <c r="N257" s="273" t="s">
        <v>4296</v>
      </c>
      <c r="O257" s="370" t="n">
        <v>111.066537</v>
      </c>
      <c r="P257" s="370" t="n">
        <v>-0.049182</v>
      </c>
      <c r="Q257" s="353" t="s">
        <v>3609</v>
      </c>
      <c r="R257" s="370"/>
      <c r="S257" s="370"/>
      <c r="T257" s="218"/>
      <c r="U257" s="218"/>
      <c r="V257" s="218"/>
      <c r="W257" s="218"/>
      <c r="X257" s="218"/>
      <c r="Y257" s="218"/>
      <c r="Z257" s="218"/>
      <c r="AA257" s="218"/>
    </row>
    <row r="258" customFormat="false" ht="14.25" hidden="false" customHeight="true" outlineLevel="0" collapsed="false">
      <c r="A258" s="353" t="n">
        <v>254</v>
      </c>
      <c r="B258" s="267" t="s">
        <v>4297</v>
      </c>
      <c r="C258" s="269" t="s">
        <v>250</v>
      </c>
      <c r="D258" s="370" t="s">
        <v>203</v>
      </c>
      <c r="E258" s="370" t="s">
        <v>854</v>
      </c>
      <c r="F258" s="411" t="n">
        <v>1.82</v>
      </c>
      <c r="G258" s="353" t="n">
        <v>2015</v>
      </c>
      <c r="H258" s="353" t="n">
        <v>110</v>
      </c>
      <c r="I258" s="372" t="n">
        <v>1.74</v>
      </c>
      <c r="J258" s="373" t="s">
        <v>45</v>
      </c>
      <c r="K258" s="370" t="s">
        <v>4298</v>
      </c>
      <c r="L258" s="269" t="s">
        <v>250</v>
      </c>
      <c r="M258" s="370" t="s">
        <v>3607</v>
      </c>
      <c r="N258" s="273" t="s">
        <v>4299</v>
      </c>
      <c r="O258" s="370" t="n">
        <v>111.067166</v>
      </c>
      <c r="P258" s="370" t="n">
        <v>-0.047882</v>
      </c>
      <c r="Q258" s="353" t="s">
        <v>3609</v>
      </c>
      <c r="R258" s="353" t="s">
        <v>3609</v>
      </c>
      <c r="S258" s="370"/>
      <c r="T258" s="218"/>
      <c r="U258" s="218"/>
      <c r="V258" s="218"/>
      <c r="W258" s="218"/>
      <c r="X258" s="218"/>
      <c r="Y258" s="218"/>
      <c r="Z258" s="218"/>
      <c r="AA258" s="218"/>
    </row>
    <row r="259" customFormat="false" ht="14.25" hidden="false" customHeight="true" outlineLevel="0" collapsed="false">
      <c r="A259" s="353" t="n">
        <v>255</v>
      </c>
      <c r="B259" s="267" t="s">
        <v>4300</v>
      </c>
      <c r="C259" s="370" t="s">
        <v>250</v>
      </c>
      <c r="D259" s="370" t="s">
        <v>203</v>
      </c>
      <c r="E259" s="370" t="s">
        <v>854</v>
      </c>
      <c r="F259" s="371" t="n">
        <v>1.01</v>
      </c>
      <c r="G259" s="267" t="n">
        <v>2005</v>
      </c>
      <c r="H259" s="353" t="n">
        <v>137</v>
      </c>
      <c r="I259" s="372" t="n">
        <v>1.02</v>
      </c>
      <c r="J259" s="373" t="s">
        <v>45</v>
      </c>
      <c r="K259" s="370" t="s">
        <v>4301</v>
      </c>
      <c r="L259" s="269" t="s">
        <v>250</v>
      </c>
      <c r="M259" s="370" t="s">
        <v>3607</v>
      </c>
      <c r="N259" s="267" t="s">
        <v>3657</v>
      </c>
      <c r="O259" s="370" t="n">
        <v>111.029036</v>
      </c>
      <c r="P259" s="370" t="n">
        <v>-0.04189</v>
      </c>
      <c r="Q259" s="353" t="s">
        <v>3609</v>
      </c>
      <c r="R259" s="370"/>
      <c r="S259" s="370"/>
      <c r="T259" s="218"/>
      <c r="U259" s="218"/>
      <c r="V259" s="218"/>
      <c r="W259" s="218"/>
      <c r="X259" s="218"/>
      <c r="Y259" s="218"/>
      <c r="Z259" s="218"/>
      <c r="AA259" s="218"/>
    </row>
    <row r="260" customFormat="false" ht="14.25" hidden="false" customHeight="true" outlineLevel="0" collapsed="false">
      <c r="A260" s="353" t="n">
        <v>256</v>
      </c>
      <c r="B260" s="267" t="s">
        <v>4302</v>
      </c>
      <c r="C260" s="269" t="s">
        <v>251</v>
      </c>
      <c r="D260" s="370" t="s">
        <v>203</v>
      </c>
      <c r="E260" s="370" t="s">
        <v>854</v>
      </c>
      <c r="F260" s="371" t="n">
        <v>0.76</v>
      </c>
      <c r="G260" s="267" t="n">
        <v>2011</v>
      </c>
      <c r="H260" s="353" t="n">
        <v>103</v>
      </c>
      <c r="I260" s="372" t="n">
        <v>0.76</v>
      </c>
      <c r="J260" s="373" t="s">
        <v>45</v>
      </c>
      <c r="K260" s="370" t="s">
        <v>4303</v>
      </c>
      <c r="L260" s="370" t="s">
        <v>4304</v>
      </c>
      <c r="M260" s="370" t="s">
        <v>3607</v>
      </c>
      <c r="N260" s="267" t="s">
        <v>3657</v>
      </c>
      <c r="O260" s="370" t="n">
        <v>111.059033</v>
      </c>
      <c r="P260" s="370" t="n">
        <v>-0.039479</v>
      </c>
      <c r="Q260" s="353" t="s">
        <v>3609</v>
      </c>
      <c r="R260" s="370"/>
      <c r="S260" s="370"/>
      <c r="T260" s="218"/>
      <c r="U260" s="218"/>
      <c r="V260" s="218"/>
      <c r="W260" s="218"/>
      <c r="X260" s="218"/>
      <c r="Y260" s="218"/>
      <c r="Z260" s="218"/>
      <c r="AA260" s="218"/>
    </row>
    <row r="261" customFormat="false" ht="14.25" hidden="false" customHeight="true" outlineLevel="0" collapsed="false">
      <c r="A261" s="353" t="n">
        <v>257</v>
      </c>
      <c r="B261" s="267" t="s">
        <v>4305</v>
      </c>
      <c r="C261" s="269" t="s">
        <v>607</v>
      </c>
      <c r="D261" s="269" t="s">
        <v>203</v>
      </c>
      <c r="E261" s="269" t="s">
        <v>854</v>
      </c>
      <c r="F261" s="383" t="n">
        <v>0.5</v>
      </c>
      <c r="G261" s="292" t="n">
        <v>2017</v>
      </c>
      <c r="H261" s="267" t="n">
        <f aca="false">F261*136</f>
        <v>68</v>
      </c>
      <c r="I261" s="372" t="n">
        <v>0.5</v>
      </c>
      <c r="J261" s="384" t="s">
        <v>45</v>
      </c>
      <c r="K261" s="370" t="s">
        <v>4306</v>
      </c>
      <c r="L261" s="269" t="s">
        <v>607</v>
      </c>
      <c r="M261" s="370" t="s">
        <v>3607</v>
      </c>
      <c r="N261" s="267" t="s">
        <v>3657</v>
      </c>
      <c r="O261" s="385" t="n">
        <v>111.0606997</v>
      </c>
      <c r="P261" s="386" t="n">
        <v>-0.059575953</v>
      </c>
      <c r="Q261" s="267"/>
      <c r="R261" s="269"/>
      <c r="S261" s="269"/>
      <c r="T261" s="253"/>
      <c r="U261" s="253"/>
      <c r="V261" s="253"/>
      <c r="W261" s="253"/>
      <c r="X261" s="253"/>
      <c r="Y261" s="253"/>
      <c r="Z261" s="253"/>
      <c r="AA261" s="253"/>
    </row>
    <row r="262" customFormat="false" ht="14.25" hidden="false" customHeight="true" outlineLevel="0" collapsed="false">
      <c r="A262" s="353" t="n">
        <v>258</v>
      </c>
      <c r="B262" s="267" t="s">
        <v>4307</v>
      </c>
      <c r="C262" s="328" t="s">
        <v>608</v>
      </c>
      <c r="D262" s="269" t="s">
        <v>203</v>
      </c>
      <c r="E262" s="269" t="s">
        <v>854</v>
      </c>
      <c r="F262" s="383" t="n">
        <v>0.42</v>
      </c>
      <c r="G262" s="292" t="n">
        <v>2015</v>
      </c>
      <c r="H262" s="267" t="n">
        <v>57</v>
      </c>
      <c r="I262" s="372" t="n">
        <v>0.42</v>
      </c>
      <c r="J262" s="384" t="s">
        <v>45</v>
      </c>
      <c r="K262" s="370" t="s">
        <v>4308</v>
      </c>
      <c r="L262" s="328" t="s">
        <v>608</v>
      </c>
      <c r="M262" s="370" t="s">
        <v>3607</v>
      </c>
      <c r="N262" s="267" t="s">
        <v>3657</v>
      </c>
      <c r="O262" s="385" t="n">
        <v>111.0523916</v>
      </c>
      <c r="P262" s="386" t="n">
        <v>-0.042953862</v>
      </c>
      <c r="Q262" s="267"/>
      <c r="R262" s="269"/>
      <c r="S262" s="269"/>
      <c r="T262" s="253"/>
      <c r="U262" s="253"/>
      <c r="V262" s="253"/>
      <c r="W262" s="253"/>
      <c r="X262" s="253"/>
      <c r="Y262" s="253"/>
      <c r="Z262" s="253"/>
      <c r="AA262" s="253"/>
    </row>
    <row r="263" customFormat="false" ht="14.25" hidden="false" customHeight="true" outlineLevel="0" collapsed="false">
      <c r="A263" s="353" t="n">
        <v>259</v>
      </c>
      <c r="B263" s="267" t="s">
        <v>4309</v>
      </c>
      <c r="C263" s="328" t="s">
        <v>609</v>
      </c>
      <c r="D263" s="269" t="s">
        <v>203</v>
      </c>
      <c r="E263" s="269" t="s">
        <v>854</v>
      </c>
      <c r="F263" s="383" t="n">
        <v>0.42</v>
      </c>
      <c r="G263" s="292" t="n">
        <v>2017</v>
      </c>
      <c r="H263" s="267" t="n">
        <v>57</v>
      </c>
      <c r="I263" s="372" t="n">
        <v>0.42</v>
      </c>
      <c r="J263" s="384" t="s">
        <v>45</v>
      </c>
      <c r="K263" s="370" t="s">
        <v>4310</v>
      </c>
      <c r="L263" s="328" t="s">
        <v>609</v>
      </c>
      <c r="M263" s="370" t="s">
        <v>3607</v>
      </c>
      <c r="N263" s="267" t="s">
        <v>3657</v>
      </c>
      <c r="O263" s="385" t="n">
        <v>111.0663229</v>
      </c>
      <c r="P263" s="386" t="n">
        <v>-0.05782381</v>
      </c>
      <c r="Q263" s="267"/>
      <c r="R263" s="269"/>
      <c r="S263" s="269"/>
      <c r="T263" s="253"/>
      <c r="U263" s="253"/>
      <c r="V263" s="253"/>
      <c r="W263" s="253"/>
      <c r="X263" s="253"/>
      <c r="Y263" s="253"/>
      <c r="Z263" s="253"/>
      <c r="AA263" s="253"/>
    </row>
    <row r="264" customFormat="false" ht="14.25" hidden="false" customHeight="true" outlineLevel="0" collapsed="false">
      <c r="A264" s="353" t="n">
        <v>260</v>
      </c>
      <c r="B264" s="267" t="s">
        <v>4311</v>
      </c>
      <c r="C264" s="269" t="s">
        <v>253</v>
      </c>
      <c r="D264" s="370" t="s">
        <v>254</v>
      </c>
      <c r="E264" s="370" t="s">
        <v>848</v>
      </c>
      <c r="F264" s="380" t="n">
        <v>2.23</v>
      </c>
      <c r="G264" s="353" t="n">
        <v>2009</v>
      </c>
      <c r="H264" s="353" t="n">
        <v>303</v>
      </c>
      <c r="I264" s="372" t="n">
        <v>2.16</v>
      </c>
      <c r="J264" s="373" t="s">
        <v>45</v>
      </c>
      <c r="K264" s="370" t="s">
        <v>4312</v>
      </c>
      <c r="L264" s="269" t="s">
        <v>253</v>
      </c>
      <c r="M264" s="370" t="s">
        <v>3607</v>
      </c>
      <c r="N264" s="376" t="s">
        <v>4313</v>
      </c>
      <c r="O264" s="370" t="n">
        <v>111.063439</v>
      </c>
      <c r="P264" s="370" t="n">
        <v>0.000444</v>
      </c>
      <c r="Q264" s="353" t="s">
        <v>3609</v>
      </c>
      <c r="R264" s="370"/>
      <c r="S264" s="370"/>
      <c r="T264" s="218"/>
      <c r="U264" s="218"/>
      <c r="V264" s="218"/>
      <c r="W264" s="218"/>
      <c r="X264" s="218"/>
      <c r="Y264" s="218"/>
      <c r="Z264" s="218"/>
      <c r="AA264" s="218"/>
    </row>
    <row r="265" customFormat="false" ht="14.25" hidden="false" customHeight="true" outlineLevel="0" collapsed="false">
      <c r="A265" s="353" t="n">
        <v>261</v>
      </c>
      <c r="B265" s="267" t="s">
        <v>4314</v>
      </c>
      <c r="C265" s="269" t="s">
        <v>253</v>
      </c>
      <c r="D265" s="370" t="s">
        <v>254</v>
      </c>
      <c r="E265" s="370" t="s">
        <v>848</v>
      </c>
      <c r="F265" s="380" t="n">
        <v>0.36</v>
      </c>
      <c r="G265" s="353" t="n">
        <v>2016</v>
      </c>
      <c r="H265" s="353" t="n">
        <v>49</v>
      </c>
      <c r="I265" s="372" t="n">
        <v>0.36</v>
      </c>
      <c r="J265" s="373" t="s">
        <v>45</v>
      </c>
      <c r="K265" s="370" t="s">
        <v>4315</v>
      </c>
      <c r="L265" s="269" t="s">
        <v>253</v>
      </c>
      <c r="M265" s="370" t="s">
        <v>3607</v>
      </c>
      <c r="N265" s="273" t="s">
        <v>4316</v>
      </c>
      <c r="O265" s="370" t="n">
        <v>111.062454</v>
      </c>
      <c r="P265" s="370" t="n">
        <v>-0.001337</v>
      </c>
      <c r="Q265" s="353" t="s">
        <v>3609</v>
      </c>
      <c r="R265" s="353" t="s">
        <v>3609</v>
      </c>
      <c r="S265" s="370"/>
      <c r="T265" s="218"/>
      <c r="U265" s="218"/>
      <c r="V265" s="218"/>
      <c r="W265" s="218"/>
      <c r="X265" s="218"/>
      <c r="Y265" s="218"/>
      <c r="Z265" s="218"/>
      <c r="AA265" s="218"/>
    </row>
    <row r="266" customFormat="false" ht="14.25" hidden="false" customHeight="true" outlineLevel="0" collapsed="false">
      <c r="A266" s="353" t="n">
        <v>262</v>
      </c>
      <c r="B266" s="267" t="s">
        <v>4317</v>
      </c>
      <c r="C266" s="269" t="s">
        <v>255</v>
      </c>
      <c r="D266" s="370" t="s">
        <v>254</v>
      </c>
      <c r="E266" s="370" t="s">
        <v>848</v>
      </c>
      <c r="F266" s="380" t="n">
        <v>0.48</v>
      </c>
      <c r="G266" s="353" t="n">
        <v>2013</v>
      </c>
      <c r="H266" s="353" t="n">
        <v>65</v>
      </c>
      <c r="I266" s="375" t="n">
        <v>0.48</v>
      </c>
      <c r="J266" s="373" t="s">
        <v>45</v>
      </c>
      <c r="K266" s="370" t="s">
        <v>4318</v>
      </c>
      <c r="L266" s="269" t="s">
        <v>255</v>
      </c>
      <c r="M266" s="370" t="s">
        <v>3607</v>
      </c>
      <c r="N266" s="376" t="s">
        <v>4319</v>
      </c>
      <c r="O266" s="370" t="n">
        <v>111.050899</v>
      </c>
      <c r="P266" s="370" t="n">
        <v>-0.042758</v>
      </c>
      <c r="Q266" s="353" t="s">
        <v>3609</v>
      </c>
      <c r="R266" s="370"/>
      <c r="S266" s="370"/>
      <c r="T266" s="218"/>
      <c r="U266" s="218"/>
      <c r="V266" s="218"/>
      <c r="W266" s="218"/>
      <c r="X266" s="218"/>
      <c r="Y266" s="218"/>
      <c r="Z266" s="218"/>
      <c r="AA266" s="218"/>
    </row>
    <row r="267" customFormat="false" ht="14.25" hidden="false" customHeight="true" outlineLevel="0" collapsed="false">
      <c r="A267" s="353" t="n">
        <v>263</v>
      </c>
      <c r="B267" s="267" t="s">
        <v>4320</v>
      </c>
      <c r="C267" s="269" t="s">
        <v>256</v>
      </c>
      <c r="D267" s="370" t="s">
        <v>254</v>
      </c>
      <c r="E267" s="370" t="s">
        <v>848</v>
      </c>
      <c r="F267" s="380" t="n">
        <v>1.27</v>
      </c>
      <c r="G267" s="353" t="n">
        <v>2003</v>
      </c>
      <c r="H267" s="353" t="n">
        <v>177</v>
      </c>
      <c r="I267" s="372" t="n">
        <v>1.2</v>
      </c>
      <c r="J267" s="373" t="s">
        <v>45</v>
      </c>
      <c r="K267" s="370" t="s">
        <v>4321</v>
      </c>
      <c r="L267" s="269" t="s">
        <v>256</v>
      </c>
      <c r="M267" s="370" t="s">
        <v>3607</v>
      </c>
      <c r="N267" s="267" t="s">
        <v>3657</v>
      </c>
      <c r="O267" s="370" t="n">
        <v>111.044162</v>
      </c>
      <c r="P267" s="370" t="n">
        <v>-0.010003</v>
      </c>
      <c r="Q267" s="353" t="s">
        <v>3609</v>
      </c>
      <c r="R267" s="370"/>
      <c r="S267" s="370"/>
      <c r="T267" s="218"/>
      <c r="U267" s="218"/>
      <c r="V267" s="218"/>
      <c r="W267" s="218"/>
      <c r="X267" s="218"/>
      <c r="Y267" s="218"/>
      <c r="Z267" s="218"/>
      <c r="AA267" s="218"/>
    </row>
    <row r="268" customFormat="false" ht="14.25" hidden="false" customHeight="true" outlineLevel="0" collapsed="false">
      <c r="A268" s="353" t="n">
        <v>264</v>
      </c>
      <c r="B268" s="267" t="s">
        <v>4322</v>
      </c>
      <c r="C268" s="269" t="s">
        <v>256</v>
      </c>
      <c r="D268" s="370" t="s">
        <v>254</v>
      </c>
      <c r="E268" s="370" t="s">
        <v>848</v>
      </c>
      <c r="F268" s="380" t="n">
        <v>0.79</v>
      </c>
      <c r="G268" s="353" t="n">
        <v>2007</v>
      </c>
      <c r="H268" s="353" t="n">
        <v>107</v>
      </c>
      <c r="I268" s="372" t="n">
        <v>0.79</v>
      </c>
      <c r="J268" s="373" t="s">
        <v>45</v>
      </c>
      <c r="K268" s="370" t="s">
        <v>4323</v>
      </c>
      <c r="L268" s="269" t="s">
        <v>256</v>
      </c>
      <c r="M268" s="370" t="s">
        <v>3607</v>
      </c>
      <c r="N268" s="267" t="s">
        <v>3657</v>
      </c>
      <c r="O268" s="370" t="n">
        <v>111.047239</v>
      </c>
      <c r="P268" s="370" t="n">
        <v>-0.011408</v>
      </c>
      <c r="Q268" s="353" t="s">
        <v>3609</v>
      </c>
      <c r="R268" s="370"/>
      <c r="S268" s="370"/>
      <c r="T268" s="218"/>
      <c r="U268" s="218"/>
      <c r="V268" s="218"/>
      <c r="W268" s="218"/>
      <c r="X268" s="218"/>
      <c r="Y268" s="218"/>
      <c r="Z268" s="218"/>
      <c r="AA268" s="218"/>
    </row>
    <row r="269" customFormat="false" ht="14.25" hidden="false" customHeight="true" outlineLevel="0" collapsed="false">
      <c r="A269" s="353" t="n">
        <v>265</v>
      </c>
      <c r="B269" s="267" t="s">
        <v>4324</v>
      </c>
      <c r="C269" s="269" t="s">
        <v>257</v>
      </c>
      <c r="D269" s="370" t="s">
        <v>254</v>
      </c>
      <c r="E269" s="370" t="s">
        <v>848</v>
      </c>
      <c r="F269" s="380" t="n">
        <v>1.84</v>
      </c>
      <c r="G269" s="353" t="n">
        <v>2017</v>
      </c>
      <c r="H269" s="353" t="n">
        <v>250</v>
      </c>
      <c r="I269" s="372" t="n">
        <v>1.8</v>
      </c>
      <c r="J269" s="373" t="s">
        <v>45</v>
      </c>
      <c r="K269" s="370" t="s">
        <v>4325</v>
      </c>
      <c r="L269" s="269" t="s">
        <v>257</v>
      </c>
      <c r="M269" s="394" t="s">
        <v>4326</v>
      </c>
      <c r="N269" s="273" t="s">
        <v>4327</v>
      </c>
      <c r="O269" s="370" t="n">
        <v>111.053453</v>
      </c>
      <c r="P269" s="370" t="n">
        <v>-0.002614</v>
      </c>
      <c r="Q269" s="353" t="s">
        <v>3609</v>
      </c>
      <c r="R269" s="353" t="s">
        <v>3609</v>
      </c>
      <c r="S269" s="370"/>
      <c r="T269" s="218"/>
      <c r="U269" s="218"/>
      <c r="V269" s="218"/>
      <c r="W269" s="218"/>
      <c r="X269" s="218"/>
      <c r="Y269" s="218"/>
      <c r="Z269" s="218"/>
      <c r="AA269" s="218"/>
    </row>
    <row r="270" customFormat="false" ht="14.25" hidden="false" customHeight="true" outlineLevel="0" collapsed="false">
      <c r="A270" s="353" t="n">
        <v>266</v>
      </c>
      <c r="B270" s="413" t="s">
        <v>4328</v>
      </c>
      <c r="C270" s="414" t="s">
        <v>1591</v>
      </c>
      <c r="D270" s="296" t="s">
        <v>254</v>
      </c>
      <c r="E270" s="296" t="s">
        <v>848</v>
      </c>
      <c r="F270" s="397" t="n">
        <v>1.69</v>
      </c>
      <c r="G270" s="415" t="n">
        <v>2003</v>
      </c>
      <c r="H270" s="353" t="n">
        <v>230</v>
      </c>
      <c r="I270" s="416" t="n">
        <v>1.6</v>
      </c>
      <c r="J270" s="417" t="s">
        <v>45</v>
      </c>
      <c r="K270" s="296" t="s">
        <v>4329</v>
      </c>
      <c r="L270" s="296" t="s">
        <v>258</v>
      </c>
      <c r="M270" s="370" t="s">
        <v>3607</v>
      </c>
      <c r="N270" s="417" t="s">
        <v>4330</v>
      </c>
      <c r="O270" s="386" t="n">
        <v>111</v>
      </c>
      <c r="P270" s="386" t="n">
        <v>0</v>
      </c>
      <c r="Q270" s="415" t="s">
        <v>3609</v>
      </c>
      <c r="R270" s="370"/>
      <c r="S270" s="370"/>
      <c r="T270" s="218"/>
      <c r="U270" s="218"/>
      <c r="V270" s="218"/>
      <c r="W270" s="218"/>
      <c r="X270" s="218"/>
      <c r="Y270" s="218"/>
      <c r="Z270" s="218"/>
      <c r="AA270" s="218"/>
    </row>
    <row r="271" customFormat="false" ht="14.25" hidden="false" customHeight="true" outlineLevel="0" collapsed="false">
      <c r="A271" s="353" t="n">
        <v>267</v>
      </c>
      <c r="B271" s="267" t="s">
        <v>4331</v>
      </c>
      <c r="C271" s="269" t="s">
        <v>259</v>
      </c>
      <c r="D271" s="370" t="s">
        <v>254</v>
      </c>
      <c r="E271" s="370" t="s">
        <v>848</v>
      </c>
      <c r="F271" s="380" t="n">
        <v>0.78</v>
      </c>
      <c r="G271" s="353" t="n">
        <v>2003</v>
      </c>
      <c r="H271" s="353" t="n">
        <v>106</v>
      </c>
      <c r="I271" s="372" t="n">
        <v>0.79</v>
      </c>
      <c r="J271" s="373" t="s">
        <v>45</v>
      </c>
      <c r="K271" s="370" t="s">
        <v>4332</v>
      </c>
      <c r="L271" s="269" t="s">
        <v>259</v>
      </c>
      <c r="M271" s="370" t="s">
        <v>3607</v>
      </c>
      <c r="N271" s="267" t="s">
        <v>3657</v>
      </c>
      <c r="O271" s="370" t="n">
        <v>111.032935</v>
      </c>
      <c r="P271" s="370" t="n">
        <v>-0.006937</v>
      </c>
      <c r="Q271" s="353" t="s">
        <v>3609</v>
      </c>
      <c r="R271" s="370"/>
      <c r="S271" s="370"/>
      <c r="T271" s="218"/>
      <c r="U271" s="218"/>
      <c r="V271" s="218"/>
      <c r="W271" s="218"/>
      <c r="X271" s="218"/>
      <c r="Y271" s="218"/>
      <c r="Z271" s="218"/>
      <c r="AA271" s="218"/>
    </row>
    <row r="272" customFormat="false" ht="14.25" hidden="false" customHeight="true" outlineLevel="0" collapsed="false">
      <c r="A272" s="353" t="n">
        <v>268</v>
      </c>
      <c r="B272" s="267" t="s">
        <v>4333</v>
      </c>
      <c r="C272" s="269" t="s">
        <v>259</v>
      </c>
      <c r="D272" s="370" t="s">
        <v>254</v>
      </c>
      <c r="E272" s="370" t="s">
        <v>848</v>
      </c>
      <c r="F272" s="380" t="n">
        <v>0.5</v>
      </c>
      <c r="G272" s="353" t="n">
        <v>2003</v>
      </c>
      <c r="H272" s="353" t="n">
        <v>68</v>
      </c>
      <c r="I272" s="372" t="n">
        <v>0.5</v>
      </c>
      <c r="J272" s="373" t="s">
        <v>45</v>
      </c>
      <c r="K272" s="370" t="s">
        <v>4334</v>
      </c>
      <c r="L272" s="269" t="s">
        <v>259</v>
      </c>
      <c r="M272" s="370" t="s">
        <v>3607</v>
      </c>
      <c r="N272" s="273" t="s">
        <v>4335</v>
      </c>
      <c r="O272" s="370" t="n">
        <v>111.046603</v>
      </c>
      <c r="P272" s="370" t="n">
        <v>-0.011259</v>
      </c>
      <c r="Q272" s="353" t="s">
        <v>3609</v>
      </c>
      <c r="R272" s="353" t="s">
        <v>3609</v>
      </c>
      <c r="S272" s="370"/>
      <c r="T272" s="218"/>
      <c r="U272" s="218"/>
      <c r="V272" s="218"/>
      <c r="W272" s="218"/>
      <c r="X272" s="218"/>
      <c r="Y272" s="218"/>
      <c r="Z272" s="218"/>
      <c r="AA272" s="218"/>
    </row>
    <row r="273" customFormat="false" ht="14.25" hidden="false" customHeight="true" outlineLevel="0" collapsed="false">
      <c r="A273" s="353" t="n">
        <v>269</v>
      </c>
      <c r="B273" s="267" t="s">
        <v>4336</v>
      </c>
      <c r="C273" s="269" t="s">
        <v>260</v>
      </c>
      <c r="D273" s="370" t="s">
        <v>254</v>
      </c>
      <c r="E273" s="370" t="s">
        <v>848</v>
      </c>
      <c r="F273" s="380" t="n">
        <v>1.11</v>
      </c>
      <c r="G273" s="353" t="n">
        <v>2014</v>
      </c>
      <c r="H273" s="353" t="n">
        <v>151</v>
      </c>
      <c r="I273" s="372" t="n">
        <v>1.1</v>
      </c>
      <c r="J273" s="373" t="s">
        <v>45</v>
      </c>
      <c r="K273" s="370" t="s">
        <v>4337</v>
      </c>
      <c r="L273" s="269" t="s">
        <v>260</v>
      </c>
      <c r="M273" s="370" t="s">
        <v>3607</v>
      </c>
      <c r="N273" s="273" t="s">
        <v>4338</v>
      </c>
      <c r="O273" s="370" t="n">
        <v>111.057913</v>
      </c>
      <c r="P273" s="370" t="n">
        <v>0.002076</v>
      </c>
      <c r="Q273" s="353" t="s">
        <v>3609</v>
      </c>
      <c r="R273" s="353" t="s">
        <v>3609</v>
      </c>
      <c r="S273" s="370"/>
      <c r="T273" s="218"/>
      <c r="U273" s="218"/>
      <c r="V273" s="218"/>
      <c r="W273" s="218"/>
      <c r="X273" s="218"/>
      <c r="Y273" s="218"/>
      <c r="Z273" s="218"/>
      <c r="AA273" s="218"/>
    </row>
    <row r="274" customFormat="false" ht="14.25" hidden="false" customHeight="true" outlineLevel="0" collapsed="false">
      <c r="A274" s="353" t="n">
        <v>270</v>
      </c>
      <c r="B274" s="267" t="s">
        <v>4339</v>
      </c>
      <c r="C274" s="269" t="s">
        <v>261</v>
      </c>
      <c r="D274" s="370" t="s">
        <v>254</v>
      </c>
      <c r="E274" s="370" t="s">
        <v>848</v>
      </c>
      <c r="F274" s="380" t="n">
        <v>2.17</v>
      </c>
      <c r="G274" s="353" t="n">
        <v>2014</v>
      </c>
      <c r="H274" s="353" t="n">
        <v>295</v>
      </c>
      <c r="I274" s="375" t="n">
        <v>2.17</v>
      </c>
      <c r="J274" s="373" t="s">
        <v>45</v>
      </c>
      <c r="K274" s="370" t="s">
        <v>4340</v>
      </c>
      <c r="L274" s="269" t="s">
        <v>261</v>
      </c>
      <c r="M274" s="370" t="s">
        <v>3607</v>
      </c>
      <c r="N274" s="381" t="s">
        <v>4341</v>
      </c>
      <c r="O274" s="370" t="n">
        <v>111.050361</v>
      </c>
      <c r="P274" s="370" t="n">
        <v>-0.013192</v>
      </c>
      <c r="Q274" s="353" t="s">
        <v>3609</v>
      </c>
      <c r="R274" s="370"/>
      <c r="S274" s="370"/>
      <c r="T274" s="218"/>
      <c r="U274" s="218"/>
      <c r="V274" s="218"/>
      <c r="W274" s="218"/>
      <c r="X274" s="218"/>
      <c r="Y274" s="218"/>
      <c r="Z274" s="218"/>
      <c r="AA274" s="218"/>
    </row>
    <row r="275" customFormat="false" ht="14.25" hidden="false" customHeight="true" outlineLevel="0" collapsed="false">
      <c r="A275" s="353" t="n">
        <v>271</v>
      </c>
      <c r="B275" s="267" t="s">
        <v>4342</v>
      </c>
      <c r="C275" s="269" t="s">
        <v>261</v>
      </c>
      <c r="D275" s="370" t="s">
        <v>254</v>
      </c>
      <c r="E275" s="370" t="s">
        <v>848</v>
      </c>
      <c r="F275" s="380" t="n">
        <v>1.85</v>
      </c>
      <c r="G275" s="353" t="n">
        <v>2011</v>
      </c>
      <c r="H275" s="353" t="n">
        <v>251</v>
      </c>
      <c r="I275" s="372" t="n">
        <v>1.77</v>
      </c>
      <c r="J275" s="373" t="s">
        <v>39</v>
      </c>
      <c r="K275" s="370" t="s">
        <v>4343</v>
      </c>
      <c r="L275" s="269" t="s">
        <v>261</v>
      </c>
      <c r="M275" s="370" t="s">
        <v>3607</v>
      </c>
      <c r="N275" s="382" t="s">
        <v>4344</v>
      </c>
      <c r="O275" s="370" t="n">
        <v>111.04977</v>
      </c>
      <c r="P275" s="370" t="n">
        <v>-0.013736</v>
      </c>
      <c r="Q275" s="353" t="s">
        <v>3609</v>
      </c>
      <c r="R275" s="370"/>
      <c r="S275" s="370"/>
      <c r="T275" s="218"/>
      <c r="U275" s="218"/>
      <c r="V275" s="218"/>
      <c r="W275" s="218"/>
      <c r="X275" s="218"/>
      <c r="Y275" s="218"/>
      <c r="Z275" s="218"/>
      <c r="AA275" s="218"/>
    </row>
    <row r="276" customFormat="false" ht="14.25" hidden="false" customHeight="true" outlineLevel="0" collapsed="false">
      <c r="A276" s="353" t="n">
        <v>272</v>
      </c>
      <c r="B276" s="267" t="s">
        <v>4345</v>
      </c>
      <c r="C276" s="269" t="s">
        <v>262</v>
      </c>
      <c r="D276" s="370" t="s">
        <v>254</v>
      </c>
      <c r="E276" s="370" t="s">
        <v>848</v>
      </c>
      <c r="F276" s="380" t="n">
        <v>1.6</v>
      </c>
      <c r="G276" s="353" t="n">
        <v>2003</v>
      </c>
      <c r="H276" s="353" t="n">
        <v>217</v>
      </c>
      <c r="I276" s="372" t="n">
        <v>1.5</v>
      </c>
      <c r="J276" s="373" t="s">
        <v>45</v>
      </c>
      <c r="K276" s="370" t="s">
        <v>4346</v>
      </c>
      <c r="L276" s="269" t="s">
        <v>262</v>
      </c>
      <c r="M276" s="370" t="s">
        <v>3607</v>
      </c>
      <c r="N276" s="382" t="s">
        <v>4347</v>
      </c>
      <c r="O276" s="370" t="n">
        <v>111.046314</v>
      </c>
      <c r="P276" s="370" t="n">
        <v>-0.008297</v>
      </c>
      <c r="Q276" s="353" t="s">
        <v>3609</v>
      </c>
      <c r="R276" s="370"/>
      <c r="S276" s="370"/>
      <c r="T276" s="218"/>
      <c r="U276" s="218"/>
      <c r="V276" s="218"/>
      <c r="W276" s="218"/>
      <c r="X276" s="218"/>
      <c r="Y276" s="218"/>
      <c r="Z276" s="218"/>
      <c r="AA276" s="218"/>
    </row>
    <row r="277" customFormat="false" ht="14.25" hidden="false" customHeight="true" outlineLevel="0" collapsed="false">
      <c r="A277" s="353" t="n">
        <v>273</v>
      </c>
      <c r="B277" s="267" t="s">
        <v>4348</v>
      </c>
      <c r="C277" s="269" t="s">
        <v>262</v>
      </c>
      <c r="D277" s="370" t="s">
        <v>254</v>
      </c>
      <c r="E277" s="370" t="s">
        <v>848</v>
      </c>
      <c r="F277" s="395" t="n">
        <v>2.62</v>
      </c>
      <c r="G277" s="418" t="n">
        <v>2018</v>
      </c>
      <c r="H277" s="353" t="n">
        <v>356</v>
      </c>
      <c r="I277" s="372" t="n">
        <v>2.6</v>
      </c>
      <c r="J277" s="373" t="s">
        <v>45</v>
      </c>
      <c r="K277" s="370" t="s">
        <v>4349</v>
      </c>
      <c r="L277" s="269" t="s">
        <v>262</v>
      </c>
      <c r="M277" s="370" t="s">
        <v>3607</v>
      </c>
      <c r="N277" s="382" t="s">
        <v>4350</v>
      </c>
      <c r="O277" s="370" t="n">
        <v>111.056709</v>
      </c>
      <c r="P277" s="370" t="n">
        <v>-0.016963</v>
      </c>
      <c r="Q277" s="353" t="s">
        <v>3609</v>
      </c>
      <c r="R277" s="370"/>
      <c r="S277" s="370"/>
      <c r="T277" s="218"/>
      <c r="U277" s="218"/>
      <c r="V277" s="218"/>
      <c r="W277" s="218"/>
      <c r="X277" s="218"/>
      <c r="Y277" s="218"/>
      <c r="Z277" s="218"/>
      <c r="AA277" s="218"/>
    </row>
    <row r="278" customFormat="false" ht="14.25" hidden="false" customHeight="true" outlineLevel="0" collapsed="false">
      <c r="A278" s="353" t="n">
        <v>274</v>
      </c>
      <c r="B278" s="267" t="s">
        <v>4351</v>
      </c>
      <c r="C278" s="269" t="s">
        <v>263</v>
      </c>
      <c r="D278" s="370" t="s">
        <v>265</v>
      </c>
      <c r="E278" s="370" t="s">
        <v>855</v>
      </c>
      <c r="F278" s="380" t="n">
        <v>0.74</v>
      </c>
      <c r="G278" s="267" t="n">
        <v>2014</v>
      </c>
      <c r="H278" s="353" t="n">
        <v>100</v>
      </c>
      <c r="I278" s="372" t="n">
        <v>0.74</v>
      </c>
      <c r="J278" s="384" t="s">
        <v>39</v>
      </c>
      <c r="K278" s="377" t="n">
        <v>750</v>
      </c>
      <c r="L278" s="370" t="s">
        <v>4352</v>
      </c>
      <c r="M278" s="394" t="s">
        <v>4353</v>
      </c>
      <c r="N278" s="273" t="s">
        <v>4354</v>
      </c>
      <c r="O278" s="370" t="n">
        <v>111.083904</v>
      </c>
      <c r="P278" s="370" t="n">
        <v>-0.032978</v>
      </c>
      <c r="Q278" s="353" t="s">
        <v>3609</v>
      </c>
      <c r="R278" s="353" t="s">
        <v>3609</v>
      </c>
      <c r="S278" s="370"/>
      <c r="T278" s="218"/>
      <c r="U278" s="218"/>
      <c r="V278" s="218"/>
      <c r="W278" s="218"/>
      <c r="X278" s="218"/>
      <c r="Y278" s="218"/>
      <c r="Z278" s="218"/>
      <c r="AA278" s="218"/>
    </row>
    <row r="279" customFormat="false" ht="14.25" hidden="false" customHeight="true" outlineLevel="0" collapsed="false">
      <c r="A279" s="353" t="n">
        <v>275</v>
      </c>
      <c r="B279" s="267" t="s">
        <v>4355</v>
      </c>
      <c r="C279" s="370" t="s">
        <v>266</v>
      </c>
      <c r="D279" s="370" t="s">
        <v>265</v>
      </c>
      <c r="E279" s="370" t="s">
        <v>855</v>
      </c>
      <c r="F279" s="380" t="n">
        <v>1.37</v>
      </c>
      <c r="G279" s="353" t="n">
        <v>2015</v>
      </c>
      <c r="H279" s="353" t="n">
        <v>186</v>
      </c>
      <c r="I279" s="372" t="n">
        <v>1.6</v>
      </c>
      <c r="J279" s="373" t="s">
        <v>39</v>
      </c>
      <c r="K279" s="377" t="s">
        <v>4356</v>
      </c>
      <c r="L279" s="370" t="s">
        <v>266</v>
      </c>
      <c r="M279" s="370" t="s">
        <v>3607</v>
      </c>
      <c r="N279" s="376" t="s">
        <v>4357</v>
      </c>
      <c r="O279" s="370" t="n">
        <v>111.091355</v>
      </c>
      <c r="P279" s="370" t="n">
        <v>-0.03071</v>
      </c>
      <c r="Q279" s="353" t="s">
        <v>3609</v>
      </c>
      <c r="R279" s="370"/>
      <c r="S279" s="370"/>
      <c r="T279" s="218"/>
      <c r="U279" s="218"/>
      <c r="V279" s="218"/>
      <c r="W279" s="218"/>
      <c r="X279" s="218"/>
      <c r="Y279" s="218"/>
      <c r="Z279" s="218"/>
      <c r="AA279" s="218"/>
    </row>
    <row r="280" customFormat="false" ht="14.25" hidden="false" customHeight="true" outlineLevel="0" collapsed="false">
      <c r="A280" s="353" t="n">
        <v>276</v>
      </c>
      <c r="B280" s="267" t="s">
        <v>4358</v>
      </c>
      <c r="C280" s="370" t="s">
        <v>267</v>
      </c>
      <c r="D280" s="370" t="s">
        <v>265</v>
      </c>
      <c r="E280" s="370" t="s">
        <v>855</v>
      </c>
      <c r="F280" s="380" t="n">
        <v>0.49</v>
      </c>
      <c r="G280" s="353" t="n">
        <v>2012</v>
      </c>
      <c r="H280" s="353" t="n">
        <v>66</v>
      </c>
      <c r="I280" s="372" t="n">
        <v>0.49</v>
      </c>
      <c r="J280" s="373" t="s">
        <v>39</v>
      </c>
      <c r="K280" s="377" t="n">
        <v>977</v>
      </c>
      <c r="L280" s="370" t="s">
        <v>270</v>
      </c>
      <c r="M280" s="370" t="s">
        <v>3607</v>
      </c>
      <c r="N280" s="273" t="s">
        <v>4359</v>
      </c>
      <c r="O280" s="370" t="n">
        <v>111.078298</v>
      </c>
      <c r="P280" s="370" t="n">
        <v>-0.041261</v>
      </c>
      <c r="Q280" s="353" t="s">
        <v>3609</v>
      </c>
      <c r="R280" s="370"/>
      <c r="S280" s="370"/>
      <c r="T280" s="218"/>
      <c r="U280" s="218"/>
      <c r="V280" s="218"/>
      <c r="W280" s="218"/>
      <c r="X280" s="218"/>
      <c r="Y280" s="218"/>
      <c r="Z280" s="218"/>
      <c r="AA280" s="218"/>
    </row>
    <row r="281" customFormat="false" ht="14.25" hidden="false" customHeight="true" outlineLevel="0" collapsed="false">
      <c r="A281" s="353" t="n">
        <v>277</v>
      </c>
      <c r="B281" s="267" t="s">
        <v>4360</v>
      </c>
      <c r="C281" s="370" t="s">
        <v>267</v>
      </c>
      <c r="D281" s="370" t="s">
        <v>265</v>
      </c>
      <c r="E281" s="370" t="s">
        <v>855</v>
      </c>
      <c r="F281" s="380" t="n">
        <v>0.45</v>
      </c>
      <c r="G281" s="353" t="n">
        <v>2012</v>
      </c>
      <c r="H281" s="353" t="n">
        <v>61</v>
      </c>
      <c r="I281" s="372" t="n">
        <v>0.5</v>
      </c>
      <c r="J281" s="373" t="s">
        <v>39</v>
      </c>
      <c r="K281" s="377" t="n">
        <v>964</v>
      </c>
      <c r="L281" s="370" t="s">
        <v>4361</v>
      </c>
      <c r="M281" s="370" t="s">
        <v>3607</v>
      </c>
      <c r="N281" s="273" t="s">
        <v>4362</v>
      </c>
      <c r="O281" s="370" t="n">
        <v>111.077391</v>
      </c>
      <c r="P281" s="370" t="n">
        <v>-0.041449</v>
      </c>
      <c r="Q281" s="353" t="s">
        <v>3609</v>
      </c>
      <c r="R281" s="370"/>
      <c r="S281" s="370"/>
      <c r="T281" s="218"/>
      <c r="U281" s="218"/>
      <c r="V281" s="218"/>
      <c r="W281" s="218"/>
      <c r="X281" s="218"/>
      <c r="Y281" s="218"/>
      <c r="Z281" s="218"/>
      <c r="AA281" s="218"/>
    </row>
    <row r="282" customFormat="false" ht="14.25" hidden="false" customHeight="true" outlineLevel="0" collapsed="false">
      <c r="A282" s="353" t="n">
        <v>278</v>
      </c>
      <c r="B282" s="267" t="s">
        <v>4363</v>
      </c>
      <c r="C282" s="370" t="s">
        <v>268</v>
      </c>
      <c r="D282" s="370" t="s">
        <v>265</v>
      </c>
      <c r="E282" s="370" t="s">
        <v>855</v>
      </c>
      <c r="F282" s="380" t="n">
        <v>0.44</v>
      </c>
      <c r="G282" s="353" t="n">
        <v>2015</v>
      </c>
      <c r="H282" s="353" t="n">
        <v>60</v>
      </c>
      <c r="I282" s="372" t="n">
        <v>0.5</v>
      </c>
      <c r="J282" s="373" t="s">
        <v>39</v>
      </c>
      <c r="K282" s="377" t="n">
        <v>842</v>
      </c>
      <c r="L282" s="370" t="s">
        <v>4364</v>
      </c>
      <c r="M282" s="370" t="s">
        <v>3607</v>
      </c>
      <c r="N282" s="381" t="s">
        <v>4365</v>
      </c>
      <c r="O282" s="370" t="n">
        <v>111.085204</v>
      </c>
      <c r="P282" s="370" t="n">
        <v>-0.039247</v>
      </c>
      <c r="Q282" s="353" t="s">
        <v>3609</v>
      </c>
      <c r="R282" s="370"/>
      <c r="S282" s="370"/>
      <c r="T282" s="218"/>
      <c r="U282" s="218"/>
      <c r="V282" s="218"/>
      <c r="W282" s="218"/>
      <c r="X282" s="218"/>
      <c r="Y282" s="218"/>
      <c r="Z282" s="218"/>
      <c r="AA282" s="218"/>
    </row>
    <row r="283" customFormat="false" ht="14.25" hidden="false" customHeight="true" outlineLevel="0" collapsed="false">
      <c r="A283" s="353" t="n">
        <v>279</v>
      </c>
      <c r="B283" s="267" t="s">
        <v>4366</v>
      </c>
      <c r="C283" s="269" t="s">
        <v>269</v>
      </c>
      <c r="D283" s="370" t="s">
        <v>265</v>
      </c>
      <c r="E283" s="370" t="s">
        <v>855</v>
      </c>
      <c r="F283" s="380" t="n">
        <v>1.93</v>
      </c>
      <c r="G283" s="364" t="n">
        <v>2011</v>
      </c>
      <c r="H283" s="353" t="n">
        <v>262</v>
      </c>
      <c r="I283" s="372" t="n">
        <v>1.93</v>
      </c>
      <c r="J283" s="373" t="s">
        <v>45</v>
      </c>
      <c r="K283" s="370" t="s">
        <v>4367</v>
      </c>
      <c r="L283" s="370" t="s">
        <v>269</v>
      </c>
      <c r="M283" s="394" t="s">
        <v>4368</v>
      </c>
      <c r="N283" s="382" t="s">
        <v>4369</v>
      </c>
      <c r="O283" s="370" t="n">
        <v>111.082384</v>
      </c>
      <c r="P283" s="370" t="n">
        <v>-0.036132</v>
      </c>
      <c r="Q283" s="353" t="s">
        <v>3609</v>
      </c>
      <c r="R283" s="370"/>
      <c r="S283" s="370"/>
      <c r="T283" s="218"/>
      <c r="U283" s="218"/>
      <c r="V283" s="218"/>
      <c r="W283" s="218"/>
      <c r="X283" s="218"/>
      <c r="Y283" s="218"/>
      <c r="Z283" s="218"/>
      <c r="AA283" s="218"/>
    </row>
    <row r="284" customFormat="false" ht="14.25" hidden="false" customHeight="true" outlineLevel="0" collapsed="false">
      <c r="A284" s="353" t="n">
        <v>280</v>
      </c>
      <c r="B284" s="267" t="s">
        <v>4370</v>
      </c>
      <c r="C284" s="269" t="s">
        <v>269</v>
      </c>
      <c r="D284" s="370" t="s">
        <v>265</v>
      </c>
      <c r="E284" s="370" t="s">
        <v>855</v>
      </c>
      <c r="F284" s="380" t="n">
        <v>3.6</v>
      </c>
      <c r="G284" s="267" t="n">
        <v>2014</v>
      </c>
      <c r="H284" s="353" t="n">
        <v>489</v>
      </c>
      <c r="I284" s="372" t="n">
        <v>3.6</v>
      </c>
      <c r="J284" s="373" t="s">
        <v>45</v>
      </c>
      <c r="K284" s="370" t="s">
        <v>4371</v>
      </c>
      <c r="L284" s="370" t="s">
        <v>269</v>
      </c>
      <c r="M284" s="394" t="s">
        <v>4368</v>
      </c>
      <c r="N284" s="382" t="s">
        <v>4372</v>
      </c>
      <c r="O284" s="370" t="n">
        <v>111.08838</v>
      </c>
      <c r="P284" s="370" t="n">
        <v>-0.054314</v>
      </c>
      <c r="Q284" s="353" t="s">
        <v>3609</v>
      </c>
      <c r="R284" s="370"/>
      <c r="S284" s="370"/>
      <c r="T284" s="218"/>
      <c r="U284" s="218"/>
      <c r="V284" s="218"/>
      <c r="W284" s="218"/>
      <c r="X284" s="218"/>
      <c r="Y284" s="218"/>
      <c r="Z284" s="218"/>
      <c r="AA284" s="218"/>
    </row>
    <row r="285" customFormat="false" ht="14.25" hidden="false" customHeight="true" outlineLevel="0" collapsed="false">
      <c r="A285" s="353" t="n">
        <v>281</v>
      </c>
      <c r="B285" s="267" t="s">
        <v>4373</v>
      </c>
      <c r="C285" s="370" t="s">
        <v>270</v>
      </c>
      <c r="D285" s="370" t="s">
        <v>265</v>
      </c>
      <c r="E285" s="370" t="s">
        <v>855</v>
      </c>
      <c r="F285" s="395" t="n">
        <v>0.41</v>
      </c>
      <c r="G285" s="418" t="n">
        <v>2012</v>
      </c>
      <c r="H285" s="353" t="n">
        <v>56</v>
      </c>
      <c r="I285" s="375" t="n">
        <v>0.41</v>
      </c>
      <c r="J285" s="373" t="s">
        <v>45</v>
      </c>
      <c r="K285" s="370" t="s">
        <v>4374</v>
      </c>
      <c r="L285" s="370" t="s">
        <v>270</v>
      </c>
      <c r="M285" s="370" t="s">
        <v>3607</v>
      </c>
      <c r="N285" s="382" t="s">
        <v>4375</v>
      </c>
      <c r="O285" s="370" t="n">
        <v>111.077909</v>
      </c>
      <c r="P285" s="370" t="n">
        <v>-0.040472</v>
      </c>
      <c r="Q285" s="353" t="s">
        <v>3609</v>
      </c>
      <c r="R285" s="370"/>
      <c r="S285" s="370"/>
      <c r="T285" s="218"/>
      <c r="U285" s="218"/>
      <c r="V285" s="218"/>
      <c r="W285" s="218"/>
      <c r="X285" s="218"/>
      <c r="Y285" s="218"/>
      <c r="Z285" s="218"/>
      <c r="AA285" s="218"/>
    </row>
    <row r="286" customFormat="false" ht="14.25" hidden="false" customHeight="true" outlineLevel="0" collapsed="false">
      <c r="A286" s="353" t="n">
        <v>282</v>
      </c>
      <c r="B286" s="267" t="s">
        <v>4376</v>
      </c>
      <c r="C286" s="269" t="s">
        <v>272</v>
      </c>
      <c r="D286" s="370" t="s">
        <v>265</v>
      </c>
      <c r="E286" s="370" t="s">
        <v>855</v>
      </c>
      <c r="F286" s="380" t="n">
        <v>0.42</v>
      </c>
      <c r="G286" s="267" t="n">
        <v>2008</v>
      </c>
      <c r="H286" s="353" t="n">
        <v>57</v>
      </c>
      <c r="I286" s="372" t="n">
        <v>0.51</v>
      </c>
      <c r="J286" s="373" t="s">
        <v>39</v>
      </c>
      <c r="K286" s="377" t="n">
        <v>965</v>
      </c>
      <c r="L286" s="370" t="s">
        <v>272</v>
      </c>
      <c r="M286" s="370" t="s">
        <v>3607</v>
      </c>
      <c r="N286" s="273" t="s">
        <v>4377</v>
      </c>
      <c r="O286" s="370" t="n">
        <v>111.078406</v>
      </c>
      <c r="P286" s="370" t="n">
        <v>-0.04059</v>
      </c>
      <c r="Q286" s="353" t="s">
        <v>3609</v>
      </c>
      <c r="R286" s="370"/>
      <c r="S286" s="370"/>
      <c r="T286" s="218"/>
      <c r="U286" s="218"/>
      <c r="V286" s="218"/>
      <c r="W286" s="218"/>
      <c r="X286" s="218"/>
      <c r="Y286" s="218"/>
      <c r="Z286" s="218"/>
      <c r="AA286" s="218"/>
    </row>
    <row r="287" customFormat="false" ht="14.25" hidden="false" customHeight="true" outlineLevel="0" collapsed="false">
      <c r="A287" s="353" t="n">
        <v>283</v>
      </c>
      <c r="B287" s="267" t="s">
        <v>4378</v>
      </c>
      <c r="C287" s="269" t="s">
        <v>274</v>
      </c>
      <c r="D287" s="370" t="s">
        <v>265</v>
      </c>
      <c r="E287" s="370" t="s">
        <v>855</v>
      </c>
      <c r="F287" s="380" t="n">
        <v>0.47</v>
      </c>
      <c r="G287" s="267" t="n">
        <v>2015</v>
      </c>
      <c r="H287" s="353" t="n">
        <v>64</v>
      </c>
      <c r="I287" s="372" t="n">
        <v>0.5</v>
      </c>
      <c r="J287" s="373" t="s">
        <v>39</v>
      </c>
      <c r="K287" s="377" t="n">
        <v>731</v>
      </c>
      <c r="L287" s="370" t="s">
        <v>4379</v>
      </c>
      <c r="M287" s="370" t="s">
        <v>3607</v>
      </c>
      <c r="N287" s="273" t="s">
        <v>4380</v>
      </c>
      <c r="O287" s="370" t="n">
        <v>111.082686</v>
      </c>
      <c r="P287" s="370" t="n">
        <v>-0.033486</v>
      </c>
      <c r="Q287" s="353" t="s">
        <v>3609</v>
      </c>
      <c r="R287" s="370"/>
      <c r="S287" s="370"/>
      <c r="T287" s="218"/>
      <c r="U287" s="218"/>
      <c r="V287" s="218"/>
      <c r="W287" s="218"/>
      <c r="X287" s="218"/>
      <c r="Y287" s="218"/>
      <c r="Z287" s="218"/>
      <c r="AA287" s="218"/>
    </row>
    <row r="288" customFormat="false" ht="14.25" hidden="false" customHeight="true" outlineLevel="0" collapsed="false">
      <c r="A288" s="353" t="n">
        <v>284</v>
      </c>
      <c r="B288" s="267" t="s">
        <v>4381</v>
      </c>
      <c r="C288" s="269" t="s">
        <v>275</v>
      </c>
      <c r="D288" s="370" t="s">
        <v>265</v>
      </c>
      <c r="E288" s="370" t="s">
        <v>855</v>
      </c>
      <c r="F288" s="380" t="n">
        <v>0.47</v>
      </c>
      <c r="G288" s="267" t="n">
        <v>2008</v>
      </c>
      <c r="H288" s="353" t="n">
        <v>64</v>
      </c>
      <c r="I288" s="372" t="n">
        <v>0.5</v>
      </c>
      <c r="J288" s="373" t="s">
        <v>39</v>
      </c>
      <c r="K288" s="377" t="n">
        <v>732</v>
      </c>
      <c r="L288" s="370" t="s">
        <v>4382</v>
      </c>
      <c r="M288" s="370" t="s">
        <v>3607</v>
      </c>
      <c r="N288" s="273" t="s">
        <v>4383</v>
      </c>
      <c r="O288" s="370" t="n">
        <v>111.081738</v>
      </c>
      <c r="P288" s="370" t="n">
        <v>-0.033454</v>
      </c>
      <c r="Q288" s="353" t="s">
        <v>3609</v>
      </c>
      <c r="R288" s="370"/>
      <c r="S288" s="370"/>
      <c r="T288" s="218"/>
      <c r="U288" s="218"/>
      <c r="V288" s="218"/>
      <c r="W288" s="218"/>
      <c r="X288" s="218"/>
      <c r="Y288" s="218"/>
      <c r="Z288" s="218"/>
      <c r="AA288" s="218"/>
    </row>
    <row r="289" customFormat="false" ht="14.25" hidden="false" customHeight="true" outlineLevel="0" collapsed="false">
      <c r="A289" s="353" t="n">
        <v>285</v>
      </c>
      <c r="B289" s="267" t="s">
        <v>4384</v>
      </c>
      <c r="C289" s="269" t="s">
        <v>276</v>
      </c>
      <c r="D289" s="370" t="s">
        <v>265</v>
      </c>
      <c r="E289" s="370" t="s">
        <v>855</v>
      </c>
      <c r="F289" s="380" t="n">
        <v>0.93</v>
      </c>
      <c r="G289" s="267" t="n">
        <v>2011</v>
      </c>
      <c r="H289" s="353" t="n">
        <v>126</v>
      </c>
      <c r="I289" s="372" t="n">
        <v>2.16</v>
      </c>
      <c r="J289" s="373" t="s">
        <v>39</v>
      </c>
      <c r="K289" s="377" t="s">
        <v>4385</v>
      </c>
      <c r="L289" s="370" t="s">
        <v>4386</v>
      </c>
      <c r="M289" s="370" t="s">
        <v>3607</v>
      </c>
      <c r="N289" s="273" t="s">
        <v>4387</v>
      </c>
      <c r="O289" s="370" t="n">
        <v>111.088785</v>
      </c>
      <c r="P289" s="370" t="n">
        <v>-0.038877</v>
      </c>
      <c r="Q289" s="353" t="s">
        <v>3609</v>
      </c>
      <c r="R289" s="370"/>
      <c r="S289" s="370"/>
      <c r="T289" s="218"/>
      <c r="U289" s="218"/>
      <c r="V289" s="218"/>
      <c r="W289" s="218"/>
      <c r="X289" s="218"/>
      <c r="Y289" s="218"/>
      <c r="Z289" s="218"/>
      <c r="AA289" s="218"/>
    </row>
    <row r="290" customFormat="false" ht="14.25" hidden="false" customHeight="true" outlineLevel="0" collapsed="false">
      <c r="A290" s="353" t="n">
        <v>286</v>
      </c>
      <c r="B290" s="267" t="s">
        <v>4388</v>
      </c>
      <c r="C290" s="269" t="s">
        <v>277</v>
      </c>
      <c r="D290" s="370" t="s">
        <v>265</v>
      </c>
      <c r="E290" s="370" t="s">
        <v>855</v>
      </c>
      <c r="F290" s="380" t="n">
        <v>0.36</v>
      </c>
      <c r="G290" s="267" t="n">
        <v>2014</v>
      </c>
      <c r="H290" s="353" t="n">
        <v>49</v>
      </c>
      <c r="I290" s="372" t="n">
        <v>0.51</v>
      </c>
      <c r="J290" s="373" t="s">
        <v>39</v>
      </c>
      <c r="K290" s="377" t="n">
        <v>927</v>
      </c>
      <c r="L290" s="370" t="s">
        <v>4389</v>
      </c>
      <c r="M290" s="370" t="s">
        <v>3607</v>
      </c>
      <c r="N290" s="267" t="s">
        <v>3657</v>
      </c>
      <c r="O290" s="370" t="n">
        <v>111.080111</v>
      </c>
      <c r="P290" s="370" t="n">
        <v>-0.036464</v>
      </c>
      <c r="Q290" s="353" t="s">
        <v>3609</v>
      </c>
      <c r="R290" s="370"/>
      <c r="S290" s="370"/>
      <c r="T290" s="218"/>
      <c r="U290" s="218"/>
      <c r="V290" s="218"/>
      <c r="W290" s="218"/>
      <c r="X290" s="218"/>
      <c r="Y290" s="218"/>
      <c r="Z290" s="218"/>
      <c r="AA290" s="218"/>
    </row>
    <row r="291" customFormat="false" ht="14.25" hidden="false" customHeight="true" outlineLevel="0" collapsed="false">
      <c r="A291" s="353" t="n">
        <v>287</v>
      </c>
      <c r="B291" s="267" t="s">
        <v>4390</v>
      </c>
      <c r="C291" s="269" t="s">
        <v>278</v>
      </c>
      <c r="D291" s="370" t="s">
        <v>265</v>
      </c>
      <c r="E291" s="370" t="s">
        <v>855</v>
      </c>
      <c r="F291" s="380" t="n">
        <v>0.71</v>
      </c>
      <c r="G291" s="267" t="n">
        <v>2015</v>
      </c>
      <c r="H291" s="353" t="n">
        <v>96</v>
      </c>
      <c r="I291" s="372" t="n">
        <v>0.52</v>
      </c>
      <c r="J291" s="373" t="s">
        <v>39</v>
      </c>
      <c r="K291" s="377" t="n">
        <v>786</v>
      </c>
      <c r="L291" s="370" t="s">
        <v>4391</v>
      </c>
      <c r="M291" s="394" t="s">
        <v>4368</v>
      </c>
      <c r="N291" s="381" t="s">
        <v>4392</v>
      </c>
      <c r="O291" s="370" t="n">
        <v>111.082667</v>
      </c>
      <c r="P291" s="370" t="n">
        <v>-0.033073</v>
      </c>
      <c r="Q291" s="353" t="s">
        <v>3609</v>
      </c>
      <c r="R291" s="370"/>
      <c r="S291" s="370"/>
      <c r="T291" s="218"/>
      <c r="U291" s="218"/>
      <c r="V291" s="218"/>
      <c r="W291" s="218"/>
      <c r="X291" s="218"/>
      <c r="Y291" s="218"/>
      <c r="Z291" s="218"/>
      <c r="AA291" s="218"/>
    </row>
    <row r="292" customFormat="false" ht="14.25" hidden="false" customHeight="true" outlineLevel="0" collapsed="false">
      <c r="A292" s="353" t="n">
        <v>288</v>
      </c>
      <c r="B292" s="267" t="s">
        <v>4393</v>
      </c>
      <c r="C292" s="269" t="s">
        <v>4394</v>
      </c>
      <c r="D292" s="370" t="s">
        <v>265</v>
      </c>
      <c r="E292" s="370" t="s">
        <v>855</v>
      </c>
      <c r="F292" s="380" t="n">
        <v>0.38</v>
      </c>
      <c r="G292" s="267" t="n">
        <v>2013</v>
      </c>
      <c r="H292" s="353" t="n">
        <v>52</v>
      </c>
      <c r="I292" s="372" t="n">
        <v>0.47</v>
      </c>
      <c r="J292" s="373" t="s">
        <v>39</v>
      </c>
      <c r="K292" s="377" t="n">
        <v>742</v>
      </c>
      <c r="L292" s="370" t="s">
        <v>4395</v>
      </c>
      <c r="M292" s="394" t="s">
        <v>4368</v>
      </c>
      <c r="N292" s="382" t="s">
        <v>4396</v>
      </c>
      <c r="O292" s="370" t="n">
        <v>111.089418</v>
      </c>
      <c r="P292" s="370" t="n">
        <v>-0.033627</v>
      </c>
      <c r="Q292" s="353" t="s">
        <v>3609</v>
      </c>
      <c r="R292" s="370"/>
      <c r="S292" s="370"/>
      <c r="T292" s="218"/>
      <c r="U292" s="218"/>
      <c r="V292" s="218"/>
      <c r="W292" s="218"/>
      <c r="X292" s="218"/>
      <c r="Y292" s="218"/>
      <c r="Z292" s="218"/>
      <c r="AA292" s="218"/>
    </row>
    <row r="293" customFormat="false" ht="14.25" hidden="false" customHeight="true" outlineLevel="0" collapsed="false">
      <c r="A293" s="353" t="n">
        <v>289</v>
      </c>
      <c r="B293" s="267" t="s">
        <v>4397</v>
      </c>
      <c r="C293" s="269" t="s">
        <v>279</v>
      </c>
      <c r="D293" s="370" t="s">
        <v>265</v>
      </c>
      <c r="E293" s="370" t="s">
        <v>855</v>
      </c>
      <c r="F293" s="380" t="n">
        <v>1.16</v>
      </c>
      <c r="G293" s="267" t="n">
        <v>2016</v>
      </c>
      <c r="H293" s="353" t="n">
        <v>158</v>
      </c>
      <c r="I293" s="372" t="n">
        <v>2</v>
      </c>
      <c r="J293" s="373" t="s">
        <v>39</v>
      </c>
      <c r="K293" s="377" t="s">
        <v>4398</v>
      </c>
      <c r="L293" s="370" t="s">
        <v>269</v>
      </c>
      <c r="M293" s="394" t="s">
        <v>4399</v>
      </c>
      <c r="N293" s="382" t="s">
        <v>4400</v>
      </c>
      <c r="O293" s="370" t="n">
        <v>111.087317</v>
      </c>
      <c r="P293" s="370" t="n">
        <v>-0.055029</v>
      </c>
      <c r="Q293" s="353" t="s">
        <v>3609</v>
      </c>
      <c r="R293" s="370"/>
      <c r="S293" s="370"/>
      <c r="T293" s="218"/>
      <c r="U293" s="218"/>
      <c r="V293" s="218"/>
      <c r="W293" s="218"/>
      <c r="X293" s="218"/>
      <c r="Y293" s="218"/>
      <c r="Z293" s="218"/>
      <c r="AA293" s="218"/>
    </row>
    <row r="294" customFormat="false" ht="14.25" hidden="false" customHeight="true" outlineLevel="0" collapsed="false">
      <c r="A294" s="353" t="n">
        <v>290</v>
      </c>
      <c r="B294" s="267" t="s">
        <v>4401</v>
      </c>
      <c r="C294" s="269" t="s">
        <v>279</v>
      </c>
      <c r="D294" s="370" t="s">
        <v>265</v>
      </c>
      <c r="E294" s="370" t="s">
        <v>855</v>
      </c>
      <c r="F294" s="380" t="n">
        <v>0.37</v>
      </c>
      <c r="G294" s="267" t="n">
        <v>2016</v>
      </c>
      <c r="H294" s="353" t="n">
        <v>50</v>
      </c>
      <c r="I294" s="372" t="n">
        <v>2.08</v>
      </c>
      <c r="J294" s="373" t="s">
        <v>39</v>
      </c>
      <c r="K294" s="377" t="s">
        <v>4402</v>
      </c>
      <c r="L294" s="370" t="s">
        <v>4403</v>
      </c>
      <c r="M294" s="394" t="s">
        <v>4399</v>
      </c>
      <c r="N294" s="382" t="s">
        <v>4404</v>
      </c>
      <c r="O294" s="370" t="n">
        <v>111.086575</v>
      </c>
      <c r="P294" s="370" t="n">
        <v>-0.037352</v>
      </c>
      <c r="Q294" s="353" t="s">
        <v>3609</v>
      </c>
      <c r="R294" s="370"/>
      <c r="S294" s="370"/>
      <c r="T294" s="218"/>
      <c r="U294" s="218"/>
      <c r="V294" s="218"/>
      <c r="W294" s="218"/>
      <c r="X294" s="218"/>
      <c r="Y294" s="218"/>
      <c r="Z294" s="218"/>
      <c r="AA294" s="218"/>
    </row>
    <row r="295" customFormat="false" ht="14.25" hidden="false" customHeight="true" outlineLevel="0" collapsed="false">
      <c r="A295" s="353" t="n">
        <v>291</v>
      </c>
      <c r="B295" s="267" t="s">
        <v>4405</v>
      </c>
      <c r="C295" s="269" t="s">
        <v>280</v>
      </c>
      <c r="D295" s="370" t="s">
        <v>265</v>
      </c>
      <c r="E295" s="370" t="s">
        <v>855</v>
      </c>
      <c r="F295" s="380" t="n">
        <v>0.48</v>
      </c>
      <c r="G295" s="267" t="n">
        <v>2011</v>
      </c>
      <c r="H295" s="353" t="n">
        <v>65</v>
      </c>
      <c r="I295" s="372" t="n">
        <v>0.51</v>
      </c>
      <c r="J295" s="373" t="s">
        <v>39</v>
      </c>
      <c r="K295" s="377" t="n">
        <v>919</v>
      </c>
      <c r="L295" s="370" t="s">
        <v>269</v>
      </c>
      <c r="M295" s="394" t="s">
        <v>4406</v>
      </c>
      <c r="N295" s="382" t="s">
        <v>4407</v>
      </c>
      <c r="O295" s="370" t="n">
        <v>111.087215</v>
      </c>
      <c r="P295" s="370" t="n">
        <v>-0.056206</v>
      </c>
      <c r="Q295" s="353" t="s">
        <v>3609</v>
      </c>
      <c r="R295" s="370"/>
      <c r="S295" s="370"/>
      <c r="T295" s="218"/>
      <c r="U295" s="218"/>
      <c r="V295" s="218"/>
      <c r="W295" s="218"/>
      <c r="X295" s="218"/>
      <c r="Y295" s="218"/>
      <c r="Z295" s="218"/>
      <c r="AA295" s="218"/>
    </row>
    <row r="296" customFormat="false" ht="14.25" hidden="false" customHeight="true" outlineLevel="0" collapsed="false">
      <c r="A296" s="353" t="n">
        <v>292</v>
      </c>
      <c r="B296" s="267" t="s">
        <v>4408</v>
      </c>
      <c r="C296" s="269" t="s">
        <v>280</v>
      </c>
      <c r="D296" s="370" t="s">
        <v>265</v>
      </c>
      <c r="E296" s="370" t="s">
        <v>855</v>
      </c>
      <c r="F296" s="380" t="n">
        <v>1.27</v>
      </c>
      <c r="G296" s="267" t="n">
        <v>2015</v>
      </c>
      <c r="H296" s="353" t="n">
        <v>173</v>
      </c>
      <c r="I296" s="372" t="n">
        <v>2.08</v>
      </c>
      <c r="J296" s="373" t="s">
        <v>39</v>
      </c>
      <c r="K296" s="377" t="s">
        <v>4402</v>
      </c>
      <c r="L296" s="370" t="s">
        <v>4403</v>
      </c>
      <c r="M296" s="394" t="s">
        <v>4406</v>
      </c>
      <c r="N296" s="382" t="s">
        <v>4409</v>
      </c>
      <c r="O296" s="370" t="n">
        <v>111.083313</v>
      </c>
      <c r="P296" s="370" t="n">
        <v>-0.036771</v>
      </c>
      <c r="Q296" s="353" t="s">
        <v>3609</v>
      </c>
      <c r="R296" s="370"/>
      <c r="S296" s="370"/>
      <c r="T296" s="218"/>
      <c r="U296" s="218"/>
      <c r="V296" s="218"/>
      <c r="W296" s="218"/>
      <c r="X296" s="218"/>
      <c r="Y296" s="218"/>
      <c r="Z296" s="218"/>
      <c r="AA296" s="218"/>
    </row>
    <row r="297" customFormat="false" ht="14.25" hidden="false" customHeight="true" outlineLevel="0" collapsed="false">
      <c r="A297" s="353" t="n">
        <v>293</v>
      </c>
      <c r="B297" s="267" t="s">
        <v>4410</v>
      </c>
      <c r="C297" s="269" t="s">
        <v>281</v>
      </c>
      <c r="D297" s="370" t="s">
        <v>265</v>
      </c>
      <c r="E297" s="370" t="s">
        <v>855</v>
      </c>
      <c r="F297" s="380" t="n">
        <v>0.91</v>
      </c>
      <c r="G297" s="267" t="n">
        <v>2014</v>
      </c>
      <c r="H297" s="353" t="n">
        <v>124</v>
      </c>
      <c r="I297" s="375" t="n">
        <v>0.91</v>
      </c>
      <c r="J297" s="373" t="s">
        <v>45</v>
      </c>
      <c r="K297" s="370" t="s">
        <v>4411</v>
      </c>
      <c r="L297" s="269" t="s">
        <v>281</v>
      </c>
      <c r="M297" s="370" t="s">
        <v>3607</v>
      </c>
      <c r="N297" s="382" t="s">
        <v>4412</v>
      </c>
      <c r="O297" s="370" t="n">
        <v>111.088446</v>
      </c>
      <c r="P297" s="370" t="n">
        <v>-0.03708</v>
      </c>
      <c r="Q297" s="353" t="s">
        <v>3609</v>
      </c>
      <c r="R297" s="370"/>
      <c r="S297" s="370"/>
      <c r="T297" s="218"/>
      <c r="U297" s="218"/>
      <c r="V297" s="218"/>
      <c r="W297" s="218"/>
      <c r="X297" s="218"/>
      <c r="Y297" s="218"/>
      <c r="Z297" s="218"/>
      <c r="AA297" s="218"/>
    </row>
    <row r="298" customFormat="false" ht="14.25" hidden="false" customHeight="true" outlineLevel="0" collapsed="false">
      <c r="A298" s="353" t="n">
        <v>294</v>
      </c>
      <c r="B298" s="267" t="s">
        <v>4413</v>
      </c>
      <c r="C298" s="370" t="s">
        <v>283</v>
      </c>
      <c r="D298" s="370" t="s">
        <v>265</v>
      </c>
      <c r="E298" s="370" t="s">
        <v>855</v>
      </c>
      <c r="F298" s="411" t="n">
        <v>1.75</v>
      </c>
      <c r="G298" s="353" t="n">
        <v>2016</v>
      </c>
      <c r="H298" s="353" t="n">
        <v>238</v>
      </c>
      <c r="I298" s="375" t="n">
        <v>1.75</v>
      </c>
      <c r="J298" s="373" t="s">
        <v>45</v>
      </c>
      <c r="K298" s="370" t="s">
        <v>4414</v>
      </c>
      <c r="L298" s="370" t="s">
        <v>283</v>
      </c>
      <c r="M298" s="370" t="s">
        <v>3607</v>
      </c>
      <c r="N298" s="267" t="s">
        <v>3657</v>
      </c>
      <c r="O298" s="370" t="n">
        <v>111.097092</v>
      </c>
      <c r="P298" s="370" t="n">
        <v>-0.028705</v>
      </c>
      <c r="Q298" s="353" t="s">
        <v>3609</v>
      </c>
      <c r="R298" s="370"/>
      <c r="S298" s="370"/>
      <c r="T298" s="218"/>
      <c r="U298" s="218"/>
      <c r="V298" s="218"/>
      <c r="W298" s="218"/>
      <c r="X298" s="218"/>
      <c r="Y298" s="218"/>
      <c r="Z298" s="218"/>
      <c r="AA298" s="218"/>
    </row>
    <row r="299" customFormat="false" ht="14.25" hidden="false" customHeight="true" outlineLevel="0" collapsed="false">
      <c r="A299" s="353" t="n">
        <v>295</v>
      </c>
      <c r="B299" s="267" t="s">
        <v>4415</v>
      </c>
      <c r="C299" s="269" t="s">
        <v>284</v>
      </c>
      <c r="D299" s="370" t="s">
        <v>265</v>
      </c>
      <c r="E299" s="370" t="s">
        <v>855</v>
      </c>
      <c r="F299" s="380" t="n">
        <v>9.54</v>
      </c>
      <c r="G299" s="267" t="n">
        <v>2014</v>
      </c>
      <c r="H299" s="353" t="n">
        <v>1297</v>
      </c>
      <c r="I299" s="375" t="n">
        <v>9.54</v>
      </c>
      <c r="J299" s="373" t="s">
        <v>45</v>
      </c>
      <c r="K299" s="370" t="s">
        <v>4416</v>
      </c>
      <c r="L299" s="269" t="s">
        <v>284</v>
      </c>
      <c r="M299" s="370" t="s">
        <v>3607</v>
      </c>
      <c r="N299" s="376" t="s">
        <v>4417</v>
      </c>
      <c r="O299" s="370" t="n">
        <v>111.082559</v>
      </c>
      <c r="P299" s="370" t="n">
        <v>-0.05137</v>
      </c>
      <c r="Q299" s="353" t="s">
        <v>3609</v>
      </c>
      <c r="R299" s="370"/>
      <c r="S299" s="370"/>
      <c r="T299" s="218"/>
      <c r="U299" s="218"/>
      <c r="V299" s="218"/>
      <c r="W299" s="218"/>
      <c r="X299" s="218"/>
      <c r="Y299" s="218"/>
      <c r="Z299" s="218"/>
      <c r="AA299" s="218"/>
    </row>
    <row r="300" customFormat="false" ht="14.25" hidden="false" customHeight="true" outlineLevel="0" collapsed="false">
      <c r="A300" s="353" t="n">
        <v>296</v>
      </c>
      <c r="B300" s="267" t="s">
        <v>4418</v>
      </c>
      <c r="C300" s="269" t="s">
        <v>285</v>
      </c>
      <c r="D300" s="370" t="s">
        <v>265</v>
      </c>
      <c r="E300" s="370" t="s">
        <v>855</v>
      </c>
      <c r="F300" s="380" t="n">
        <v>2</v>
      </c>
      <c r="G300" s="267" t="n">
        <v>2016</v>
      </c>
      <c r="H300" s="353" t="n">
        <v>272</v>
      </c>
      <c r="I300" s="375" t="n">
        <v>2</v>
      </c>
      <c r="J300" s="373" t="s">
        <v>45</v>
      </c>
      <c r="K300" s="370" t="s">
        <v>4419</v>
      </c>
      <c r="L300" s="269" t="s">
        <v>285</v>
      </c>
      <c r="M300" s="370" t="s">
        <v>3607</v>
      </c>
      <c r="N300" s="267" t="s">
        <v>3657</v>
      </c>
      <c r="O300" s="370" t="n">
        <v>111.103831</v>
      </c>
      <c r="P300" s="370" t="n">
        <v>-0.02868</v>
      </c>
      <c r="Q300" s="353" t="s">
        <v>3609</v>
      </c>
      <c r="R300" s="370"/>
      <c r="S300" s="370"/>
      <c r="T300" s="218"/>
      <c r="U300" s="218"/>
      <c r="V300" s="218"/>
      <c r="W300" s="218"/>
      <c r="X300" s="218"/>
      <c r="Y300" s="218"/>
      <c r="Z300" s="218"/>
      <c r="AA300" s="218"/>
    </row>
    <row r="301" customFormat="false" ht="14.25" hidden="false" customHeight="true" outlineLevel="0" collapsed="false">
      <c r="A301" s="353" t="n">
        <v>297</v>
      </c>
      <c r="B301" s="267" t="s">
        <v>4420</v>
      </c>
      <c r="C301" s="269" t="s">
        <v>286</v>
      </c>
      <c r="D301" s="370" t="s">
        <v>265</v>
      </c>
      <c r="E301" s="370" t="s">
        <v>855</v>
      </c>
      <c r="F301" s="380" t="n">
        <v>1.05</v>
      </c>
      <c r="G301" s="267" t="n">
        <v>2011</v>
      </c>
      <c r="H301" s="353" t="n">
        <v>143</v>
      </c>
      <c r="I301" s="372" t="n">
        <v>1.05</v>
      </c>
      <c r="J301" s="373" t="s">
        <v>45</v>
      </c>
      <c r="K301" s="370" t="s">
        <v>4421</v>
      </c>
      <c r="L301" s="269" t="s">
        <v>286</v>
      </c>
      <c r="M301" s="370" t="s">
        <v>3607</v>
      </c>
      <c r="N301" s="381" t="s">
        <v>4422</v>
      </c>
      <c r="O301" s="370" t="n">
        <v>111.081283</v>
      </c>
      <c r="P301" s="370" t="n">
        <v>-0.03941</v>
      </c>
      <c r="Q301" s="353" t="s">
        <v>3609</v>
      </c>
      <c r="R301" s="370"/>
      <c r="S301" s="370"/>
      <c r="T301" s="218"/>
      <c r="U301" s="218"/>
      <c r="V301" s="218"/>
      <c r="W301" s="218"/>
      <c r="X301" s="218"/>
      <c r="Y301" s="218"/>
      <c r="Z301" s="218"/>
      <c r="AA301" s="218"/>
    </row>
    <row r="302" customFormat="false" ht="14.25" hidden="false" customHeight="true" outlineLevel="0" collapsed="false">
      <c r="A302" s="353" t="n">
        <v>298</v>
      </c>
      <c r="B302" s="267" t="s">
        <v>4423</v>
      </c>
      <c r="C302" s="370" t="s">
        <v>287</v>
      </c>
      <c r="D302" s="370" t="s">
        <v>265</v>
      </c>
      <c r="E302" s="370" t="s">
        <v>855</v>
      </c>
      <c r="F302" s="380" t="n">
        <v>5.47</v>
      </c>
      <c r="G302" s="353" t="n">
        <v>2015</v>
      </c>
      <c r="H302" s="353" t="n">
        <v>744</v>
      </c>
      <c r="I302" s="372" t="n">
        <v>5.47</v>
      </c>
      <c r="J302" s="373" t="s">
        <v>45</v>
      </c>
      <c r="K302" s="370" t="s">
        <v>4424</v>
      </c>
      <c r="L302" s="370" t="s">
        <v>287</v>
      </c>
      <c r="M302" s="370" t="s">
        <v>3607</v>
      </c>
      <c r="N302" s="382" t="s">
        <v>4425</v>
      </c>
      <c r="O302" s="370" t="n">
        <v>111.093087</v>
      </c>
      <c r="P302" s="370" t="n">
        <v>-0.036866</v>
      </c>
      <c r="Q302" s="353" t="s">
        <v>3609</v>
      </c>
      <c r="R302" s="370"/>
      <c r="S302" s="370"/>
      <c r="T302" s="218"/>
      <c r="U302" s="218"/>
      <c r="V302" s="218"/>
      <c r="W302" s="218"/>
      <c r="X302" s="218"/>
      <c r="Y302" s="218"/>
      <c r="Z302" s="218"/>
      <c r="AA302" s="218"/>
    </row>
    <row r="303" customFormat="false" ht="14.25" hidden="false" customHeight="true" outlineLevel="0" collapsed="false">
      <c r="A303" s="353" t="n">
        <v>299</v>
      </c>
      <c r="B303" s="267" t="s">
        <v>4426</v>
      </c>
      <c r="C303" s="370" t="s">
        <v>288</v>
      </c>
      <c r="D303" s="370" t="s">
        <v>265</v>
      </c>
      <c r="E303" s="370" t="s">
        <v>855</v>
      </c>
      <c r="F303" s="380" t="n">
        <v>1.59</v>
      </c>
      <c r="G303" s="353" t="n">
        <v>2015</v>
      </c>
      <c r="H303" s="353" t="n">
        <v>216</v>
      </c>
      <c r="I303" s="372" t="n">
        <v>1.13</v>
      </c>
      <c r="J303" s="373" t="s">
        <v>39</v>
      </c>
      <c r="K303" s="377" t="n">
        <v>1834</v>
      </c>
      <c r="L303" s="370" t="s">
        <v>288</v>
      </c>
      <c r="M303" s="370" t="s">
        <v>3607</v>
      </c>
      <c r="N303" s="382" t="s">
        <v>4427</v>
      </c>
      <c r="O303" s="370" t="n">
        <v>111.121768</v>
      </c>
      <c r="P303" s="370" t="n">
        <v>0.005633</v>
      </c>
      <c r="Q303" s="353" t="s">
        <v>3609</v>
      </c>
      <c r="R303" s="370"/>
      <c r="S303" s="370"/>
      <c r="T303" s="218"/>
      <c r="U303" s="218"/>
      <c r="V303" s="218"/>
      <c r="W303" s="218"/>
      <c r="X303" s="218"/>
      <c r="Y303" s="218"/>
      <c r="Z303" s="218"/>
      <c r="AA303" s="218"/>
    </row>
    <row r="304" customFormat="false" ht="14.25" hidden="false" customHeight="true" outlineLevel="0" collapsed="false">
      <c r="A304" s="353" t="n">
        <v>300</v>
      </c>
      <c r="B304" s="267" t="s">
        <v>4428</v>
      </c>
      <c r="C304" s="370" t="s">
        <v>289</v>
      </c>
      <c r="D304" s="370" t="s">
        <v>265</v>
      </c>
      <c r="E304" s="370" t="s">
        <v>855</v>
      </c>
      <c r="F304" s="411" t="n">
        <v>1.88</v>
      </c>
      <c r="G304" s="419" t="n">
        <v>2016</v>
      </c>
      <c r="H304" s="353" t="n">
        <v>255</v>
      </c>
      <c r="I304" s="375" t="n">
        <v>1.88</v>
      </c>
      <c r="J304" s="373" t="s">
        <v>45</v>
      </c>
      <c r="K304" s="370" t="s">
        <v>4429</v>
      </c>
      <c r="L304" s="370" t="s">
        <v>289</v>
      </c>
      <c r="M304" s="370" t="s">
        <v>3607</v>
      </c>
      <c r="N304" s="382" t="s">
        <v>4430</v>
      </c>
      <c r="O304" s="370" t="n">
        <v>111.093113</v>
      </c>
      <c r="P304" s="370" t="n">
        <v>-0.031191</v>
      </c>
      <c r="Q304" s="353" t="s">
        <v>3609</v>
      </c>
      <c r="R304" s="370"/>
      <c r="S304" s="370"/>
      <c r="T304" s="218"/>
      <c r="U304" s="218"/>
      <c r="V304" s="218"/>
      <c r="W304" s="218"/>
      <c r="X304" s="218"/>
      <c r="Y304" s="218"/>
      <c r="Z304" s="218"/>
      <c r="AA304" s="218"/>
    </row>
    <row r="305" customFormat="false" ht="14.25" hidden="false" customHeight="true" outlineLevel="0" collapsed="false">
      <c r="A305" s="353" t="n">
        <v>301</v>
      </c>
      <c r="B305" s="267" t="s">
        <v>4431</v>
      </c>
      <c r="C305" s="420" t="s">
        <v>290</v>
      </c>
      <c r="D305" s="370" t="s">
        <v>291</v>
      </c>
      <c r="E305" s="370" t="s">
        <v>856</v>
      </c>
      <c r="F305" s="379" t="n">
        <v>1.2</v>
      </c>
      <c r="G305" s="419" t="n">
        <v>2013</v>
      </c>
      <c r="H305" s="353" t="n">
        <v>163</v>
      </c>
      <c r="I305" s="372" t="n">
        <v>1.1</v>
      </c>
      <c r="J305" s="373" t="s">
        <v>45</v>
      </c>
      <c r="K305" s="370" t="s">
        <v>4432</v>
      </c>
      <c r="L305" s="420" t="s">
        <v>290</v>
      </c>
      <c r="M305" s="370" t="s">
        <v>3607</v>
      </c>
      <c r="N305" s="273" t="s">
        <v>4433</v>
      </c>
      <c r="O305" s="370" t="n">
        <v>111.019294</v>
      </c>
      <c r="P305" s="370" t="n">
        <v>-0.030881</v>
      </c>
      <c r="Q305" s="353" t="s">
        <v>3609</v>
      </c>
      <c r="R305" s="353" t="s">
        <v>3609</v>
      </c>
      <c r="S305" s="370"/>
      <c r="T305" s="218"/>
      <c r="U305" s="218"/>
      <c r="V305" s="218"/>
      <c r="W305" s="218"/>
      <c r="X305" s="218"/>
      <c r="Y305" s="218"/>
      <c r="Z305" s="218"/>
      <c r="AA305" s="218"/>
    </row>
    <row r="306" customFormat="false" ht="14.25" hidden="false" customHeight="true" outlineLevel="0" collapsed="false">
      <c r="A306" s="353" t="n">
        <v>302</v>
      </c>
      <c r="B306" s="267" t="s">
        <v>4434</v>
      </c>
      <c r="C306" s="420" t="s">
        <v>51</v>
      </c>
      <c r="D306" s="370" t="s">
        <v>291</v>
      </c>
      <c r="E306" s="370" t="s">
        <v>856</v>
      </c>
      <c r="F306" s="379" t="n">
        <v>0.43</v>
      </c>
      <c r="G306" s="419" t="n">
        <v>2013</v>
      </c>
      <c r="H306" s="353" t="n">
        <v>58</v>
      </c>
      <c r="I306" s="375" t="n">
        <v>0.43</v>
      </c>
      <c r="J306" s="373" t="s">
        <v>45</v>
      </c>
      <c r="K306" s="370" t="s">
        <v>4435</v>
      </c>
      <c r="L306" s="420" t="s">
        <v>51</v>
      </c>
      <c r="M306" s="370" t="s">
        <v>3607</v>
      </c>
      <c r="N306" s="267" t="s">
        <v>3657</v>
      </c>
      <c r="O306" s="370" t="n">
        <v>111.044742</v>
      </c>
      <c r="P306" s="370" t="n">
        <v>-0.060687</v>
      </c>
      <c r="Q306" s="353" t="s">
        <v>3609</v>
      </c>
      <c r="R306" s="370"/>
      <c r="S306" s="370"/>
      <c r="T306" s="218"/>
      <c r="U306" s="218"/>
      <c r="V306" s="218"/>
      <c r="W306" s="218"/>
      <c r="X306" s="218"/>
      <c r="Y306" s="218"/>
      <c r="Z306" s="218"/>
      <c r="AA306" s="218"/>
    </row>
    <row r="307" customFormat="false" ht="14.25" hidden="false" customHeight="true" outlineLevel="0" collapsed="false">
      <c r="A307" s="353" t="n">
        <v>303</v>
      </c>
      <c r="B307" s="267" t="s">
        <v>4436</v>
      </c>
      <c r="C307" s="420" t="s">
        <v>292</v>
      </c>
      <c r="D307" s="370" t="s">
        <v>291</v>
      </c>
      <c r="E307" s="370" t="s">
        <v>856</v>
      </c>
      <c r="F307" s="379" t="n">
        <v>0.54</v>
      </c>
      <c r="G307" s="419" t="n">
        <v>2010</v>
      </c>
      <c r="H307" s="353" t="n">
        <v>73</v>
      </c>
      <c r="I307" s="372" t="n">
        <v>0.55</v>
      </c>
      <c r="J307" s="373" t="s">
        <v>45</v>
      </c>
      <c r="K307" s="370" t="s">
        <v>4437</v>
      </c>
      <c r="L307" s="420" t="s">
        <v>292</v>
      </c>
      <c r="M307" s="370" t="s">
        <v>3607</v>
      </c>
      <c r="N307" s="273" t="s">
        <v>4438</v>
      </c>
      <c r="O307" s="370" t="n">
        <v>111.01358</v>
      </c>
      <c r="P307" s="370" t="n">
        <v>-0.041835</v>
      </c>
      <c r="Q307" s="353" t="s">
        <v>3609</v>
      </c>
      <c r="R307" s="353" t="s">
        <v>3609</v>
      </c>
      <c r="S307" s="370"/>
      <c r="T307" s="218"/>
      <c r="U307" s="218"/>
      <c r="V307" s="218"/>
      <c r="W307" s="218"/>
      <c r="X307" s="218"/>
      <c r="Y307" s="218"/>
      <c r="Z307" s="218"/>
      <c r="AA307" s="218"/>
    </row>
    <row r="308" customFormat="false" ht="14.25" hidden="false" customHeight="true" outlineLevel="0" collapsed="false">
      <c r="A308" s="353" t="n">
        <v>304</v>
      </c>
      <c r="B308" s="267" t="s">
        <v>4439</v>
      </c>
      <c r="C308" s="420" t="s">
        <v>292</v>
      </c>
      <c r="D308" s="370" t="s">
        <v>291</v>
      </c>
      <c r="E308" s="370" t="s">
        <v>856</v>
      </c>
      <c r="F308" s="379" t="n">
        <v>0.78</v>
      </c>
      <c r="G308" s="419" t="n">
        <v>2010</v>
      </c>
      <c r="H308" s="353" t="n">
        <v>106</v>
      </c>
      <c r="I308" s="372" t="n">
        <v>0.78</v>
      </c>
      <c r="J308" s="373" t="s">
        <v>45</v>
      </c>
      <c r="K308" s="370" t="s">
        <v>4440</v>
      </c>
      <c r="L308" s="420" t="s">
        <v>292</v>
      </c>
      <c r="M308" s="370" t="s">
        <v>3607</v>
      </c>
      <c r="N308" s="273" t="s">
        <v>4441</v>
      </c>
      <c r="O308" s="370" t="n">
        <v>111.010926</v>
      </c>
      <c r="P308" s="370" t="n">
        <v>-0.04208</v>
      </c>
      <c r="Q308" s="353" t="s">
        <v>3609</v>
      </c>
      <c r="R308" s="353" t="s">
        <v>3609</v>
      </c>
      <c r="S308" s="370"/>
      <c r="T308" s="218"/>
      <c r="U308" s="218"/>
      <c r="V308" s="218"/>
      <c r="W308" s="218"/>
      <c r="X308" s="218"/>
      <c r="Y308" s="218"/>
      <c r="Z308" s="218"/>
      <c r="AA308" s="218"/>
    </row>
    <row r="309" customFormat="false" ht="14.25" hidden="false" customHeight="true" outlineLevel="0" collapsed="false">
      <c r="A309" s="353" t="n">
        <v>305</v>
      </c>
      <c r="B309" s="267" t="s">
        <v>4442</v>
      </c>
      <c r="C309" s="420" t="s">
        <v>293</v>
      </c>
      <c r="D309" s="370" t="s">
        <v>291</v>
      </c>
      <c r="E309" s="370" t="s">
        <v>856</v>
      </c>
      <c r="F309" s="379" t="n">
        <v>0.86</v>
      </c>
      <c r="G309" s="419" t="n">
        <v>2017</v>
      </c>
      <c r="H309" s="353" t="n">
        <v>117</v>
      </c>
      <c r="I309" s="372" t="n">
        <v>2.77</v>
      </c>
      <c r="J309" s="373" t="s">
        <v>45</v>
      </c>
      <c r="K309" s="370" t="s">
        <v>4443</v>
      </c>
      <c r="L309" s="420" t="s">
        <v>293</v>
      </c>
      <c r="M309" s="370" t="s">
        <v>3607</v>
      </c>
      <c r="N309" s="273" t="s">
        <v>4444</v>
      </c>
      <c r="O309" s="370" t="n">
        <v>111.001899</v>
      </c>
      <c r="P309" s="370" t="n">
        <v>-0.037984</v>
      </c>
      <c r="Q309" s="353" t="s">
        <v>3609</v>
      </c>
      <c r="R309" s="353" t="s">
        <v>3609</v>
      </c>
      <c r="S309" s="370"/>
      <c r="T309" s="218"/>
      <c r="U309" s="218"/>
      <c r="V309" s="218"/>
      <c r="W309" s="218"/>
      <c r="X309" s="218"/>
      <c r="Y309" s="218"/>
      <c r="Z309" s="218"/>
      <c r="AA309" s="218"/>
    </row>
    <row r="310" customFormat="false" ht="14.25" hidden="false" customHeight="true" outlineLevel="0" collapsed="false">
      <c r="A310" s="353" t="n">
        <v>306</v>
      </c>
      <c r="B310" s="267" t="s">
        <v>4445</v>
      </c>
      <c r="C310" s="420" t="s">
        <v>294</v>
      </c>
      <c r="D310" s="370" t="s">
        <v>291</v>
      </c>
      <c r="E310" s="370" t="s">
        <v>856</v>
      </c>
      <c r="F310" s="379" t="n">
        <v>1.35</v>
      </c>
      <c r="G310" s="419" t="n">
        <v>2015</v>
      </c>
      <c r="H310" s="353" t="n">
        <v>183</v>
      </c>
      <c r="I310" s="372" t="n">
        <v>1.36</v>
      </c>
      <c r="J310" s="373" t="s">
        <v>45</v>
      </c>
      <c r="K310" s="370" t="s">
        <v>4446</v>
      </c>
      <c r="L310" s="420" t="s">
        <v>294</v>
      </c>
      <c r="M310" s="370" t="s">
        <v>3607</v>
      </c>
      <c r="N310" s="273" t="s">
        <v>4447</v>
      </c>
      <c r="O310" s="370" t="n">
        <v>111.005963</v>
      </c>
      <c r="P310" s="370" t="n">
        <v>-0.046178</v>
      </c>
      <c r="Q310" s="353" t="s">
        <v>3609</v>
      </c>
      <c r="R310" s="353" t="s">
        <v>3609</v>
      </c>
      <c r="S310" s="370"/>
      <c r="T310" s="218"/>
      <c r="U310" s="218"/>
      <c r="V310" s="218"/>
      <c r="W310" s="218"/>
      <c r="X310" s="218"/>
      <c r="Y310" s="218"/>
      <c r="Z310" s="218"/>
      <c r="AA310" s="218"/>
    </row>
    <row r="311" customFormat="false" ht="14.25" hidden="false" customHeight="true" outlineLevel="0" collapsed="false">
      <c r="A311" s="353" t="n">
        <v>307</v>
      </c>
      <c r="B311" s="267" t="s">
        <v>4448</v>
      </c>
      <c r="C311" s="420" t="s">
        <v>295</v>
      </c>
      <c r="D311" s="370" t="s">
        <v>291</v>
      </c>
      <c r="E311" s="370" t="s">
        <v>856</v>
      </c>
      <c r="F311" s="379" t="n">
        <v>3.71</v>
      </c>
      <c r="G311" s="419" t="n">
        <v>2009</v>
      </c>
      <c r="H311" s="353" t="n">
        <v>504</v>
      </c>
      <c r="I311" s="372" t="n">
        <v>3.6</v>
      </c>
      <c r="J311" s="373" t="s">
        <v>45</v>
      </c>
      <c r="K311" s="370" t="s">
        <v>4449</v>
      </c>
      <c r="L311" s="420" t="s">
        <v>295</v>
      </c>
      <c r="M311" s="370" t="s">
        <v>3607</v>
      </c>
      <c r="N311" s="273" t="s">
        <v>4450</v>
      </c>
      <c r="O311" s="370" t="n">
        <v>111.015273</v>
      </c>
      <c r="P311" s="370" t="n">
        <v>-0.033633</v>
      </c>
      <c r="Q311" s="353" t="s">
        <v>3609</v>
      </c>
      <c r="R311" s="353" t="s">
        <v>3609</v>
      </c>
      <c r="S311" s="370"/>
      <c r="T311" s="218"/>
      <c r="U311" s="218"/>
      <c r="V311" s="218"/>
      <c r="W311" s="218"/>
      <c r="X311" s="218"/>
      <c r="Y311" s="218"/>
      <c r="Z311" s="218"/>
      <c r="AA311" s="218"/>
    </row>
    <row r="312" customFormat="false" ht="14.25" hidden="false" customHeight="true" outlineLevel="0" collapsed="false">
      <c r="A312" s="353" t="n">
        <v>308</v>
      </c>
      <c r="B312" s="267" t="s">
        <v>4451</v>
      </c>
      <c r="C312" s="420" t="s">
        <v>296</v>
      </c>
      <c r="D312" s="370" t="s">
        <v>291</v>
      </c>
      <c r="E312" s="370" t="s">
        <v>856</v>
      </c>
      <c r="F312" s="379" t="n">
        <v>0.58</v>
      </c>
      <c r="G312" s="419" t="n">
        <v>2016</v>
      </c>
      <c r="H312" s="353" t="n">
        <v>79</v>
      </c>
      <c r="I312" s="372" t="n">
        <v>0.59</v>
      </c>
      <c r="J312" s="373" t="s">
        <v>45</v>
      </c>
      <c r="K312" s="370" t="s">
        <v>4452</v>
      </c>
      <c r="L312" s="420" t="s">
        <v>296</v>
      </c>
      <c r="M312" s="370" t="s">
        <v>3607</v>
      </c>
      <c r="N312" s="376" t="s">
        <v>4453</v>
      </c>
      <c r="O312" s="370" t="n">
        <v>111.008211</v>
      </c>
      <c r="P312" s="370" t="n">
        <v>-0.035066</v>
      </c>
      <c r="Q312" s="353" t="s">
        <v>3609</v>
      </c>
      <c r="R312" s="370"/>
      <c r="S312" s="370"/>
      <c r="T312" s="218"/>
      <c r="U312" s="218"/>
      <c r="V312" s="218"/>
      <c r="W312" s="218"/>
      <c r="X312" s="218"/>
      <c r="Y312" s="218"/>
      <c r="Z312" s="218"/>
      <c r="AA312" s="218"/>
    </row>
    <row r="313" customFormat="false" ht="14.25" hidden="false" customHeight="true" outlineLevel="0" collapsed="false">
      <c r="A313" s="353" t="n">
        <v>309</v>
      </c>
      <c r="B313" s="267" t="s">
        <v>4454</v>
      </c>
      <c r="C313" s="421" t="s">
        <v>296</v>
      </c>
      <c r="D313" s="269" t="s">
        <v>291</v>
      </c>
      <c r="E313" s="269" t="s">
        <v>856</v>
      </c>
      <c r="F313" s="383" t="n">
        <v>0.96</v>
      </c>
      <c r="G313" s="292" t="n">
        <v>2018</v>
      </c>
      <c r="H313" s="353" t="n">
        <v>130</v>
      </c>
      <c r="I313" s="372" t="n">
        <v>0.96</v>
      </c>
      <c r="J313" s="384" t="s">
        <v>45</v>
      </c>
      <c r="K313" s="370" t="s">
        <v>4455</v>
      </c>
      <c r="L313" s="420" t="s">
        <v>296</v>
      </c>
      <c r="M313" s="370" t="s">
        <v>3607</v>
      </c>
      <c r="N313" s="267" t="s">
        <v>3657</v>
      </c>
      <c r="O313" s="385" t="n">
        <v>111.0121798</v>
      </c>
      <c r="P313" s="386" t="n">
        <v>-0.032468444</v>
      </c>
      <c r="Q313" s="267"/>
      <c r="R313" s="269"/>
      <c r="S313" s="269"/>
      <c r="T313" s="253"/>
      <c r="U313" s="253"/>
      <c r="V313" s="253"/>
      <c r="W313" s="253"/>
      <c r="X313" s="253"/>
      <c r="Y313" s="253"/>
      <c r="Z313" s="253"/>
      <c r="AA313" s="253"/>
    </row>
    <row r="314" customFormat="false" ht="14.25" hidden="false" customHeight="true" outlineLevel="0" collapsed="false">
      <c r="A314" s="353" t="n">
        <v>310</v>
      </c>
      <c r="B314" s="267" t="s">
        <v>4456</v>
      </c>
      <c r="C314" s="420" t="s">
        <v>297</v>
      </c>
      <c r="D314" s="370" t="s">
        <v>291</v>
      </c>
      <c r="E314" s="370" t="s">
        <v>856</v>
      </c>
      <c r="F314" s="379" t="n">
        <v>1.17</v>
      </c>
      <c r="G314" s="419" t="n">
        <v>2018</v>
      </c>
      <c r="H314" s="353" t="n">
        <v>159</v>
      </c>
      <c r="I314" s="372" t="n">
        <v>1.18</v>
      </c>
      <c r="J314" s="373" t="s">
        <v>45</v>
      </c>
      <c r="K314" s="370" t="s">
        <v>4457</v>
      </c>
      <c r="L314" s="420" t="s">
        <v>297</v>
      </c>
      <c r="M314" s="370" t="s">
        <v>3607</v>
      </c>
      <c r="N314" s="267" t="s">
        <v>3657</v>
      </c>
      <c r="O314" s="370" t="n">
        <v>110.984206</v>
      </c>
      <c r="P314" s="370" t="n">
        <v>-0.029144</v>
      </c>
      <c r="Q314" s="353" t="s">
        <v>3609</v>
      </c>
      <c r="R314" s="370"/>
      <c r="S314" s="370"/>
      <c r="T314" s="218"/>
      <c r="U314" s="218"/>
      <c r="V314" s="218"/>
      <c r="W314" s="218"/>
      <c r="X314" s="218"/>
      <c r="Y314" s="218"/>
      <c r="Z314" s="218"/>
      <c r="AA314" s="218"/>
    </row>
    <row r="315" customFormat="false" ht="14.25" hidden="false" customHeight="true" outlineLevel="0" collapsed="false">
      <c r="A315" s="353" t="n">
        <v>311</v>
      </c>
      <c r="B315" s="267" t="s">
        <v>4458</v>
      </c>
      <c r="C315" s="420" t="s">
        <v>297</v>
      </c>
      <c r="D315" s="370" t="s">
        <v>291</v>
      </c>
      <c r="E315" s="370" t="s">
        <v>856</v>
      </c>
      <c r="F315" s="379" t="n">
        <v>0.42</v>
      </c>
      <c r="G315" s="419" t="n">
        <v>2018</v>
      </c>
      <c r="H315" s="353" t="n">
        <v>57</v>
      </c>
      <c r="I315" s="372" t="n">
        <v>0.43</v>
      </c>
      <c r="J315" s="373" t="s">
        <v>45</v>
      </c>
      <c r="K315" s="370" t="s">
        <v>4459</v>
      </c>
      <c r="L315" s="420" t="s">
        <v>297</v>
      </c>
      <c r="M315" s="370" t="s">
        <v>3607</v>
      </c>
      <c r="N315" s="267" t="s">
        <v>3657</v>
      </c>
      <c r="O315" s="370" t="n">
        <v>110.997174</v>
      </c>
      <c r="P315" s="370" t="n">
        <v>-0.027835</v>
      </c>
      <c r="Q315" s="353" t="s">
        <v>3609</v>
      </c>
      <c r="R315" s="370"/>
      <c r="S315" s="370"/>
      <c r="T315" s="218"/>
      <c r="U315" s="218"/>
      <c r="V315" s="218"/>
      <c r="W315" s="218"/>
      <c r="X315" s="218"/>
      <c r="Y315" s="218"/>
      <c r="Z315" s="218"/>
      <c r="AA315" s="218"/>
    </row>
    <row r="316" customFormat="false" ht="14.25" hidden="false" customHeight="true" outlineLevel="0" collapsed="false">
      <c r="A316" s="353" t="n">
        <v>312</v>
      </c>
      <c r="B316" s="267" t="s">
        <v>4460</v>
      </c>
      <c r="C316" s="420" t="s">
        <v>298</v>
      </c>
      <c r="D316" s="370" t="s">
        <v>291</v>
      </c>
      <c r="E316" s="370" t="s">
        <v>856</v>
      </c>
      <c r="F316" s="379" t="n">
        <v>1.62</v>
      </c>
      <c r="G316" s="419" t="n">
        <v>2015</v>
      </c>
      <c r="H316" s="353" t="n">
        <v>220</v>
      </c>
      <c r="I316" s="375" t="n">
        <v>1.62</v>
      </c>
      <c r="J316" s="373" t="s">
        <v>45</v>
      </c>
      <c r="K316" s="370" t="s">
        <v>4461</v>
      </c>
      <c r="L316" s="420" t="s">
        <v>298</v>
      </c>
      <c r="M316" s="370" t="s">
        <v>3607</v>
      </c>
      <c r="N316" s="376" t="s">
        <v>4462</v>
      </c>
      <c r="O316" s="378" t="n">
        <v>111.009172</v>
      </c>
      <c r="P316" s="378" t="n">
        <v>-0.033336</v>
      </c>
      <c r="Q316" s="353" t="s">
        <v>3609</v>
      </c>
      <c r="R316" s="370"/>
      <c r="S316" s="370"/>
      <c r="T316" s="218"/>
      <c r="U316" s="218"/>
      <c r="V316" s="218"/>
      <c r="W316" s="218"/>
      <c r="X316" s="218"/>
      <c r="Y316" s="218"/>
      <c r="Z316" s="218"/>
      <c r="AA316" s="218"/>
    </row>
    <row r="317" customFormat="false" ht="14.25" hidden="false" customHeight="true" outlineLevel="0" collapsed="false">
      <c r="A317" s="353" t="n">
        <v>313</v>
      </c>
      <c r="B317" s="267" t="s">
        <v>4463</v>
      </c>
      <c r="C317" s="420" t="s">
        <v>299</v>
      </c>
      <c r="D317" s="370" t="s">
        <v>291</v>
      </c>
      <c r="E317" s="370" t="s">
        <v>856</v>
      </c>
      <c r="F317" s="379" t="n">
        <v>0.2</v>
      </c>
      <c r="G317" s="419" t="n">
        <v>2016</v>
      </c>
      <c r="H317" s="353" t="n">
        <v>27</v>
      </c>
      <c r="I317" s="372" t="n">
        <v>0.43</v>
      </c>
      <c r="J317" s="373" t="s">
        <v>45</v>
      </c>
      <c r="K317" s="370" t="s">
        <v>4464</v>
      </c>
      <c r="L317" s="420" t="s">
        <v>299</v>
      </c>
      <c r="M317" s="370" t="s">
        <v>3607</v>
      </c>
      <c r="N317" s="267" t="s">
        <v>3657</v>
      </c>
      <c r="O317" s="370" t="n">
        <v>110.999948</v>
      </c>
      <c r="P317" s="370" t="n">
        <v>-0.027858</v>
      </c>
      <c r="Q317" s="353" t="s">
        <v>3609</v>
      </c>
      <c r="R317" s="370"/>
      <c r="S317" s="370"/>
      <c r="T317" s="218"/>
      <c r="U317" s="218"/>
      <c r="V317" s="218"/>
      <c r="W317" s="218"/>
      <c r="X317" s="218"/>
      <c r="Y317" s="218"/>
      <c r="Z317" s="218"/>
      <c r="AA317" s="218"/>
    </row>
    <row r="318" customFormat="false" ht="14.25" hidden="false" customHeight="true" outlineLevel="0" collapsed="false">
      <c r="A318" s="353" t="n">
        <v>314</v>
      </c>
      <c r="B318" s="267" t="s">
        <v>4465</v>
      </c>
      <c r="C318" s="420" t="s">
        <v>300</v>
      </c>
      <c r="D318" s="370" t="s">
        <v>291</v>
      </c>
      <c r="E318" s="370" t="s">
        <v>856</v>
      </c>
      <c r="F318" s="379" t="n">
        <v>1.14</v>
      </c>
      <c r="G318" s="419" t="n">
        <v>2013</v>
      </c>
      <c r="H318" s="353" t="n">
        <v>155</v>
      </c>
      <c r="I318" s="372" t="n">
        <v>1.1</v>
      </c>
      <c r="J318" s="373" t="s">
        <v>45</v>
      </c>
      <c r="K318" s="370" t="s">
        <v>4466</v>
      </c>
      <c r="L318" s="420" t="s">
        <v>300</v>
      </c>
      <c r="M318" s="370" t="s">
        <v>3607</v>
      </c>
      <c r="N318" s="273" t="s">
        <v>4467</v>
      </c>
      <c r="O318" s="370" t="n">
        <v>111.01102</v>
      </c>
      <c r="P318" s="370" t="n">
        <v>-0.033074</v>
      </c>
      <c r="Q318" s="353" t="s">
        <v>3609</v>
      </c>
      <c r="R318" s="353" t="s">
        <v>3609</v>
      </c>
      <c r="S318" s="370"/>
      <c r="T318" s="218"/>
      <c r="U318" s="218"/>
      <c r="V318" s="218"/>
      <c r="W318" s="218"/>
      <c r="X318" s="218"/>
      <c r="Y318" s="218"/>
      <c r="Z318" s="218"/>
      <c r="AA318" s="218"/>
    </row>
    <row r="319" customFormat="false" ht="14.25" hidden="false" customHeight="true" outlineLevel="0" collapsed="false">
      <c r="A319" s="353" t="n">
        <v>315</v>
      </c>
      <c r="B319" s="267" t="s">
        <v>4468</v>
      </c>
      <c r="C319" s="421" t="s">
        <v>300</v>
      </c>
      <c r="D319" s="269" t="s">
        <v>291</v>
      </c>
      <c r="E319" s="269" t="s">
        <v>856</v>
      </c>
      <c r="F319" s="383" t="n">
        <v>0.69</v>
      </c>
      <c r="G319" s="292" t="n">
        <v>2016</v>
      </c>
      <c r="H319" s="353" t="n">
        <v>94</v>
      </c>
      <c r="I319" s="372" t="n">
        <v>0.69</v>
      </c>
      <c r="J319" s="384" t="s">
        <v>45</v>
      </c>
      <c r="K319" s="370" t="s">
        <v>4469</v>
      </c>
      <c r="L319" s="420" t="s">
        <v>300</v>
      </c>
      <c r="M319" s="370" t="s">
        <v>3607</v>
      </c>
      <c r="N319" s="267" t="s">
        <v>3657</v>
      </c>
      <c r="O319" s="385" t="n">
        <v>111.0106034</v>
      </c>
      <c r="P319" s="386" t="n">
        <v>-0.03231188</v>
      </c>
      <c r="Q319" s="267"/>
      <c r="R319" s="267"/>
      <c r="S319" s="269"/>
      <c r="T319" s="253"/>
      <c r="U319" s="253"/>
      <c r="V319" s="253"/>
      <c r="W319" s="253"/>
      <c r="X319" s="253"/>
      <c r="Y319" s="253"/>
      <c r="Z319" s="253"/>
      <c r="AA319" s="253"/>
    </row>
    <row r="320" customFormat="false" ht="14.25" hidden="false" customHeight="true" outlineLevel="0" collapsed="false">
      <c r="A320" s="353" t="n">
        <v>316</v>
      </c>
      <c r="B320" s="267" t="s">
        <v>4470</v>
      </c>
      <c r="C320" s="420" t="s">
        <v>301</v>
      </c>
      <c r="D320" s="370" t="s">
        <v>291</v>
      </c>
      <c r="E320" s="370" t="s">
        <v>856</v>
      </c>
      <c r="F320" s="379" t="n">
        <v>0.66</v>
      </c>
      <c r="G320" s="419" t="n">
        <v>2015</v>
      </c>
      <c r="H320" s="353" t="n">
        <v>90</v>
      </c>
      <c r="I320" s="375" t="n">
        <v>0.66</v>
      </c>
      <c r="J320" s="373" t="s">
        <v>45</v>
      </c>
      <c r="K320" s="370" t="s">
        <v>4471</v>
      </c>
      <c r="L320" s="370" t="s">
        <v>301</v>
      </c>
      <c r="M320" s="370" t="s">
        <v>3607</v>
      </c>
      <c r="N320" s="376" t="s">
        <v>4472</v>
      </c>
      <c r="O320" s="370" t="n">
        <v>111.006106</v>
      </c>
      <c r="P320" s="370" t="n">
        <v>-0.045411</v>
      </c>
      <c r="Q320" s="353" t="s">
        <v>3609</v>
      </c>
      <c r="R320" s="370"/>
      <c r="S320" s="370"/>
      <c r="T320" s="218"/>
      <c r="U320" s="218"/>
      <c r="V320" s="218"/>
      <c r="W320" s="218"/>
      <c r="X320" s="218"/>
      <c r="Y320" s="218"/>
      <c r="Z320" s="218"/>
      <c r="AA320" s="218"/>
    </row>
    <row r="321" customFormat="false" ht="14.25" hidden="false" customHeight="true" outlineLevel="0" collapsed="false">
      <c r="A321" s="353" t="n">
        <v>317</v>
      </c>
      <c r="B321" s="267" t="s">
        <v>4473</v>
      </c>
      <c r="C321" s="269" t="s">
        <v>302</v>
      </c>
      <c r="D321" s="370" t="s">
        <v>611</v>
      </c>
      <c r="E321" s="370" t="s">
        <v>3740</v>
      </c>
      <c r="F321" s="380" t="n">
        <v>0.39</v>
      </c>
      <c r="G321" s="267" t="n">
        <v>2013</v>
      </c>
      <c r="H321" s="353" t="n">
        <v>53</v>
      </c>
      <c r="I321" s="375" t="n">
        <v>0.39</v>
      </c>
      <c r="J321" s="373" t="s">
        <v>45</v>
      </c>
      <c r="K321" s="370" t="s">
        <v>4474</v>
      </c>
      <c r="L321" s="269" t="s">
        <v>302</v>
      </c>
      <c r="M321" s="394" t="s">
        <v>4475</v>
      </c>
      <c r="N321" s="273" t="s">
        <v>4476</v>
      </c>
      <c r="O321" s="370" t="n">
        <v>111.087135</v>
      </c>
      <c r="P321" s="370" t="n">
        <v>-0.073904</v>
      </c>
      <c r="Q321" s="353" t="s">
        <v>3609</v>
      </c>
      <c r="R321" s="370"/>
      <c r="S321" s="370"/>
      <c r="T321" s="218"/>
      <c r="U321" s="218"/>
      <c r="V321" s="218"/>
      <c r="W321" s="218"/>
      <c r="X321" s="218"/>
      <c r="Y321" s="218"/>
      <c r="Z321" s="218"/>
      <c r="AA321" s="218"/>
    </row>
    <row r="322" customFormat="false" ht="14.25" hidden="false" customHeight="true" outlineLevel="0" collapsed="false">
      <c r="A322" s="353" t="n">
        <v>318</v>
      </c>
      <c r="B322" s="267" t="s">
        <v>4477</v>
      </c>
      <c r="C322" s="269" t="s">
        <v>302</v>
      </c>
      <c r="D322" s="370" t="s">
        <v>611</v>
      </c>
      <c r="E322" s="370" t="s">
        <v>3740</v>
      </c>
      <c r="F322" s="380" t="n">
        <v>0.96</v>
      </c>
      <c r="G322" s="267" t="n">
        <v>2008</v>
      </c>
      <c r="H322" s="353" t="n">
        <v>130</v>
      </c>
      <c r="I322" s="375" t="n">
        <v>0.96</v>
      </c>
      <c r="J322" s="373" t="s">
        <v>45</v>
      </c>
      <c r="K322" s="370" t="s">
        <v>4478</v>
      </c>
      <c r="L322" s="269" t="s">
        <v>302</v>
      </c>
      <c r="M322" s="394" t="s">
        <v>4475</v>
      </c>
      <c r="N322" s="273" t="s">
        <v>4476</v>
      </c>
      <c r="O322" s="370" t="n">
        <v>111.084445</v>
      </c>
      <c r="P322" s="370" t="n">
        <v>-0.073706</v>
      </c>
      <c r="Q322" s="353" t="s">
        <v>3609</v>
      </c>
      <c r="R322" s="370"/>
      <c r="S322" s="370"/>
      <c r="T322" s="218"/>
      <c r="U322" s="218"/>
      <c r="V322" s="218"/>
      <c r="W322" s="218"/>
      <c r="X322" s="218"/>
      <c r="Y322" s="218"/>
      <c r="Z322" s="218"/>
      <c r="AA322" s="218"/>
    </row>
    <row r="323" customFormat="false" ht="14.25" hidden="false" customHeight="true" outlineLevel="0" collapsed="false">
      <c r="A323" s="353" t="n">
        <v>319</v>
      </c>
      <c r="B323" s="267" t="s">
        <v>4479</v>
      </c>
      <c r="C323" s="269" t="s">
        <v>302</v>
      </c>
      <c r="D323" s="370" t="s">
        <v>611</v>
      </c>
      <c r="E323" s="370" t="s">
        <v>3740</v>
      </c>
      <c r="F323" s="380" t="n">
        <v>0.8</v>
      </c>
      <c r="G323" s="267" t="n">
        <v>2012</v>
      </c>
      <c r="H323" s="353" t="n">
        <v>109</v>
      </c>
      <c r="I323" s="372" t="n">
        <v>0.73</v>
      </c>
      <c r="J323" s="373" t="s">
        <v>39</v>
      </c>
      <c r="K323" s="377" t="n">
        <v>1721</v>
      </c>
      <c r="L323" s="269" t="s">
        <v>302</v>
      </c>
      <c r="M323" s="394" t="s">
        <v>4475</v>
      </c>
      <c r="N323" s="267" t="s">
        <v>3657</v>
      </c>
      <c r="O323" s="370" t="n">
        <v>111.081328</v>
      </c>
      <c r="P323" s="370" t="n">
        <v>-0.081919</v>
      </c>
      <c r="Q323" s="353" t="s">
        <v>3609</v>
      </c>
      <c r="R323" s="370"/>
      <c r="S323" s="370"/>
      <c r="T323" s="218"/>
      <c r="U323" s="218"/>
      <c r="V323" s="218"/>
      <c r="W323" s="218"/>
      <c r="X323" s="218"/>
      <c r="Y323" s="218"/>
      <c r="Z323" s="218"/>
      <c r="AA323" s="218"/>
    </row>
    <row r="324" customFormat="false" ht="14.25" hidden="false" customHeight="true" outlineLevel="0" collapsed="false">
      <c r="A324" s="353" t="n">
        <v>320</v>
      </c>
      <c r="B324" s="267" t="s">
        <v>4480</v>
      </c>
      <c r="C324" s="269" t="s">
        <v>305</v>
      </c>
      <c r="D324" s="370" t="s">
        <v>611</v>
      </c>
      <c r="E324" s="370" t="s">
        <v>3740</v>
      </c>
      <c r="F324" s="380" t="n">
        <v>0.98</v>
      </c>
      <c r="G324" s="267" t="n">
        <v>2012</v>
      </c>
      <c r="H324" s="353" t="n">
        <v>133</v>
      </c>
      <c r="I324" s="372" t="n">
        <v>1.28</v>
      </c>
      <c r="J324" s="373" t="s">
        <v>39</v>
      </c>
      <c r="K324" s="377" t="n">
        <v>1725</v>
      </c>
      <c r="L324" s="269" t="s">
        <v>305</v>
      </c>
      <c r="M324" s="394" t="s">
        <v>4475</v>
      </c>
      <c r="N324" s="273" t="s">
        <v>4481</v>
      </c>
      <c r="O324" s="370" t="n">
        <v>111.08317</v>
      </c>
      <c r="P324" s="370" t="n">
        <v>-0.073743</v>
      </c>
      <c r="Q324" s="353" t="s">
        <v>3609</v>
      </c>
      <c r="R324" s="353" t="s">
        <v>3609</v>
      </c>
      <c r="S324" s="370"/>
      <c r="T324" s="218"/>
      <c r="U324" s="218"/>
      <c r="V324" s="218"/>
      <c r="W324" s="218"/>
      <c r="X324" s="218"/>
      <c r="Y324" s="218"/>
      <c r="Z324" s="218"/>
      <c r="AA324" s="218"/>
    </row>
    <row r="325" customFormat="false" ht="14.25" hidden="false" customHeight="true" outlineLevel="0" collapsed="false">
      <c r="A325" s="353" t="n">
        <v>321</v>
      </c>
      <c r="B325" s="267" t="s">
        <v>4482</v>
      </c>
      <c r="C325" s="370" t="s">
        <v>305</v>
      </c>
      <c r="D325" s="370" t="s">
        <v>611</v>
      </c>
      <c r="E325" s="370" t="s">
        <v>3740</v>
      </c>
      <c r="F325" s="380" t="n">
        <v>1.15</v>
      </c>
      <c r="G325" s="353" t="n">
        <v>2012</v>
      </c>
      <c r="H325" s="353" t="n">
        <v>156</v>
      </c>
      <c r="I325" s="372" t="n">
        <v>1.01</v>
      </c>
      <c r="J325" s="373" t="s">
        <v>39</v>
      </c>
      <c r="K325" s="377" t="s">
        <v>4483</v>
      </c>
      <c r="L325" s="269" t="s">
        <v>305</v>
      </c>
      <c r="M325" s="394" t="s">
        <v>4475</v>
      </c>
      <c r="N325" s="273" t="s">
        <v>4484</v>
      </c>
      <c r="O325" s="370" t="n">
        <v>111.082003</v>
      </c>
      <c r="P325" s="370" t="n">
        <v>-0.079858</v>
      </c>
      <c r="Q325" s="353" t="s">
        <v>3609</v>
      </c>
      <c r="R325" s="353" t="s">
        <v>3609</v>
      </c>
      <c r="S325" s="370"/>
      <c r="T325" s="218"/>
      <c r="U325" s="218"/>
      <c r="V325" s="218"/>
      <c r="W325" s="218"/>
      <c r="X325" s="218"/>
      <c r="Y325" s="218"/>
      <c r="Z325" s="218"/>
      <c r="AA325" s="218"/>
    </row>
    <row r="326" customFormat="false" ht="14.25" hidden="false" customHeight="true" outlineLevel="0" collapsed="false">
      <c r="A326" s="353" t="n">
        <v>322</v>
      </c>
      <c r="B326" s="267" t="s">
        <v>4485</v>
      </c>
      <c r="C326" s="370" t="s">
        <v>306</v>
      </c>
      <c r="D326" s="370" t="s">
        <v>611</v>
      </c>
      <c r="E326" s="370" t="s">
        <v>3740</v>
      </c>
      <c r="F326" s="380" t="n">
        <v>0.62</v>
      </c>
      <c r="G326" s="353" t="n">
        <v>2012</v>
      </c>
      <c r="H326" s="353" t="n">
        <v>84</v>
      </c>
      <c r="I326" s="372" t="n">
        <v>0.66</v>
      </c>
      <c r="J326" s="373" t="s">
        <v>39</v>
      </c>
      <c r="K326" s="377" t="n">
        <v>1722</v>
      </c>
      <c r="L326" s="370" t="s">
        <v>306</v>
      </c>
      <c r="M326" s="394" t="s">
        <v>4475</v>
      </c>
      <c r="N326" s="273" t="s">
        <v>4486</v>
      </c>
      <c r="O326" s="370" t="n">
        <v>111.086159</v>
      </c>
      <c r="P326" s="370" t="n">
        <v>-0.071297</v>
      </c>
      <c r="Q326" s="353" t="s">
        <v>3609</v>
      </c>
      <c r="R326" s="353" t="s">
        <v>3609</v>
      </c>
      <c r="S326" s="370"/>
      <c r="T326" s="218"/>
      <c r="U326" s="218"/>
      <c r="V326" s="218"/>
      <c r="W326" s="218"/>
      <c r="X326" s="218"/>
      <c r="Y326" s="218"/>
      <c r="Z326" s="218"/>
      <c r="AA326" s="218"/>
    </row>
    <row r="327" customFormat="false" ht="14.25" hidden="false" customHeight="true" outlineLevel="0" collapsed="false">
      <c r="A327" s="353" t="n">
        <v>323</v>
      </c>
      <c r="B327" s="267" t="s">
        <v>4487</v>
      </c>
      <c r="C327" s="370" t="s">
        <v>306</v>
      </c>
      <c r="D327" s="370" t="s">
        <v>611</v>
      </c>
      <c r="E327" s="370" t="s">
        <v>3740</v>
      </c>
      <c r="F327" s="380" t="n">
        <v>0.34</v>
      </c>
      <c r="G327" s="353" t="n">
        <v>2014</v>
      </c>
      <c r="H327" s="353" t="n">
        <v>46</v>
      </c>
      <c r="I327" s="372" t="n">
        <v>0.34</v>
      </c>
      <c r="J327" s="373" t="s">
        <v>45</v>
      </c>
      <c r="K327" s="370" t="s">
        <v>4488</v>
      </c>
      <c r="L327" s="370" t="s">
        <v>306</v>
      </c>
      <c r="M327" s="394" t="s">
        <v>4475</v>
      </c>
      <c r="N327" s="273" t="s">
        <v>4489</v>
      </c>
      <c r="O327" s="370" t="n">
        <v>111.081237</v>
      </c>
      <c r="P327" s="370" t="n">
        <v>-0.080891</v>
      </c>
      <c r="Q327" s="353" t="s">
        <v>3609</v>
      </c>
      <c r="R327" s="353" t="s">
        <v>3609</v>
      </c>
      <c r="S327" s="370"/>
      <c r="T327" s="218"/>
      <c r="U327" s="218"/>
      <c r="V327" s="218"/>
      <c r="W327" s="218"/>
      <c r="X327" s="218"/>
      <c r="Y327" s="218"/>
      <c r="Z327" s="218"/>
      <c r="AA327" s="218"/>
    </row>
    <row r="328" customFormat="false" ht="14.25" hidden="false" customHeight="true" outlineLevel="0" collapsed="false">
      <c r="A328" s="353" t="n">
        <v>324</v>
      </c>
      <c r="B328" s="267" t="s">
        <v>4490</v>
      </c>
      <c r="C328" s="370" t="s">
        <v>307</v>
      </c>
      <c r="D328" s="370" t="s">
        <v>611</v>
      </c>
      <c r="E328" s="370" t="s">
        <v>3740</v>
      </c>
      <c r="F328" s="371" t="n">
        <v>0.48</v>
      </c>
      <c r="G328" s="422" t="n">
        <v>2011</v>
      </c>
      <c r="H328" s="353" t="n">
        <v>65</v>
      </c>
      <c r="I328" s="372" t="n">
        <v>1.97</v>
      </c>
      <c r="J328" s="373" t="s">
        <v>39</v>
      </c>
      <c r="K328" s="377" t="n">
        <v>1720</v>
      </c>
      <c r="L328" s="370" t="s">
        <v>307</v>
      </c>
      <c r="M328" s="394" t="s">
        <v>4491</v>
      </c>
      <c r="N328" s="381" t="s">
        <v>4492</v>
      </c>
      <c r="O328" s="370" t="n">
        <v>111.080688</v>
      </c>
      <c r="P328" s="370" t="n">
        <v>-0.08197</v>
      </c>
      <c r="Q328" s="353" t="s">
        <v>3609</v>
      </c>
      <c r="R328" s="370"/>
      <c r="S328" s="370"/>
      <c r="T328" s="218"/>
      <c r="U328" s="218"/>
      <c r="V328" s="218"/>
      <c r="W328" s="218"/>
      <c r="X328" s="218"/>
      <c r="Y328" s="218"/>
      <c r="Z328" s="218"/>
      <c r="AA328" s="218"/>
    </row>
    <row r="329" customFormat="false" ht="14.25" hidden="false" customHeight="true" outlineLevel="0" collapsed="false">
      <c r="A329" s="353" t="n">
        <v>325</v>
      </c>
      <c r="B329" s="267" t="s">
        <v>4493</v>
      </c>
      <c r="C329" s="370" t="s">
        <v>308</v>
      </c>
      <c r="D329" s="370" t="s">
        <v>611</v>
      </c>
      <c r="E329" s="370" t="s">
        <v>3740</v>
      </c>
      <c r="F329" s="380" t="n">
        <v>0.61</v>
      </c>
      <c r="G329" s="353" t="n">
        <v>2015</v>
      </c>
      <c r="H329" s="353" t="n">
        <v>83</v>
      </c>
      <c r="I329" s="372" t="n">
        <v>0.61</v>
      </c>
      <c r="J329" s="373" t="s">
        <v>45</v>
      </c>
      <c r="K329" s="370" t="s">
        <v>4494</v>
      </c>
      <c r="L329" s="370" t="s">
        <v>308</v>
      </c>
      <c r="M329" s="370" t="s">
        <v>3607</v>
      </c>
      <c r="N329" s="382" t="s">
        <v>4495</v>
      </c>
      <c r="O329" s="370" t="n">
        <v>111.080672</v>
      </c>
      <c r="P329" s="370" t="n">
        <v>-0.083425</v>
      </c>
      <c r="Q329" s="353" t="s">
        <v>3609</v>
      </c>
      <c r="R329" s="370"/>
      <c r="S329" s="370"/>
      <c r="T329" s="218"/>
      <c r="U329" s="218"/>
      <c r="V329" s="218"/>
      <c r="W329" s="218"/>
      <c r="X329" s="218"/>
      <c r="Y329" s="218"/>
      <c r="Z329" s="218"/>
      <c r="AA329" s="218"/>
    </row>
    <row r="330" customFormat="false" ht="14.25" hidden="false" customHeight="true" outlineLevel="0" collapsed="false">
      <c r="A330" s="353" t="n">
        <v>326</v>
      </c>
      <c r="B330" s="267" t="s">
        <v>4496</v>
      </c>
      <c r="C330" s="269" t="s">
        <v>309</v>
      </c>
      <c r="D330" s="370" t="s">
        <v>611</v>
      </c>
      <c r="E330" s="370" t="s">
        <v>3740</v>
      </c>
      <c r="F330" s="380" t="n">
        <v>1.23</v>
      </c>
      <c r="G330" s="267" t="n">
        <v>2016</v>
      </c>
      <c r="H330" s="353" t="n">
        <v>167</v>
      </c>
      <c r="I330" s="372" t="n">
        <v>1.2</v>
      </c>
      <c r="J330" s="373" t="s">
        <v>45</v>
      </c>
      <c r="K330" s="370" t="s">
        <v>4081</v>
      </c>
      <c r="L330" s="269" t="s">
        <v>309</v>
      </c>
      <c r="M330" s="370" t="s">
        <v>3607</v>
      </c>
      <c r="N330" s="273" t="s">
        <v>4497</v>
      </c>
      <c r="O330" s="370" t="n">
        <v>111.08755</v>
      </c>
      <c r="P330" s="370" t="n">
        <v>-0.066004</v>
      </c>
      <c r="Q330" s="353" t="s">
        <v>3609</v>
      </c>
      <c r="R330" s="353" t="s">
        <v>3609</v>
      </c>
      <c r="S330" s="370"/>
      <c r="T330" s="218"/>
      <c r="U330" s="218"/>
      <c r="V330" s="218"/>
      <c r="W330" s="218"/>
      <c r="X330" s="218"/>
      <c r="Y330" s="218"/>
      <c r="Z330" s="218"/>
      <c r="AA330" s="218"/>
    </row>
    <row r="331" customFormat="false" ht="14.25" hidden="false" customHeight="true" outlineLevel="0" collapsed="false">
      <c r="A331" s="353" t="n">
        <v>327</v>
      </c>
      <c r="B331" s="267" t="s">
        <v>4498</v>
      </c>
      <c r="C331" s="370" t="s">
        <v>310</v>
      </c>
      <c r="D331" s="370" t="s">
        <v>611</v>
      </c>
      <c r="E331" s="370" t="s">
        <v>3740</v>
      </c>
      <c r="F331" s="371" t="n">
        <v>1.54</v>
      </c>
      <c r="G331" s="422" t="n">
        <v>2012</v>
      </c>
      <c r="H331" s="353" t="n">
        <v>209</v>
      </c>
      <c r="I331" s="372" t="n">
        <v>1.35</v>
      </c>
      <c r="J331" s="373" t="s">
        <v>39</v>
      </c>
      <c r="K331" s="377" t="n">
        <v>1733</v>
      </c>
      <c r="L331" s="370" t="s">
        <v>310</v>
      </c>
      <c r="M331" s="370" t="s">
        <v>3607</v>
      </c>
      <c r="N331" s="267" t="s">
        <v>3657</v>
      </c>
      <c r="O331" s="370" t="n">
        <v>111.086408</v>
      </c>
      <c r="P331" s="370" t="n">
        <v>-0.080329</v>
      </c>
      <c r="Q331" s="353" t="s">
        <v>3609</v>
      </c>
      <c r="R331" s="370"/>
      <c r="S331" s="370"/>
      <c r="T331" s="218"/>
      <c r="U331" s="218"/>
      <c r="V331" s="218"/>
      <c r="W331" s="218"/>
      <c r="X331" s="218"/>
      <c r="Y331" s="218"/>
      <c r="Z331" s="218"/>
      <c r="AA331" s="218"/>
    </row>
    <row r="332" customFormat="false" ht="14.25" hidden="false" customHeight="true" outlineLevel="0" collapsed="false">
      <c r="A332" s="353" t="n">
        <v>328</v>
      </c>
      <c r="B332" s="267" t="s">
        <v>4499</v>
      </c>
      <c r="C332" s="370" t="s">
        <v>311</v>
      </c>
      <c r="D332" s="370" t="s">
        <v>611</v>
      </c>
      <c r="E332" s="370" t="s">
        <v>3740</v>
      </c>
      <c r="F332" s="380" t="n">
        <v>1.09</v>
      </c>
      <c r="G332" s="422" t="n">
        <v>2012</v>
      </c>
      <c r="H332" s="353" t="n">
        <v>148</v>
      </c>
      <c r="I332" s="372" t="n">
        <v>1.32</v>
      </c>
      <c r="J332" s="373" t="s">
        <v>39</v>
      </c>
      <c r="K332" s="377" t="n">
        <v>1734</v>
      </c>
      <c r="L332" s="370" t="s">
        <v>311</v>
      </c>
      <c r="M332" s="394" t="s">
        <v>4500</v>
      </c>
      <c r="N332" s="273" t="s">
        <v>4501</v>
      </c>
      <c r="O332" s="370" t="n">
        <v>111.087223</v>
      </c>
      <c r="P332" s="370" t="n">
        <v>-0.080599</v>
      </c>
      <c r="Q332" s="353" t="s">
        <v>3609</v>
      </c>
      <c r="R332" s="353" t="s">
        <v>3609</v>
      </c>
      <c r="S332" s="370"/>
      <c r="T332" s="218"/>
      <c r="U332" s="218"/>
      <c r="V332" s="218"/>
      <c r="W332" s="218"/>
      <c r="X332" s="218"/>
      <c r="Y332" s="218"/>
      <c r="Z332" s="218"/>
      <c r="AA332" s="218"/>
    </row>
    <row r="333" customFormat="false" ht="14.25" hidden="false" customHeight="true" outlineLevel="0" collapsed="false">
      <c r="A333" s="353" t="n">
        <v>329</v>
      </c>
      <c r="B333" s="267" t="s">
        <v>4502</v>
      </c>
      <c r="C333" s="269" t="s">
        <v>312</v>
      </c>
      <c r="D333" s="370" t="s">
        <v>611</v>
      </c>
      <c r="E333" s="370" t="s">
        <v>3740</v>
      </c>
      <c r="F333" s="380" t="n">
        <v>1.35</v>
      </c>
      <c r="G333" s="267" t="n">
        <v>2015</v>
      </c>
      <c r="H333" s="353" t="n">
        <v>183</v>
      </c>
      <c r="I333" s="372" t="n">
        <v>1.5</v>
      </c>
      <c r="J333" s="373" t="s">
        <v>45</v>
      </c>
      <c r="K333" s="370" t="s">
        <v>4074</v>
      </c>
      <c r="L333" s="269" t="s">
        <v>312</v>
      </c>
      <c r="M333" s="394" t="s">
        <v>4503</v>
      </c>
      <c r="N333" s="273" t="s">
        <v>4504</v>
      </c>
      <c r="O333" s="370" t="n">
        <v>111.087403</v>
      </c>
      <c r="P333" s="370" t="n">
        <v>-0.065032</v>
      </c>
      <c r="Q333" s="353" t="s">
        <v>3609</v>
      </c>
      <c r="R333" s="353" t="s">
        <v>3609</v>
      </c>
      <c r="S333" s="370"/>
      <c r="T333" s="218"/>
      <c r="U333" s="218"/>
      <c r="V333" s="218"/>
      <c r="W333" s="218"/>
      <c r="X333" s="218"/>
      <c r="Y333" s="218"/>
      <c r="Z333" s="218"/>
      <c r="AA333" s="218"/>
    </row>
    <row r="334" customFormat="false" ht="14.25" hidden="false" customHeight="true" outlineLevel="0" collapsed="false">
      <c r="A334" s="353" t="n">
        <v>330</v>
      </c>
      <c r="B334" s="267" t="s">
        <v>4505</v>
      </c>
      <c r="C334" s="269" t="s">
        <v>313</v>
      </c>
      <c r="D334" s="370" t="s">
        <v>611</v>
      </c>
      <c r="E334" s="370" t="s">
        <v>3740</v>
      </c>
      <c r="F334" s="380" t="n">
        <v>1.48</v>
      </c>
      <c r="G334" s="267" t="n">
        <v>2016</v>
      </c>
      <c r="H334" s="353" t="n">
        <v>201</v>
      </c>
      <c r="I334" s="372" t="n">
        <v>1.49</v>
      </c>
      <c r="J334" s="373" t="s">
        <v>39</v>
      </c>
      <c r="K334" s="377" t="s">
        <v>4506</v>
      </c>
      <c r="L334" s="269" t="s">
        <v>313</v>
      </c>
      <c r="M334" s="370" t="s">
        <v>3607</v>
      </c>
      <c r="N334" s="273" t="s">
        <v>4507</v>
      </c>
      <c r="O334" s="370" t="n">
        <v>111.090989</v>
      </c>
      <c r="P334" s="370" t="n">
        <v>-0.066844</v>
      </c>
      <c r="Q334" s="353" t="s">
        <v>3609</v>
      </c>
      <c r="R334" s="353" t="s">
        <v>3609</v>
      </c>
      <c r="S334" s="370"/>
      <c r="T334" s="218"/>
      <c r="U334" s="218"/>
      <c r="V334" s="218"/>
      <c r="W334" s="218"/>
      <c r="X334" s="218"/>
      <c r="Y334" s="218"/>
      <c r="Z334" s="218"/>
      <c r="AA334" s="218"/>
    </row>
    <row r="335" customFormat="false" ht="14.25" hidden="false" customHeight="true" outlineLevel="0" collapsed="false">
      <c r="A335" s="353" t="n">
        <v>331</v>
      </c>
      <c r="B335" s="267" t="s">
        <v>4508</v>
      </c>
      <c r="C335" s="370" t="s">
        <v>314</v>
      </c>
      <c r="D335" s="370" t="s">
        <v>611</v>
      </c>
      <c r="E335" s="370" t="s">
        <v>3740</v>
      </c>
      <c r="F335" s="380" t="n">
        <v>0.89</v>
      </c>
      <c r="G335" s="353" t="n">
        <v>2011</v>
      </c>
      <c r="H335" s="353" t="n">
        <v>121</v>
      </c>
      <c r="I335" s="372" t="n">
        <v>0.78</v>
      </c>
      <c r="J335" s="373" t="s">
        <v>39</v>
      </c>
      <c r="K335" s="377" t="s">
        <v>4509</v>
      </c>
      <c r="L335" s="370" t="s">
        <v>314</v>
      </c>
      <c r="M335" s="394" t="s">
        <v>4510</v>
      </c>
      <c r="N335" s="273" t="s">
        <v>4511</v>
      </c>
      <c r="O335" s="370" t="n">
        <v>111.081789</v>
      </c>
      <c r="P335" s="370" t="n">
        <v>-0.081051</v>
      </c>
      <c r="Q335" s="353" t="s">
        <v>3609</v>
      </c>
      <c r="R335" s="353" t="s">
        <v>3609</v>
      </c>
      <c r="S335" s="370"/>
      <c r="T335" s="218"/>
      <c r="U335" s="218"/>
      <c r="V335" s="218"/>
      <c r="W335" s="218"/>
      <c r="X335" s="218"/>
      <c r="Y335" s="218"/>
      <c r="Z335" s="218"/>
      <c r="AA335" s="218"/>
    </row>
    <row r="336" customFormat="false" ht="14.25" hidden="false" customHeight="true" outlineLevel="0" collapsed="false">
      <c r="A336" s="353" t="n">
        <v>332</v>
      </c>
      <c r="B336" s="267" t="s">
        <v>4512</v>
      </c>
      <c r="C336" s="283" t="s">
        <v>610</v>
      </c>
      <c r="D336" s="283" t="s">
        <v>611</v>
      </c>
      <c r="E336" s="283" t="s">
        <v>3740</v>
      </c>
      <c r="F336" s="423" t="n">
        <v>0.35</v>
      </c>
      <c r="G336" s="292" t="n">
        <v>2017</v>
      </c>
      <c r="H336" s="353" t="n">
        <v>47</v>
      </c>
      <c r="I336" s="424" t="n">
        <v>0.42</v>
      </c>
      <c r="J336" s="425" t="s">
        <v>45</v>
      </c>
      <c r="K336" s="370" t="s">
        <v>4513</v>
      </c>
      <c r="L336" s="283" t="s">
        <v>610</v>
      </c>
      <c r="M336" s="370" t="s">
        <v>3607</v>
      </c>
      <c r="N336" s="267" t="s">
        <v>3657</v>
      </c>
      <c r="O336" s="385" t="n">
        <v>111.0803906</v>
      </c>
      <c r="P336" s="386" t="n">
        <v>-0.079663829</v>
      </c>
      <c r="Q336" s="283"/>
      <c r="R336" s="283"/>
      <c r="S336" s="283"/>
      <c r="T336" s="218"/>
      <c r="U336" s="218"/>
      <c r="V336" s="218"/>
      <c r="W336" s="218"/>
      <c r="X336" s="218"/>
      <c r="Y336" s="218"/>
      <c r="Z336" s="218"/>
      <c r="AA336" s="218"/>
    </row>
    <row r="337" customFormat="false" ht="14.25" hidden="false" customHeight="true" outlineLevel="0" collapsed="false">
      <c r="A337" s="353" t="n">
        <v>333</v>
      </c>
      <c r="B337" s="267" t="s">
        <v>4514</v>
      </c>
      <c r="C337" s="269" t="s">
        <v>315</v>
      </c>
      <c r="D337" s="370" t="s">
        <v>612</v>
      </c>
      <c r="E337" s="370" t="s">
        <v>857</v>
      </c>
      <c r="F337" s="371" t="n">
        <v>1.59</v>
      </c>
      <c r="G337" s="353" t="n">
        <v>2014</v>
      </c>
      <c r="H337" s="353" t="n">
        <v>216</v>
      </c>
      <c r="I337" s="372" t="n">
        <v>1.59</v>
      </c>
      <c r="J337" s="373" t="s">
        <v>45</v>
      </c>
      <c r="K337" s="370" t="s">
        <v>4071</v>
      </c>
      <c r="L337" s="269" t="s">
        <v>315</v>
      </c>
      <c r="M337" s="370" t="s">
        <v>3607</v>
      </c>
      <c r="N337" s="273" t="s">
        <v>4515</v>
      </c>
      <c r="O337" s="370" t="n">
        <v>111.098145</v>
      </c>
      <c r="P337" s="370" t="n">
        <v>-0.113104</v>
      </c>
      <c r="Q337" s="353" t="s">
        <v>3609</v>
      </c>
      <c r="R337" s="353" t="s">
        <v>3609</v>
      </c>
      <c r="S337" s="370"/>
      <c r="T337" s="218"/>
      <c r="U337" s="218"/>
      <c r="V337" s="218"/>
      <c r="W337" s="218"/>
      <c r="X337" s="218"/>
      <c r="Y337" s="218"/>
      <c r="Z337" s="218"/>
      <c r="AA337" s="218"/>
    </row>
    <row r="338" customFormat="false" ht="14.25" hidden="false" customHeight="true" outlineLevel="0" collapsed="false">
      <c r="A338" s="353" t="n">
        <v>334</v>
      </c>
      <c r="B338" s="267" t="s">
        <v>4516</v>
      </c>
      <c r="C338" s="269" t="s">
        <v>315</v>
      </c>
      <c r="D338" s="370" t="s">
        <v>612</v>
      </c>
      <c r="E338" s="370" t="s">
        <v>857</v>
      </c>
      <c r="F338" s="383" t="n">
        <v>1.34</v>
      </c>
      <c r="G338" s="426" t="s">
        <v>4517</v>
      </c>
      <c r="H338" s="353" t="n">
        <v>182</v>
      </c>
      <c r="I338" s="372" t="n">
        <v>1.34</v>
      </c>
      <c r="J338" s="384" t="s">
        <v>45</v>
      </c>
      <c r="K338" s="370" t="s">
        <v>4518</v>
      </c>
      <c r="L338" s="269" t="s">
        <v>315</v>
      </c>
      <c r="M338" s="370" t="s">
        <v>3607</v>
      </c>
      <c r="N338" s="267" t="s">
        <v>3657</v>
      </c>
      <c r="O338" s="385" t="n">
        <v>111.0976</v>
      </c>
      <c r="P338" s="386" t="n">
        <v>-0.11468</v>
      </c>
      <c r="Q338" s="353"/>
      <c r="R338" s="353"/>
      <c r="S338" s="370"/>
      <c r="T338" s="218"/>
      <c r="U338" s="218"/>
      <c r="V338" s="218"/>
      <c r="W338" s="218"/>
      <c r="X338" s="218"/>
      <c r="Y338" s="218"/>
      <c r="Z338" s="218"/>
      <c r="AA338" s="218"/>
    </row>
    <row r="339" customFormat="false" ht="14.25" hidden="false" customHeight="true" outlineLevel="0" collapsed="false">
      <c r="A339" s="353" t="n">
        <v>335</v>
      </c>
      <c r="B339" s="267" t="s">
        <v>4519</v>
      </c>
      <c r="C339" s="269" t="s">
        <v>315</v>
      </c>
      <c r="D339" s="370" t="s">
        <v>612</v>
      </c>
      <c r="E339" s="370" t="s">
        <v>857</v>
      </c>
      <c r="F339" s="427" t="n">
        <v>0.71</v>
      </c>
      <c r="G339" s="428" t="s">
        <v>4517</v>
      </c>
      <c r="H339" s="353" t="n">
        <v>96</v>
      </c>
      <c r="I339" s="372" t="n">
        <v>0.71</v>
      </c>
      <c r="J339" s="384" t="s">
        <v>45</v>
      </c>
      <c r="K339" s="370" t="s">
        <v>4520</v>
      </c>
      <c r="L339" s="269" t="s">
        <v>315</v>
      </c>
      <c r="M339" s="370" t="s">
        <v>3607</v>
      </c>
      <c r="N339" s="267" t="s">
        <v>3657</v>
      </c>
      <c r="O339" s="392" t="n">
        <v>111.1008</v>
      </c>
      <c r="P339" s="393" t="n">
        <v>-0.11415</v>
      </c>
      <c r="Q339" s="353"/>
      <c r="R339" s="353"/>
      <c r="S339" s="370"/>
      <c r="T339" s="218"/>
      <c r="U339" s="218"/>
      <c r="V339" s="218"/>
      <c r="W339" s="218"/>
      <c r="X339" s="218"/>
      <c r="Y339" s="218"/>
      <c r="Z339" s="218"/>
      <c r="AA339" s="218"/>
    </row>
    <row r="340" customFormat="false" ht="14.25" hidden="false" customHeight="true" outlineLevel="0" collapsed="false">
      <c r="A340" s="353" t="n">
        <v>336</v>
      </c>
      <c r="B340" s="267" t="s">
        <v>4521</v>
      </c>
      <c r="C340" s="269" t="s">
        <v>315</v>
      </c>
      <c r="D340" s="370" t="s">
        <v>612</v>
      </c>
      <c r="E340" s="370" t="s">
        <v>857</v>
      </c>
      <c r="F340" s="427" t="n">
        <v>1.52</v>
      </c>
      <c r="G340" s="428" t="s">
        <v>4522</v>
      </c>
      <c r="H340" s="353" t="n">
        <v>207</v>
      </c>
      <c r="I340" s="372" t="n">
        <v>1.52</v>
      </c>
      <c r="J340" s="384" t="s">
        <v>45</v>
      </c>
      <c r="K340" s="370" t="s">
        <v>4523</v>
      </c>
      <c r="L340" s="269" t="s">
        <v>315</v>
      </c>
      <c r="M340" s="370" t="s">
        <v>3607</v>
      </c>
      <c r="N340" s="267" t="s">
        <v>3657</v>
      </c>
      <c r="O340" s="392" t="n">
        <v>111.0954</v>
      </c>
      <c r="P340" s="393" t="n">
        <v>-0.11565</v>
      </c>
      <c r="Q340" s="353"/>
      <c r="R340" s="353"/>
      <c r="S340" s="370"/>
      <c r="T340" s="218"/>
      <c r="U340" s="218"/>
      <c r="V340" s="218"/>
      <c r="W340" s="218"/>
      <c r="X340" s="218"/>
      <c r="Y340" s="218"/>
      <c r="Z340" s="218"/>
      <c r="AA340" s="218"/>
    </row>
    <row r="341" customFormat="false" ht="14.25" hidden="false" customHeight="true" outlineLevel="0" collapsed="false">
      <c r="A341" s="353" t="n">
        <v>337</v>
      </c>
      <c r="B341" s="267" t="s">
        <v>4524</v>
      </c>
      <c r="C341" s="269" t="s">
        <v>317</v>
      </c>
      <c r="D341" s="370" t="s">
        <v>612</v>
      </c>
      <c r="E341" s="370" t="s">
        <v>857</v>
      </c>
      <c r="F341" s="371" t="n">
        <v>1.41</v>
      </c>
      <c r="G341" s="272" t="n">
        <v>2015</v>
      </c>
      <c r="H341" s="353" t="n">
        <v>192</v>
      </c>
      <c r="I341" s="372" t="n">
        <v>1.42</v>
      </c>
      <c r="J341" s="373" t="s">
        <v>45</v>
      </c>
      <c r="K341" s="370" t="s">
        <v>4067</v>
      </c>
      <c r="L341" s="269" t="s">
        <v>317</v>
      </c>
      <c r="M341" s="370" t="s">
        <v>3607</v>
      </c>
      <c r="N341" s="273" t="s">
        <v>4525</v>
      </c>
      <c r="O341" s="370" t="n">
        <v>111.092074</v>
      </c>
      <c r="P341" s="370" t="n">
        <v>-0.124782</v>
      </c>
      <c r="Q341" s="353" t="s">
        <v>3609</v>
      </c>
      <c r="R341" s="353" t="s">
        <v>3609</v>
      </c>
      <c r="S341" s="370"/>
      <c r="T341" s="218"/>
      <c r="U341" s="218"/>
      <c r="V341" s="218"/>
      <c r="W341" s="218"/>
      <c r="X341" s="218"/>
      <c r="Y341" s="218"/>
      <c r="Z341" s="218"/>
      <c r="AA341" s="218"/>
    </row>
    <row r="342" customFormat="false" ht="14.25" hidden="false" customHeight="true" outlineLevel="0" collapsed="false">
      <c r="A342" s="353" t="n">
        <v>338</v>
      </c>
      <c r="B342" s="267" t="s">
        <v>4526</v>
      </c>
      <c r="C342" s="269" t="s">
        <v>318</v>
      </c>
      <c r="D342" s="370" t="s">
        <v>612</v>
      </c>
      <c r="E342" s="370" t="s">
        <v>857</v>
      </c>
      <c r="F342" s="371" t="n">
        <v>1.27</v>
      </c>
      <c r="G342" s="429" t="n">
        <v>2015</v>
      </c>
      <c r="H342" s="353" t="n">
        <v>173</v>
      </c>
      <c r="I342" s="372" t="n">
        <v>1.28</v>
      </c>
      <c r="J342" s="373" t="s">
        <v>45</v>
      </c>
      <c r="K342" s="370" t="s">
        <v>3885</v>
      </c>
      <c r="L342" s="269" t="s">
        <v>318</v>
      </c>
      <c r="M342" s="370" t="s">
        <v>3607</v>
      </c>
      <c r="N342" s="273" t="s">
        <v>4527</v>
      </c>
      <c r="O342" s="370" t="n">
        <v>111.094518</v>
      </c>
      <c r="P342" s="370" t="n">
        <v>-0.111673</v>
      </c>
      <c r="Q342" s="353" t="s">
        <v>3609</v>
      </c>
      <c r="R342" s="353" t="s">
        <v>3609</v>
      </c>
      <c r="S342" s="370"/>
      <c r="T342" s="218"/>
      <c r="U342" s="218"/>
      <c r="V342" s="218"/>
      <c r="W342" s="218"/>
      <c r="X342" s="218"/>
      <c r="Y342" s="218"/>
      <c r="Z342" s="218"/>
      <c r="AA342" s="218"/>
    </row>
    <row r="343" customFormat="false" ht="14.25" hidden="false" customHeight="true" outlineLevel="0" collapsed="false">
      <c r="A343" s="353" t="n">
        <v>339</v>
      </c>
      <c r="B343" s="267" t="s">
        <v>4528</v>
      </c>
      <c r="C343" s="370" t="s">
        <v>319</v>
      </c>
      <c r="D343" s="370" t="s">
        <v>612</v>
      </c>
      <c r="E343" s="370" t="s">
        <v>857</v>
      </c>
      <c r="F343" s="371" t="n">
        <v>0.48</v>
      </c>
      <c r="G343" s="353" t="n">
        <v>2014</v>
      </c>
      <c r="H343" s="353" t="n">
        <v>65</v>
      </c>
      <c r="I343" s="372" t="n">
        <v>1.68</v>
      </c>
      <c r="J343" s="373" t="s">
        <v>39</v>
      </c>
      <c r="K343" s="377" t="s">
        <v>4529</v>
      </c>
      <c r="L343" s="370" t="s">
        <v>319</v>
      </c>
      <c r="M343" s="370" t="s">
        <v>3607</v>
      </c>
      <c r="N343" s="273" t="s">
        <v>4530</v>
      </c>
      <c r="O343" s="370" t="n">
        <v>111.097389</v>
      </c>
      <c r="P343" s="370" t="n">
        <v>-0.125214</v>
      </c>
      <c r="Q343" s="353" t="s">
        <v>3609</v>
      </c>
      <c r="R343" s="370"/>
      <c r="S343" s="370"/>
      <c r="T343" s="218"/>
      <c r="U343" s="218"/>
      <c r="V343" s="218"/>
      <c r="W343" s="218"/>
      <c r="X343" s="218"/>
      <c r="Y343" s="218"/>
      <c r="Z343" s="218"/>
      <c r="AA343" s="218"/>
    </row>
    <row r="344" customFormat="false" ht="14.25" hidden="false" customHeight="true" outlineLevel="0" collapsed="false">
      <c r="A344" s="353" t="n">
        <v>340</v>
      </c>
      <c r="B344" s="267" t="s">
        <v>4531</v>
      </c>
      <c r="C344" s="269" t="s">
        <v>321</v>
      </c>
      <c r="D344" s="370" t="s">
        <v>612</v>
      </c>
      <c r="E344" s="370" t="s">
        <v>857</v>
      </c>
      <c r="F344" s="371" t="n">
        <v>1.21</v>
      </c>
      <c r="G344" s="267" t="n">
        <v>2016</v>
      </c>
      <c r="H344" s="353" t="n">
        <v>164</v>
      </c>
      <c r="I344" s="372" t="n">
        <v>1.22</v>
      </c>
      <c r="J344" s="373" t="s">
        <v>45</v>
      </c>
      <c r="K344" s="370" t="s">
        <v>4532</v>
      </c>
      <c r="L344" s="269" t="s">
        <v>321</v>
      </c>
      <c r="M344" s="370" t="s">
        <v>3607</v>
      </c>
      <c r="N344" s="273" t="s">
        <v>4533</v>
      </c>
      <c r="O344" s="370" t="n">
        <v>111.08998</v>
      </c>
      <c r="P344" s="370" t="n">
        <v>-0.127096</v>
      </c>
      <c r="Q344" s="353" t="s">
        <v>3609</v>
      </c>
      <c r="R344" s="370"/>
      <c r="S344" s="370"/>
      <c r="T344" s="218"/>
      <c r="U344" s="218"/>
      <c r="V344" s="218"/>
      <c r="W344" s="218"/>
      <c r="X344" s="218"/>
      <c r="Y344" s="218"/>
      <c r="Z344" s="218"/>
      <c r="AA344" s="218"/>
    </row>
    <row r="345" customFormat="false" ht="14.25" hidden="false" customHeight="true" outlineLevel="0" collapsed="false">
      <c r="A345" s="353" t="n">
        <v>341</v>
      </c>
      <c r="B345" s="267" t="s">
        <v>4534</v>
      </c>
      <c r="C345" s="269" t="s">
        <v>322</v>
      </c>
      <c r="D345" s="370" t="s">
        <v>612</v>
      </c>
      <c r="E345" s="370" t="s">
        <v>857</v>
      </c>
      <c r="F345" s="380" t="n">
        <v>2.03</v>
      </c>
      <c r="G345" s="353" t="n">
        <v>2014</v>
      </c>
      <c r="H345" s="353" t="n">
        <v>276</v>
      </c>
      <c r="I345" s="372" t="n">
        <v>2.03</v>
      </c>
      <c r="J345" s="373" t="s">
        <v>45</v>
      </c>
      <c r="K345" s="370" t="s">
        <v>4049</v>
      </c>
      <c r="L345" s="269" t="s">
        <v>322</v>
      </c>
      <c r="M345" s="370" t="s">
        <v>3607</v>
      </c>
      <c r="N345" s="273" t="s">
        <v>4535</v>
      </c>
      <c r="O345" s="370" t="n">
        <v>111.089925</v>
      </c>
      <c r="P345" s="370" t="n">
        <v>-0.121683</v>
      </c>
      <c r="Q345" s="353" t="s">
        <v>3609</v>
      </c>
      <c r="R345" s="370"/>
      <c r="S345" s="370"/>
      <c r="T345" s="218"/>
      <c r="U345" s="218"/>
      <c r="V345" s="218"/>
      <c r="W345" s="218"/>
      <c r="X345" s="218"/>
      <c r="Y345" s="218"/>
      <c r="Z345" s="218"/>
      <c r="AA345" s="218"/>
    </row>
    <row r="346" customFormat="false" ht="14.25" hidden="false" customHeight="true" outlineLevel="0" collapsed="false">
      <c r="A346" s="353" t="n">
        <v>342</v>
      </c>
      <c r="B346" s="267" t="s">
        <v>4536</v>
      </c>
      <c r="C346" s="269" t="s">
        <v>324</v>
      </c>
      <c r="D346" s="370" t="s">
        <v>612</v>
      </c>
      <c r="E346" s="370" t="s">
        <v>857</v>
      </c>
      <c r="F346" s="380" t="n">
        <v>1.05</v>
      </c>
      <c r="G346" s="272" t="n">
        <v>2017</v>
      </c>
      <c r="H346" s="353" t="n">
        <v>143</v>
      </c>
      <c r="I346" s="372" t="n">
        <v>1</v>
      </c>
      <c r="J346" s="373" t="s">
        <v>45</v>
      </c>
      <c r="K346" s="370" t="s">
        <v>4056</v>
      </c>
      <c r="L346" s="269" t="s">
        <v>324</v>
      </c>
      <c r="M346" s="370" t="s">
        <v>3607</v>
      </c>
      <c r="N346" s="273" t="s">
        <v>4537</v>
      </c>
      <c r="O346" s="370" t="n">
        <v>111.108307</v>
      </c>
      <c r="P346" s="370" t="n">
        <v>-0.123962</v>
      </c>
      <c r="Q346" s="353" t="s">
        <v>3609</v>
      </c>
      <c r="R346" s="353" t="s">
        <v>3609</v>
      </c>
      <c r="S346" s="370"/>
      <c r="T346" s="218"/>
      <c r="U346" s="218"/>
      <c r="V346" s="218"/>
      <c r="W346" s="218"/>
      <c r="X346" s="218"/>
      <c r="Y346" s="218"/>
      <c r="Z346" s="218"/>
      <c r="AA346" s="218"/>
    </row>
    <row r="347" customFormat="false" ht="14.25" hidden="false" customHeight="true" outlineLevel="0" collapsed="false">
      <c r="A347" s="353" t="n">
        <v>343</v>
      </c>
      <c r="B347" s="267" t="s">
        <v>4538</v>
      </c>
      <c r="C347" s="269" t="s">
        <v>325</v>
      </c>
      <c r="D347" s="370" t="s">
        <v>612</v>
      </c>
      <c r="E347" s="370" t="s">
        <v>857</v>
      </c>
      <c r="F347" s="380" t="n">
        <v>0.75</v>
      </c>
      <c r="G347" s="272" t="n">
        <v>2017</v>
      </c>
      <c r="H347" s="353" t="n">
        <v>102</v>
      </c>
      <c r="I347" s="372" t="n">
        <v>0.76</v>
      </c>
      <c r="J347" s="373" t="s">
        <v>45</v>
      </c>
      <c r="K347" s="370" t="s">
        <v>4045</v>
      </c>
      <c r="L347" s="269" t="s">
        <v>325</v>
      </c>
      <c r="M347" s="370" t="s">
        <v>3607</v>
      </c>
      <c r="N347" s="273" t="s">
        <v>4539</v>
      </c>
      <c r="O347" s="370" t="n">
        <v>111.088775</v>
      </c>
      <c r="P347" s="370" t="n">
        <v>-0.127636</v>
      </c>
      <c r="Q347" s="353" t="s">
        <v>3609</v>
      </c>
      <c r="R347" s="353" t="s">
        <v>3609</v>
      </c>
      <c r="S347" s="370"/>
      <c r="T347" s="218"/>
      <c r="U347" s="218"/>
      <c r="V347" s="218"/>
      <c r="W347" s="218"/>
      <c r="X347" s="218"/>
      <c r="Y347" s="218"/>
      <c r="Z347" s="218"/>
      <c r="AA347" s="218"/>
    </row>
    <row r="348" customFormat="false" ht="14.25" hidden="false" customHeight="true" outlineLevel="0" collapsed="false">
      <c r="A348" s="353" t="n">
        <v>344</v>
      </c>
      <c r="B348" s="267" t="s">
        <v>4540</v>
      </c>
      <c r="C348" s="269" t="s">
        <v>325</v>
      </c>
      <c r="D348" s="370" t="s">
        <v>612</v>
      </c>
      <c r="E348" s="370" t="s">
        <v>857</v>
      </c>
      <c r="F348" s="380" t="n">
        <v>0.48</v>
      </c>
      <c r="G348" s="272" t="n">
        <v>2015</v>
      </c>
      <c r="H348" s="353" t="n">
        <v>65</v>
      </c>
      <c r="I348" s="372" t="n">
        <v>0.49</v>
      </c>
      <c r="J348" s="373" t="s">
        <v>45</v>
      </c>
      <c r="K348" s="370" t="s">
        <v>4010</v>
      </c>
      <c r="L348" s="269" t="s">
        <v>325</v>
      </c>
      <c r="M348" s="370" t="s">
        <v>3607</v>
      </c>
      <c r="N348" s="273" t="s">
        <v>4539</v>
      </c>
      <c r="O348" s="370" t="n">
        <v>111.088775</v>
      </c>
      <c r="P348" s="370" t="n">
        <v>-0.127636</v>
      </c>
      <c r="Q348" s="353" t="s">
        <v>3609</v>
      </c>
      <c r="R348" s="353" t="s">
        <v>3609</v>
      </c>
      <c r="S348" s="370"/>
      <c r="T348" s="218"/>
      <c r="U348" s="218"/>
      <c r="V348" s="218"/>
      <c r="W348" s="218"/>
      <c r="X348" s="218"/>
      <c r="Y348" s="218"/>
      <c r="Z348" s="218"/>
      <c r="AA348" s="218"/>
    </row>
    <row r="349" customFormat="false" ht="14.25" hidden="false" customHeight="true" outlineLevel="0" collapsed="false">
      <c r="A349" s="353" t="n">
        <v>345</v>
      </c>
      <c r="B349" s="267" t="s">
        <v>4541</v>
      </c>
      <c r="C349" s="269" t="s">
        <v>327</v>
      </c>
      <c r="D349" s="370" t="s">
        <v>612</v>
      </c>
      <c r="E349" s="370" t="s">
        <v>857</v>
      </c>
      <c r="F349" s="371" t="n">
        <v>0.6</v>
      </c>
      <c r="G349" s="429" t="n">
        <v>2015</v>
      </c>
      <c r="H349" s="353" t="n">
        <v>81</v>
      </c>
      <c r="I349" s="372" t="n">
        <v>0.61</v>
      </c>
      <c r="J349" s="373" t="s">
        <v>45</v>
      </c>
      <c r="K349" s="370" t="s">
        <v>4542</v>
      </c>
      <c r="L349" s="269" t="s">
        <v>327</v>
      </c>
      <c r="M349" s="370" t="s">
        <v>3607</v>
      </c>
      <c r="N349" s="273" t="s">
        <v>4543</v>
      </c>
      <c r="O349" s="370" t="n">
        <v>111.104204</v>
      </c>
      <c r="P349" s="370" t="n">
        <v>-0.109189</v>
      </c>
      <c r="Q349" s="353" t="s">
        <v>3609</v>
      </c>
      <c r="R349" s="370"/>
      <c r="S349" s="370"/>
      <c r="T349" s="218"/>
      <c r="U349" s="218"/>
      <c r="V349" s="218"/>
      <c r="W349" s="218"/>
      <c r="X349" s="218"/>
      <c r="Y349" s="218"/>
      <c r="Z349" s="218"/>
      <c r="AA349" s="218"/>
    </row>
    <row r="350" customFormat="false" ht="14.25" hidden="false" customHeight="true" outlineLevel="0" collapsed="false">
      <c r="A350" s="353" t="n">
        <v>346</v>
      </c>
      <c r="B350" s="267" t="s">
        <v>4544</v>
      </c>
      <c r="C350" s="269" t="s">
        <v>327</v>
      </c>
      <c r="D350" s="370" t="s">
        <v>612</v>
      </c>
      <c r="E350" s="370" t="s">
        <v>857</v>
      </c>
      <c r="F350" s="371" t="n">
        <v>0.48</v>
      </c>
      <c r="G350" s="429" t="n">
        <v>2015</v>
      </c>
      <c r="H350" s="353" t="n">
        <v>65</v>
      </c>
      <c r="I350" s="375" t="n">
        <v>0.48</v>
      </c>
      <c r="J350" s="373" t="s">
        <v>45</v>
      </c>
      <c r="K350" s="370" t="s">
        <v>4545</v>
      </c>
      <c r="L350" s="370" t="s">
        <v>327</v>
      </c>
      <c r="M350" s="370" t="s">
        <v>3607</v>
      </c>
      <c r="N350" s="267" t="s">
        <v>3657</v>
      </c>
      <c r="O350" s="370" t="n">
        <v>111.105063</v>
      </c>
      <c r="P350" s="370" t="n">
        <v>-0.108811</v>
      </c>
      <c r="Q350" s="353" t="s">
        <v>3609</v>
      </c>
      <c r="R350" s="370"/>
      <c r="S350" s="370"/>
      <c r="T350" s="218"/>
      <c r="U350" s="218"/>
      <c r="V350" s="218"/>
      <c r="W350" s="218"/>
      <c r="X350" s="218"/>
      <c r="Y350" s="218"/>
      <c r="Z350" s="218"/>
      <c r="AA350" s="218"/>
    </row>
    <row r="351" customFormat="false" ht="14.25" hidden="false" customHeight="true" outlineLevel="0" collapsed="false">
      <c r="A351" s="353" t="n">
        <v>347</v>
      </c>
      <c r="B351" s="267" t="s">
        <v>4546</v>
      </c>
      <c r="C351" s="269" t="s">
        <v>328</v>
      </c>
      <c r="D351" s="370" t="s">
        <v>612</v>
      </c>
      <c r="E351" s="370" t="s">
        <v>857</v>
      </c>
      <c r="F351" s="380" t="n">
        <v>1.52</v>
      </c>
      <c r="G351" s="429" t="n">
        <v>2015</v>
      </c>
      <c r="H351" s="353" t="n">
        <v>207</v>
      </c>
      <c r="I351" s="372" t="n">
        <v>1.53</v>
      </c>
      <c r="J351" s="373" t="s">
        <v>45</v>
      </c>
      <c r="K351" s="370" t="s">
        <v>4017</v>
      </c>
      <c r="L351" s="269" t="s">
        <v>328</v>
      </c>
      <c r="M351" s="370" t="s">
        <v>3607</v>
      </c>
      <c r="N351" s="273" t="s">
        <v>4547</v>
      </c>
      <c r="O351" s="370" t="n">
        <v>111.078713</v>
      </c>
      <c r="P351" s="370" t="n">
        <v>-0.123019</v>
      </c>
      <c r="Q351" s="353" t="s">
        <v>3609</v>
      </c>
      <c r="R351" s="370"/>
      <c r="S351" s="370"/>
      <c r="T351" s="218"/>
      <c r="U351" s="218"/>
      <c r="V351" s="218"/>
      <c r="W351" s="218"/>
      <c r="X351" s="218"/>
      <c r="Y351" s="218"/>
      <c r="Z351" s="218"/>
      <c r="AA351" s="218"/>
    </row>
    <row r="352" customFormat="false" ht="14.25" hidden="false" customHeight="true" outlineLevel="0" collapsed="false">
      <c r="A352" s="353" t="n">
        <v>348</v>
      </c>
      <c r="B352" s="267" t="s">
        <v>4548</v>
      </c>
      <c r="C352" s="269" t="s">
        <v>329</v>
      </c>
      <c r="D352" s="370" t="s">
        <v>612</v>
      </c>
      <c r="E352" s="370" t="s">
        <v>857</v>
      </c>
      <c r="F352" s="380" t="n">
        <v>1.09</v>
      </c>
      <c r="G352" s="353" t="n">
        <v>2014</v>
      </c>
      <c r="H352" s="353" t="n">
        <v>148</v>
      </c>
      <c r="I352" s="372" t="n">
        <v>1.71</v>
      </c>
      <c r="J352" s="373" t="s">
        <v>39</v>
      </c>
      <c r="K352" s="377" t="s">
        <v>4549</v>
      </c>
      <c r="L352" s="370" t="s">
        <v>329</v>
      </c>
      <c r="M352" s="370" t="s">
        <v>3607</v>
      </c>
      <c r="N352" s="273" t="s">
        <v>4550</v>
      </c>
      <c r="O352" s="370" t="n">
        <v>111.106657</v>
      </c>
      <c r="P352" s="370" t="n">
        <v>-0.115025</v>
      </c>
      <c r="Q352" s="353" t="s">
        <v>3609</v>
      </c>
      <c r="R352" s="370"/>
      <c r="S352" s="370"/>
      <c r="T352" s="218"/>
      <c r="U352" s="218"/>
      <c r="V352" s="218"/>
      <c r="W352" s="218"/>
      <c r="X352" s="218"/>
      <c r="Y352" s="218"/>
      <c r="Z352" s="218"/>
      <c r="AA352" s="218"/>
    </row>
    <row r="353" customFormat="false" ht="14.25" hidden="false" customHeight="true" outlineLevel="0" collapsed="false">
      <c r="A353" s="353" t="n">
        <v>349</v>
      </c>
      <c r="B353" s="267" t="s">
        <v>4551</v>
      </c>
      <c r="C353" s="269" t="s">
        <v>330</v>
      </c>
      <c r="D353" s="370" t="s">
        <v>612</v>
      </c>
      <c r="E353" s="370" t="s">
        <v>857</v>
      </c>
      <c r="F353" s="371" t="n">
        <v>1.13</v>
      </c>
      <c r="G353" s="353" t="n">
        <v>2014</v>
      </c>
      <c r="H353" s="353" t="n">
        <v>253</v>
      </c>
      <c r="I353" s="372" t="n">
        <v>0.81</v>
      </c>
      <c r="J353" s="373" t="s">
        <v>39</v>
      </c>
      <c r="K353" s="377" t="s">
        <v>4552</v>
      </c>
      <c r="L353" s="269" t="s">
        <v>330</v>
      </c>
      <c r="M353" s="370" t="s">
        <v>3607</v>
      </c>
      <c r="N353" s="273" t="s">
        <v>4553</v>
      </c>
      <c r="O353" s="370" t="n">
        <v>111.093479</v>
      </c>
      <c r="P353" s="370" t="n">
        <v>-0.125783</v>
      </c>
      <c r="Q353" s="353" t="s">
        <v>3609</v>
      </c>
      <c r="R353" s="370"/>
      <c r="S353" s="370"/>
      <c r="T353" s="218"/>
      <c r="U353" s="218"/>
      <c r="V353" s="218"/>
      <c r="W353" s="218"/>
      <c r="X353" s="218"/>
      <c r="Y353" s="218"/>
      <c r="Z353" s="218"/>
      <c r="AA353" s="218"/>
    </row>
    <row r="354" customFormat="false" ht="14.25" hidden="false" customHeight="true" outlineLevel="0" collapsed="false">
      <c r="A354" s="353" t="n">
        <v>350</v>
      </c>
      <c r="B354" s="267" t="s">
        <v>4554</v>
      </c>
      <c r="C354" s="269" t="s">
        <v>330</v>
      </c>
      <c r="D354" s="370" t="s">
        <v>612</v>
      </c>
      <c r="E354" s="370" t="s">
        <v>857</v>
      </c>
      <c r="F354" s="371" t="n">
        <v>0.77</v>
      </c>
      <c r="G354" s="429" t="n">
        <v>2015</v>
      </c>
      <c r="H354" s="353" t="n">
        <v>105</v>
      </c>
      <c r="I354" s="372" t="n">
        <v>0.78</v>
      </c>
      <c r="J354" s="373" t="s">
        <v>45</v>
      </c>
      <c r="K354" s="370" t="s">
        <v>4555</v>
      </c>
      <c r="L354" s="269" t="s">
        <v>330</v>
      </c>
      <c r="M354" s="370" t="s">
        <v>3607</v>
      </c>
      <c r="N354" s="273" t="s">
        <v>4556</v>
      </c>
      <c r="O354" s="370" t="n">
        <v>111.095106</v>
      </c>
      <c r="P354" s="370" t="n">
        <v>-0.125168</v>
      </c>
      <c r="Q354" s="353" t="s">
        <v>3609</v>
      </c>
      <c r="R354" s="370"/>
      <c r="S354" s="370"/>
      <c r="T354" s="218"/>
      <c r="U354" s="218"/>
      <c r="V354" s="218"/>
      <c r="W354" s="218"/>
      <c r="X354" s="218"/>
      <c r="Y354" s="218"/>
      <c r="Z354" s="218"/>
      <c r="AA354" s="218"/>
    </row>
    <row r="355" customFormat="false" ht="14.25" hidden="false" customHeight="true" outlineLevel="0" collapsed="false">
      <c r="A355" s="353" t="n">
        <v>351</v>
      </c>
      <c r="B355" s="267" t="s">
        <v>4557</v>
      </c>
      <c r="C355" s="269" t="s">
        <v>331</v>
      </c>
      <c r="D355" s="370" t="s">
        <v>612</v>
      </c>
      <c r="E355" s="370" t="s">
        <v>857</v>
      </c>
      <c r="F355" s="371" t="n">
        <v>1.97</v>
      </c>
      <c r="G355" s="267" t="n">
        <v>2016</v>
      </c>
      <c r="H355" s="353" t="n">
        <v>268</v>
      </c>
      <c r="I355" s="372" t="n">
        <v>1.95</v>
      </c>
      <c r="J355" s="373" t="s">
        <v>39</v>
      </c>
      <c r="K355" s="377" t="n">
        <v>1607</v>
      </c>
      <c r="L355" s="269" t="s">
        <v>331</v>
      </c>
      <c r="M355" s="370" t="s">
        <v>3607</v>
      </c>
      <c r="N355" s="376" t="s">
        <v>4558</v>
      </c>
      <c r="O355" s="370" t="n">
        <v>111.087644</v>
      </c>
      <c r="P355" s="370" t="n">
        <v>-0.127554</v>
      </c>
      <c r="Q355" s="353" t="s">
        <v>3609</v>
      </c>
      <c r="R355" s="370"/>
      <c r="S355" s="370"/>
      <c r="T355" s="218"/>
      <c r="U355" s="218"/>
      <c r="V355" s="218"/>
      <c r="W355" s="218"/>
      <c r="X355" s="218"/>
      <c r="Y355" s="218"/>
      <c r="Z355" s="218"/>
      <c r="AA355" s="218"/>
    </row>
    <row r="356" customFormat="false" ht="14.25" hidden="false" customHeight="true" outlineLevel="0" collapsed="false">
      <c r="A356" s="353" t="n">
        <v>352</v>
      </c>
      <c r="B356" s="267" t="s">
        <v>4559</v>
      </c>
      <c r="C356" s="269" t="s">
        <v>331</v>
      </c>
      <c r="D356" s="370" t="s">
        <v>612</v>
      </c>
      <c r="E356" s="370" t="s">
        <v>857</v>
      </c>
      <c r="F356" s="383" t="n">
        <v>0.77</v>
      </c>
      <c r="G356" s="419" t="n">
        <v>2016</v>
      </c>
      <c r="H356" s="353" t="n">
        <v>105</v>
      </c>
      <c r="I356" s="375" t="n">
        <v>0.77</v>
      </c>
      <c r="J356" s="384" t="s">
        <v>45</v>
      </c>
      <c r="K356" s="370" t="s">
        <v>4560</v>
      </c>
      <c r="L356" s="269" t="s">
        <v>331</v>
      </c>
      <c r="M356" s="370" t="s">
        <v>3607</v>
      </c>
      <c r="N356" s="267" t="s">
        <v>3657</v>
      </c>
      <c r="O356" s="385" t="n">
        <v>111.0889</v>
      </c>
      <c r="P356" s="386" t="n">
        <v>-0.12682</v>
      </c>
      <c r="Q356" s="353"/>
      <c r="R356" s="353"/>
      <c r="S356" s="370"/>
      <c r="T356" s="218"/>
      <c r="U356" s="218"/>
      <c r="V356" s="218"/>
      <c r="W356" s="218"/>
      <c r="X356" s="218"/>
      <c r="Y356" s="218"/>
      <c r="Z356" s="218"/>
      <c r="AA356" s="218"/>
    </row>
    <row r="357" customFormat="false" ht="14.25" hidden="false" customHeight="true" outlineLevel="0" collapsed="false">
      <c r="A357" s="353" t="n">
        <v>353</v>
      </c>
      <c r="B357" s="267" t="s">
        <v>4561</v>
      </c>
      <c r="C357" s="370" t="s">
        <v>332</v>
      </c>
      <c r="D357" s="370" t="s">
        <v>612</v>
      </c>
      <c r="E357" s="370" t="s">
        <v>857</v>
      </c>
      <c r="F357" s="411" t="n">
        <v>2.18</v>
      </c>
      <c r="G357" s="419" t="n">
        <v>2015</v>
      </c>
      <c r="H357" s="353" t="n">
        <v>296</v>
      </c>
      <c r="I357" s="375" t="n">
        <v>2.18</v>
      </c>
      <c r="J357" s="373" t="s">
        <v>45</v>
      </c>
      <c r="K357" s="370" t="s">
        <v>4562</v>
      </c>
      <c r="L357" s="370" t="s">
        <v>332</v>
      </c>
      <c r="M357" s="370" t="s">
        <v>3607</v>
      </c>
      <c r="N357" s="273" t="s">
        <v>4563</v>
      </c>
      <c r="O357" s="370" t="n">
        <v>111.085867</v>
      </c>
      <c r="P357" s="370" t="n">
        <v>-0.11256</v>
      </c>
      <c r="Q357" s="353" t="s">
        <v>3609</v>
      </c>
      <c r="R357" s="353" t="s">
        <v>3609</v>
      </c>
      <c r="S357" s="370"/>
      <c r="T357" s="218"/>
      <c r="U357" s="218"/>
      <c r="V357" s="218"/>
      <c r="W357" s="218"/>
      <c r="X357" s="218"/>
      <c r="Y357" s="218"/>
      <c r="Z357" s="218"/>
      <c r="AA357" s="218"/>
    </row>
    <row r="358" customFormat="false" ht="14.25" hidden="false" customHeight="true" outlineLevel="0" collapsed="false">
      <c r="A358" s="353" t="n">
        <v>354</v>
      </c>
      <c r="B358" s="267" t="s">
        <v>4564</v>
      </c>
      <c r="C358" s="370" t="s">
        <v>4565</v>
      </c>
      <c r="D358" s="370" t="s">
        <v>612</v>
      </c>
      <c r="E358" s="370" t="s">
        <v>857</v>
      </c>
      <c r="F358" s="411" t="n">
        <v>0.79</v>
      </c>
      <c r="G358" s="419" t="n">
        <v>2018</v>
      </c>
      <c r="H358" s="353" t="n">
        <v>107</v>
      </c>
      <c r="I358" s="375" t="n">
        <v>0.79</v>
      </c>
      <c r="J358" s="373" t="s">
        <v>45</v>
      </c>
      <c r="K358" s="370" t="s">
        <v>4566</v>
      </c>
      <c r="L358" s="370" t="s">
        <v>4565</v>
      </c>
      <c r="M358" s="370" t="s">
        <v>3607</v>
      </c>
      <c r="N358" s="273" t="s">
        <v>4563</v>
      </c>
      <c r="O358" s="370" t="n">
        <v>111.086805</v>
      </c>
      <c r="P358" s="370" t="n">
        <v>-0.111841</v>
      </c>
      <c r="Q358" s="353" t="s">
        <v>3609</v>
      </c>
      <c r="R358" s="353" t="s">
        <v>3609</v>
      </c>
      <c r="S358" s="370"/>
      <c r="T358" s="218"/>
      <c r="U358" s="218"/>
      <c r="V358" s="218"/>
      <c r="W358" s="218"/>
      <c r="X358" s="218"/>
      <c r="Y358" s="218"/>
      <c r="Z358" s="218"/>
      <c r="AA358" s="218"/>
    </row>
    <row r="359" customFormat="false" ht="14.25" hidden="false" customHeight="true" outlineLevel="0" collapsed="false">
      <c r="A359" s="353" t="n">
        <v>355</v>
      </c>
      <c r="B359" s="267" t="s">
        <v>4567</v>
      </c>
      <c r="C359" s="370" t="s">
        <v>4565</v>
      </c>
      <c r="D359" s="370" t="s">
        <v>612</v>
      </c>
      <c r="E359" s="370" t="s">
        <v>857</v>
      </c>
      <c r="F359" s="411" t="n">
        <v>0.95</v>
      </c>
      <c r="G359" s="419" t="n">
        <v>2018</v>
      </c>
      <c r="H359" s="353" t="n">
        <v>129</v>
      </c>
      <c r="I359" s="375" t="n">
        <v>0.95</v>
      </c>
      <c r="J359" s="373" t="s">
        <v>45</v>
      </c>
      <c r="K359" s="370" t="s">
        <v>4568</v>
      </c>
      <c r="L359" s="370" t="s">
        <v>4565</v>
      </c>
      <c r="M359" s="370" t="s">
        <v>3607</v>
      </c>
      <c r="N359" s="273" t="s">
        <v>4563</v>
      </c>
      <c r="O359" s="370" t="n">
        <v>111.089752</v>
      </c>
      <c r="P359" s="370" t="n">
        <v>-0.123453</v>
      </c>
      <c r="Q359" s="353" t="s">
        <v>3609</v>
      </c>
      <c r="R359" s="353" t="s">
        <v>3609</v>
      </c>
      <c r="S359" s="370"/>
      <c r="T359" s="218"/>
      <c r="U359" s="218"/>
      <c r="V359" s="218"/>
      <c r="W359" s="218"/>
      <c r="X359" s="218"/>
      <c r="Y359" s="218"/>
      <c r="Z359" s="218"/>
      <c r="AA359" s="218"/>
    </row>
    <row r="360" customFormat="false" ht="14.25" hidden="false" customHeight="true" outlineLevel="0" collapsed="false">
      <c r="A360" s="353" t="n">
        <v>356</v>
      </c>
      <c r="B360" s="267" t="s">
        <v>4569</v>
      </c>
      <c r="C360" s="269" t="s">
        <v>333</v>
      </c>
      <c r="D360" s="370" t="s">
        <v>612</v>
      </c>
      <c r="E360" s="370" t="s">
        <v>857</v>
      </c>
      <c r="F360" s="411" t="n">
        <v>2.44</v>
      </c>
      <c r="G360" s="429" t="n">
        <v>2014</v>
      </c>
      <c r="H360" s="353" t="n">
        <v>332</v>
      </c>
      <c r="I360" s="372" t="n">
        <v>2.44</v>
      </c>
      <c r="J360" s="373" t="s">
        <v>45</v>
      </c>
      <c r="K360" s="370" t="s">
        <v>4015</v>
      </c>
      <c r="L360" s="370" t="s">
        <v>333</v>
      </c>
      <c r="M360" s="370" t="s">
        <v>3607</v>
      </c>
      <c r="N360" s="273" t="s">
        <v>4570</v>
      </c>
      <c r="O360" s="370" t="n">
        <v>111.107044</v>
      </c>
      <c r="P360" s="370" t="n">
        <v>-0.11798</v>
      </c>
      <c r="Q360" s="353" t="s">
        <v>3609</v>
      </c>
      <c r="R360" s="370"/>
      <c r="S360" s="370"/>
      <c r="T360" s="218"/>
      <c r="U360" s="218"/>
      <c r="V360" s="218"/>
      <c r="W360" s="218"/>
      <c r="X360" s="218"/>
      <c r="Y360" s="218"/>
      <c r="Z360" s="218"/>
      <c r="AA360" s="218"/>
    </row>
    <row r="361" customFormat="false" ht="14.25" hidden="false" customHeight="true" outlineLevel="0" collapsed="false">
      <c r="A361" s="353" t="n">
        <v>357</v>
      </c>
      <c r="B361" s="267" t="s">
        <v>4571</v>
      </c>
      <c r="C361" s="269" t="s">
        <v>334</v>
      </c>
      <c r="D361" s="370" t="s">
        <v>612</v>
      </c>
      <c r="E361" s="370" t="s">
        <v>857</v>
      </c>
      <c r="F361" s="411" t="n">
        <v>0.71</v>
      </c>
      <c r="G361" s="429" t="n">
        <v>2015</v>
      </c>
      <c r="H361" s="353" t="n">
        <v>96</v>
      </c>
      <c r="I361" s="372" t="n">
        <v>0.71</v>
      </c>
      <c r="J361" s="373" t="s">
        <v>45</v>
      </c>
      <c r="K361" s="370" t="s">
        <v>4572</v>
      </c>
      <c r="L361" s="269" t="s">
        <v>334</v>
      </c>
      <c r="M361" s="370" t="s">
        <v>3607</v>
      </c>
      <c r="N361" s="273" t="s">
        <v>4573</v>
      </c>
      <c r="O361" s="370" t="n">
        <v>111.086237</v>
      </c>
      <c r="P361" s="370" t="n">
        <v>-0.13132</v>
      </c>
      <c r="Q361" s="353" t="s">
        <v>3609</v>
      </c>
      <c r="R361" s="370"/>
      <c r="S361" s="370"/>
      <c r="T361" s="218"/>
      <c r="U361" s="218"/>
      <c r="V361" s="218"/>
      <c r="W361" s="218"/>
      <c r="X361" s="218"/>
      <c r="Y361" s="218"/>
      <c r="Z361" s="218"/>
      <c r="AA361" s="218"/>
    </row>
    <row r="362" customFormat="false" ht="14.25" hidden="false" customHeight="true" outlineLevel="0" collapsed="false">
      <c r="A362" s="353" t="n">
        <v>358</v>
      </c>
      <c r="B362" s="267" t="s">
        <v>4574</v>
      </c>
      <c r="C362" s="269" t="s">
        <v>335</v>
      </c>
      <c r="D362" s="370" t="s">
        <v>612</v>
      </c>
      <c r="E362" s="370" t="s">
        <v>857</v>
      </c>
      <c r="F362" s="411" t="n">
        <v>1.4</v>
      </c>
      <c r="G362" s="429" t="n">
        <v>2014</v>
      </c>
      <c r="H362" s="353" t="n">
        <v>190</v>
      </c>
      <c r="I362" s="372" t="n">
        <v>1.4</v>
      </c>
      <c r="J362" s="373" t="s">
        <v>45</v>
      </c>
      <c r="K362" s="370" t="s">
        <v>4575</v>
      </c>
      <c r="L362" s="269" t="s">
        <v>335</v>
      </c>
      <c r="M362" s="370" t="s">
        <v>3607</v>
      </c>
      <c r="N362" s="273" t="s">
        <v>4576</v>
      </c>
      <c r="O362" s="370" t="n">
        <v>111.104672</v>
      </c>
      <c r="P362" s="370" t="n">
        <v>-0.124732</v>
      </c>
      <c r="Q362" s="353" t="s">
        <v>3609</v>
      </c>
      <c r="R362" s="370"/>
      <c r="S362" s="370"/>
      <c r="T362" s="218"/>
      <c r="U362" s="218"/>
      <c r="V362" s="218"/>
      <c r="W362" s="218"/>
      <c r="X362" s="218"/>
      <c r="Y362" s="218"/>
      <c r="Z362" s="218"/>
      <c r="AA362" s="218"/>
    </row>
    <row r="363" customFormat="false" ht="14.25" hidden="false" customHeight="true" outlineLevel="0" collapsed="false">
      <c r="A363" s="353" t="n">
        <v>359</v>
      </c>
      <c r="B363" s="267" t="s">
        <v>4577</v>
      </c>
      <c r="C363" s="269" t="s">
        <v>336</v>
      </c>
      <c r="D363" s="370" t="s">
        <v>612</v>
      </c>
      <c r="E363" s="370" t="s">
        <v>857</v>
      </c>
      <c r="F363" s="411" t="n">
        <v>0.82</v>
      </c>
      <c r="G363" s="429" t="n">
        <v>2014</v>
      </c>
      <c r="H363" s="353" t="n">
        <v>111</v>
      </c>
      <c r="I363" s="372" t="n">
        <v>0.82</v>
      </c>
      <c r="J363" s="373" t="s">
        <v>45</v>
      </c>
      <c r="K363" s="370" t="s">
        <v>4578</v>
      </c>
      <c r="L363" s="269" t="s">
        <v>336</v>
      </c>
      <c r="M363" s="370" t="s">
        <v>3607</v>
      </c>
      <c r="N363" s="273" t="s">
        <v>4579</v>
      </c>
      <c r="O363" s="370" t="n">
        <v>111.094516</v>
      </c>
      <c r="P363" s="370" t="n">
        <v>-0.127259</v>
      </c>
      <c r="Q363" s="353" t="s">
        <v>3609</v>
      </c>
      <c r="R363" s="370"/>
      <c r="S363" s="370"/>
      <c r="T363" s="218"/>
      <c r="U363" s="218"/>
      <c r="V363" s="218"/>
      <c r="W363" s="218"/>
      <c r="X363" s="218"/>
      <c r="Y363" s="218"/>
      <c r="Z363" s="218"/>
      <c r="AA363" s="218"/>
    </row>
    <row r="364" customFormat="false" ht="14.25" hidden="false" customHeight="true" outlineLevel="0" collapsed="false">
      <c r="A364" s="353" t="n">
        <v>360</v>
      </c>
      <c r="B364" s="267" t="s">
        <v>4580</v>
      </c>
      <c r="C364" s="269" t="s">
        <v>337</v>
      </c>
      <c r="D364" s="370" t="s">
        <v>612</v>
      </c>
      <c r="E364" s="370" t="s">
        <v>857</v>
      </c>
      <c r="F364" s="411" t="n">
        <v>1.19</v>
      </c>
      <c r="G364" s="429" t="n">
        <v>2013</v>
      </c>
      <c r="H364" s="353" t="n">
        <v>162</v>
      </c>
      <c r="I364" s="372" t="n">
        <v>1.19</v>
      </c>
      <c r="J364" s="373" t="s">
        <v>45</v>
      </c>
      <c r="K364" s="370" t="s">
        <v>4581</v>
      </c>
      <c r="L364" s="269" t="s">
        <v>337</v>
      </c>
      <c r="M364" s="370" t="s">
        <v>3607</v>
      </c>
      <c r="N364" s="376" t="s">
        <v>4582</v>
      </c>
      <c r="O364" s="370" t="n">
        <v>111.131734</v>
      </c>
      <c r="P364" s="370" t="n">
        <v>-0.052477</v>
      </c>
      <c r="Q364" s="353" t="s">
        <v>3609</v>
      </c>
      <c r="R364" s="370"/>
      <c r="S364" s="370"/>
      <c r="T364" s="218"/>
      <c r="U364" s="218"/>
      <c r="V364" s="218"/>
      <c r="W364" s="218"/>
      <c r="X364" s="218"/>
      <c r="Y364" s="218"/>
      <c r="Z364" s="218"/>
      <c r="AA364" s="218"/>
    </row>
    <row r="365" customFormat="false" ht="14.25" hidden="false" customHeight="true" outlineLevel="0" collapsed="false">
      <c r="A365" s="353" t="n">
        <v>361</v>
      </c>
      <c r="B365" s="267" t="s">
        <v>4583</v>
      </c>
      <c r="C365" s="269" t="s">
        <v>338</v>
      </c>
      <c r="D365" s="370" t="s">
        <v>612</v>
      </c>
      <c r="E365" s="370" t="s">
        <v>857</v>
      </c>
      <c r="F365" s="380" t="n">
        <v>0.9</v>
      </c>
      <c r="G365" s="272" t="n">
        <v>2011</v>
      </c>
      <c r="H365" s="353" t="n">
        <v>122</v>
      </c>
      <c r="I365" s="372" t="n">
        <v>0.92</v>
      </c>
      <c r="J365" s="373" t="s">
        <v>39</v>
      </c>
      <c r="K365" s="377" t="s">
        <v>4584</v>
      </c>
      <c r="L365" s="269" t="s">
        <v>338</v>
      </c>
      <c r="M365" s="370" t="s">
        <v>3607</v>
      </c>
      <c r="N365" s="273" t="s">
        <v>4585</v>
      </c>
      <c r="O365" s="370" t="n">
        <v>111.09781</v>
      </c>
      <c r="P365" s="370" t="n">
        <v>-0.110332</v>
      </c>
      <c r="Q365" s="353" t="s">
        <v>3609</v>
      </c>
      <c r="R365" s="353" t="s">
        <v>3609</v>
      </c>
      <c r="S365" s="370"/>
      <c r="T365" s="218"/>
      <c r="U365" s="218"/>
      <c r="V365" s="218"/>
      <c r="W365" s="218"/>
      <c r="X365" s="218"/>
      <c r="Y365" s="218"/>
      <c r="Z365" s="218"/>
      <c r="AA365" s="218"/>
    </row>
    <row r="366" customFormat="false" ht="14.25" hidden="false" customHeight="true" outlineLevel="0" collapsed="false">
      <c r="A366" s="353" t="n">
        <v>362</v>
      </c>
      <c r="B366" s="267" t="s">
        <v>4586</v>
      </c>
      <c r="C366" s="269" t="s">
        <v>339</v>
      </c>
      <c r="D366" s="370" t="s">
        <v>612</v>
      </c>
      <c r="E366" s="370" t="s">
        <v>857</v>
      </c>
      <c r="F366" s="380" t="n">
        <v>0.66</v>
      </c>
      <c r="G366" s="272" t="n">
        <v>2013</v>
      </c>
      <c r="H366" s="353" t="n">
        <v>90</v>
      </c>
      <c r="I366" s="375" t="n">
        <v>0.66</v>
      </c>
      <c r="J366" s="373" t="s">
        <v>45</v>
      </c>
      <c r="K366" s="370" t="s">
        <v>4587</v>
      </c>
      <c r="L366" s="269" t="s">
        <v>339</v>
      </c>
      <c r="M366" s="370" t="s">
        <v>3607</v>
      </c>
      <c r="N366" s="273" t="s">
        <v>4588</v>
      </c>
      <c r="O366" s="370" t="n">
        <v>111.097202</v>
      </c>
      <c r="P366" s="370" t="n">
        <v>-0.117681</v>
      </c>
      <c r="Q366" s="353" t="s">
        <v>3609</v>
      </c>
      <c r="R366" s="353" t="s">
        <v>3609</v>
      </c>
      <c r="S366" s="370"/>
      <c r="T366" s="218"/>
      <c r="U366" s="218"/>
      <c r="V366" s="218"/>
      <c r="W366" s="218"/>
      <c r="X366" s="218"/>
      <c r="Y366" s="218"/>
      <c r="Z366" s="218"/>
      <c r="AA366" s="218"/>
    </row>
    <row r="367" customFormat="false" ht="14.25" hidden="false" customHeight="true" outlineLevel="0" collapsed="false">
      <c r="A367" s="353" t="n">
        <v>363</v>
      </c>
      <c r="B367" s="267" t="s">
        <v>4589</v>
      </c>
      <c r="C367" s="370" t="s">
        <v>340</v>
      </c>
      <c r="D367" s="370" t="s">
        <v>612</v>
      </c>
      <c r="E367" s="370" t="s">
        <v>857</v>
      </c>
      <c r="F367" s="411" t="n">
        <v>1.43</v>
      </c>
      <c r="G367" s="419" t="n">
        <v>2015</v>
      </c>
      <c r="H367" s="353" t="n">
        <v>194</v>
      </c>
      <c r="I367" s="372" t="n">
        <v>1.38</v>
      </c>
      <c r="J367" s="373" t="s">
        <v>39</v>
      </c>
      <c r="K367" s="377" t="s">
        <v>4590</v>
      </c>
      <c r="L367" s="370" t="s">
        <v>340</v>
      </c>
      <c r="M367" s="370" t="s">
        <v>3607</v>
      </c>
      <c r="N367" s="273" t="s">
        <v>4591</v>
      </c>
      <c r="O367" s="370" t="n">
        <v>111.122657</v>
      </c>
      <c r="P367" s="370" t="n">
        <v>-0.112692</v>
      </c>
      <c r="Q367" s="353" t="s">
        <v>3609</v>
      </c>
      <c r="R367" s="353" t="s">
        <v>3609</v>
      </c>
      <c r="S367" s="370"/>
      <c r="T367" s="218"/>
      <c r="U367" s="218"/>
      <c r="V367" s="218"/>
      <c r="W367" s="218"/>
      <c r="X367" s="218"/>
      <c r="Y367" s="218"/>
      <c r="Z367" s="218"/>
      <c r="AA367" s="218"/>
    </row>
    <row r="368" customFormat="false" ht="14.25" hidden="false" customHeight="true" outlineLevel="0" collapsed="false">
      <c r="A368" s="353" t="n">
        <v>364</v>
      </c>
      <c r="B368" s="267" t="s">
        <v>4592</v>
      </c>
      <c r="C368" s="269" t="s">
        <v>341</v>
      </c>
      <c r="D368" s="370" t="s">
        <v>612</v>
      </c>
      <c r="E368" s="370" t="s">
        <v>857</v>
      </c>
      <c r="F368" s="380" t="n">
        <v>0.92</v>
      </c>
      <c r="G368" s="267" t="n">
        <v>2018</v>
      </c>
      <c r="H368" s="353" t="n">
        <v>125</v>
      </c>
      <c r="I368" s="372" t="n">
        <v>1.23</v>
      </c>
      <c r="J368" s="373" t="s">
        <v>39</v>
      </c>
      <c r="K368" s="377" t="s">
        <v>4593</v>
      </c>
      <c r="L368" s="269" t="s">
        <v>341</v>
      </c>
      <c r="M368" s="370" t="s">
        <v>3607</v>
      </c>
      <c r="N368" s="273" t="s">
        <v>4594</v>
      </c>
      <c r="O368" s="370" t="n">
        <v>111.113004</v>
      </c>
      <c r="P368" s="370" t="n">
        <v>-0.122951</v>
      </c>
      <c r="Q368" s="353" t="s">
        <v>3609</v>
      </c>
      <c r="R368" s="370"/>
      <c r="S368" s="370"/>
      <c r="T368" s="218"/>
      <c r="U368" s="218"/>
      <c r="V368" s="218"/>
      <c r="W368" s="218"/>
      <c r="X368" s="218"/>
      <c r="Y368" s="218"/>
      <c r="Z368" s="218"/>
      <c r="AA368" s="218"/>
    </row>
    <row r="369" customFormat="false" ht="14.25" hidden="false" customHeight="true" outlineLevel="0" collapsed="false">
      <c r="A369" s="353" t="n">
        <v>365</v>
      </c>
      <c r="B369" s="267" t="s">
        <v>4595</v>
      </c>
      <c r="C369" s="269" t="s">
        <v>342</v>
      </c>
      <c r="D369" s="370" t="s">
        <v>612</v>
      </c>
      <c r="E369" s="370" t="s">
        <v>857</v>
      </c>
      <c r="F369" s="380" t="n">
        <v>0.4</v>
      </c>
      <c r="G369" s="272" t="n">
        <v>2011</v>
      </c>
      <c r="H369" s="353" t="n">
        <v>54</v>
      </c>
      <c r="I369" s="372" t="n">
        <v>1.53</v>
      </c>
      <c r="J369" s="373" t="s">
        <v>39</v>
      </c>
      <c r="K369" s="377" t="n">
        <v>1626</v>
      </c>
      <c r="L369" s="269" t="s">
        <v>342</v>
      </c>
      <c r="M369" s="370" t="s">
        <v>3607</v>
      </c>
      <c r="N369" s="273" t="s">
        <v>4596</v>
      </c>
      <c r="O369" s="370" t="n">
        <v>111.11652</v>
      </c>
      <c r="P369" s="370" t="n">
        <v>-0.036269</v>
      </c>
      <c r="Q369" s="353" t="s">
        <v>3609</v>
      </c>
      <c r="R369" s="353" t="s">
        <v>3609</v>
      </c>
      <c r="S369" s="370"/>
      <c r="T369" s="218"/>
      <c r="U369" s="218"/>
      <c r="V369" s="218"/>
      <c r="W369" s="218"/>
      <c r="X369" s="218"/>
      <c r="Y369" s="218"/>
      <c r="Z369" s="218"/>
      <c r="AA369" s="218"/>
    </row>
    <row r="370" customFormat="false" ht="14.25" hidden="false" customHeight="true" outlineLevel="0" collapsed="false">
      <c r="A370" s="353" t="n">
        <v>366</v>
      </c>
      <c r="B370" s="267" t="s">
        <v>4597</v>
      </c>
      <c r="C370" s="269" t="s">
        <v>343</v>
      </c>
      <c r="D370" s="370" t="s">
        <v>612</v>
      </c>
      <c r="E370" s="370" t="s">
        <v>857</v>
      </c>
      <c r="F370" s="411" t="n">
        <v>1.32</v>
      </c>
      <c r="G370" s="429" t="n">
        <v>2018</v>
      </c>
      <c r="H370" s="353" t="n">
        <v>179</v>
      </c>
      <c r="I370" s="372" t="n">
        <v>1.32</v>
      </c>
      <c r="J370" s="373" t="s">
        <v>45</v>
      </c>
      <c r="K370" s="370" t="s">
        <v>4598</v>
      </c>
      <c r="L370" s="269" t="s">
        <v>343</v>
      </c>
      <c r="M370" s="370" t="s">
        <v>3607</v>
      </c>
      <c r="N370" s="273" t="s">
        <v>4599</v>
      </c>
      <c r="O370" s="370" t="n">
        <v>111.096721</v>
      </c>
      <c r="P370" s="370" t="n">
        <v>-0.110989</v>
      </c>
      <c r="Q370" s="353" t="s">
        <v>3609</v>
      </c>
      <c r="R370" s="370"/>
      <c r="S370" s="370"/>
      <c r="T370" s="218"/>
      <c r="U370" s="218"/>
      <c r="V370" s="218"/>
      <c r="W370" s="218"/>
      <c r="X370" s="218"/>
      <c r="Y370" s="218"/>
      <c r="Z370" s="218"/>
      <c r="AA370" s="218"/>
    </row>
    <row r="371" customFormat="false" ht="14.25" hidden="false" customHeight="true" outlineLevel="0" collapsed="false">
      <c r="A371" s="353" t="n">
        <v>367</v>
      </c>
      <c r="B371" s="267" t="s">
        <v>4600</v>
      </c>
      <c r="C371" s="269" t="s">
        <v>344</v>
      </c>
      <c r="D371" s="370" t="s">
        <v>612</v>
      </c>
      <c r="E371" s="370" t="s">
        <v>857</v>
      </c>
      <c r="F371" s="380" t="n">
        <v>0.56</v>
      </c>
      <c r="G371" s="272" t="n">
        <v>2013</v>
      </c>
      <c r="H371" s="353" t="n">
        <v>76</v>
      </c>
      <c r="I371" s="372" t="n">
        <v>0.42</v>
      </c>
      <c r="J371" s="373" t="s">
        <v>45</v>
      </c>
      <c r="K371" s="370" t="s">
        <v>4601</v>
      </c>
      <c r="L371" s="269" t="s">
        <v>344</v>
      </c>
      <c r="M371" s="370" t="s">
        <v>3607</v>
      </c>
      <c r="N371" s="273" t="s">
        <v>4602</v>
      </c>
      <c r="O371" s="370" t="n">
        <v>111.102736</v>
      </c>
      <c r="P371" s="370" t="n">
        <v>-0.124981</v>
      </c>
      <c r="Q371" s="353" t="s">
        <v>3609</v>
      </c>
      <c r="R371" s="370"/>
      <c r="S371" s="370"/>
      <c r="T371" s="218"/>
      <c r="U371" s="218"/>
      <c r="V371" s="218"/>
      <c r="W371" s="218"/>
      <c r="X371" s="218"/>
      <c r="Y371" s="218"/>
      <c r="Z371" s="218"/>
      <c r="AA371" s="218"/>
    </row>
    <row r="372" customFormat="false" ht="14.25" hidden="false" customHeight="true" outlineLevel="0" collapsed="false">
      <c r="A372" s="353" t="n">
        <v>368</v>
      </c>
      <c r="B372" s="267" t="s">
        <v>4603</v>
      </c>
      <c r="C372" s="269" t="s">
        <v>345</v>
      </c>
      <c r="D372" s="370" t="s">
        <v>612</v>
      </c>
      <c r="E372" s="370" t="s">
        <v>857</v>
      </c>
      <c r="F372" s="411" t="n">
        <v>0.72</v>
      </c>
      <c r="G372" s="429" t="n">
        <v>2015</v>
      </c>
      <c r="H372" s="353" t="n">
        <v>98</v>
      </c>
      <c r="I372" s="372" t="n">
        <v>0.72</v>
      </c>
      <c r="J372" s="373" t="s">
        <v>45</v>
      </c>
      <c r="K372" s="370" t="s">
        <v>4604</v>
      </c>
      <c r="L372" s="269" t="s">
        <v>345</v>
      </c>
      <c r="M372" s="370" t="s">
        <v>3607</v>
      </c>
      <c r="N372" s="273" t="s">
        <v>4605</v>
      </c>
      <c r="O372" s="370" t="n">
        <v>111.100182</v>
      </c>
      <c r="P372" s="370" t="n">
        <v>-0.129543</v>
      </c>
      <c r="Q372" s="353" t="s">
        <v>3609</v>
      </c>
      <c r="R372" s="370"/>
      <c r="S372" s="370"/>
      <c r="T372" s="218"/>
      <c r="U372" s="218"/>
      <c r="V372" s="218"/>
      <c r="W372" s="218"/>
      <c r="X372" s="218"/>
      <c r="Y372" s="218"/>
      <c r="Z372" s="218"/>
      <c r="AA372" s="218"/>
    </row>
    <row r="373" customFormat="false" ht="14.25" hidden="false" customHeight="true" outlineLevel="0" collapsed="false">
      <c r="A373" s="353" t="n">
        <v>369</v>
      </c>
      <c r="B373" s="267" t="s">
        <v>4606</v>
      </c>
      <c r="C373" s="269" t="s">
        <v>346</v>
      </c>
      <c r="D373" s="370" t="s">
        <v>612</v>
      </c>
      <c r="E373" s="370" t="s">
        <v>857</v>
      </c>
      <c r="F373" s="380" t="n">
        <v>0.86</v>
      </c>
      <c r="G373" s="353" t="n">
        <v>2014</v>
      </c>
      <c r="H373" s="353" t="n">
        <v>117</v>
      </c>
      <c r="I373" s="372" t="n">
        <v>0.86</v>
      </c>
      <c r="J373" s="373" t="s">
        <v>45</v>
      </c>
      <c r="K373" s="370" t="s">
        <v>4607</v>
      </c>
      <c r="L373" s="269" t="s">
        <v>346</v>
      </c>
      <c r="M373" s="370" t="s">
        <v>3607</v>
      </c>
      <c r="N373" s="273" t="s">
        <v>4608</v>
      </c>
      <c r="O373" s="370" t="n">
        <v>111.101483</v>
      </c>
      <c r="P373" s="370" t="n">
        <v>-0.119218</v>
      </c>
      <c r="Q373" s="353" t="s">
        <v>3609</v>
      </c>
      <c r="R373" s="353" t="s">
        <v>3609</v>
      </c>
      <c r="S373" s="370"/>
      <c r="T373" s="218"/>
      <c r="U373" s="218"/>
      <c r="V373" s="218"/>
      <c r="W373" s="218"/>
      <c r="X373" s="218"/>
      <c r="Y373" s="218"/>
      <c r="Z373" s="218"/>
      <c r="AA373" s="218"/>
    </row>
    <row r="374" customFormat="false" ht="14.25" hidden="false" customHeight="true" outlineLevel="0" collapsed="false">
      <c r="A374" s="353" t="n">
        <v>370</v>
      </c>
      <c r="B374" s="267" t="s">
        <v>4609</v>
      </c>
      <c r="C374" s="269" t="s">
        <v>348</v>
      </c>
      <c r="D374" s="370" t="s">
        <v>612</v>
      </c>
      <c r="E374" s="370" t="s">
        <v>857</v>
      </c>
      <c r="F374" s="380" t="n">
        <v>1.05</v>
      </c>
      <c r="G374" s="353" t="n">
        <v>2014</v>
      </c>
      <c r="H374" s="353" t="n">
        <v>143</v>
      </c>
      <c r="I374" s="372" t="n">
        <v>1</v>
      </c>
      <c r="J374" s="373" t="s">
        <v>45</v>
      </c>
      <c r="K374" s="370" t="s">
        <v>4610</v>
      </c>
      <c r="L374" s="269" t="s">
        <v>348</v>
      </c>
      <c r="M374" s="370" t="s">
        <v>3607</v>
      </c>
      <c r="N374" s="273" t="s">
        <v>4611</v>
      </c>
      <c r="O374" s="370" t="n">
        <v>111.096272</v>
      </c>
      <c r="P374" s="370" t="n">
        <v>-0.118938</v>
      </c>
      <c r="Q374" s="353" t="s">
        <v>3609</v>
      </c>
      <c r="R374" s="370"/>
      <c r="S374" s="370"/>
      <c r="T374" s="218"/>
      <c r="U374" s="218"/>
      <c r="V374" s="218"/>
      <c r="W374" s="218"/>
      <c r="X374" s="218"/>
      <c r="Y374" s="218"/>
      <c r="Z374" s="218"/>
      <c r="AA374" s="218"/>
    </row>
    <row r="375" customFormat="false" ht="14.25" hidden="false" customHeight="true" outlineLevel="0" collapsed="false">
      <c r="A375" s="353" t="n">
        <v>371</v>
      </c>
      <c r="B375" s="267" t="s">
        <v>4612</v>
      </c>
      <c r="C375" s="269" t="s">
        <v>350</v>
      </c>
      <c r="D375" s="370" t="s">
        <v>612</v>
      </c>
      <c r="E375" s="370" t="s">
        <v>857</v>
      </c>
      <c r="F375" s="371" t="n">
        <v>0.61</v>
      </c>
      <c r="G375" s="272" t="n">
        <v>2013</v>
      </c>
      <c r="H375" s="353" t="n">
        <v>83</v>
      </c>
      <c r="I375" s="375" t="n">
        <v>0.61</v>
      </c>
      <c r="J375" s="373" t="s">
        <v>45</v>
      </c>
      <c r="K375" s="370" t="s">
        <v>4613</v>
      </c>
      <c r="L375" s="269" t="s">
        <v>350</v>
      </c>
      <c r="M375" s="370" t="s">
        <v>3607</v>
      </c>
      <c r="N375" s="273" t="s">
        <v>4614</v>
      </c>
      <c r="O375" s="370" t="n">
        <v>111.097867</v>
      </c>
      <c r="P375" s="370" t="n">
        <v>-0.121054</v>
      </c>
      <c r="Q375" s="353" t="s">
        <v>3609</v>
      </c>
      <c r="R375" s="370"/>
      <c r="S375" s="370"/>
      <c r="T375" s="218"/>
      <c r="U375" s="218"/>
      <c r="V375" s="218"/>
      <c r="W375" s="218"/>
      <c r="X375" s="218"/>
      <c r="Y375" s="218"/>
      <c r="Z375" s="218"/>
      <c r="AA375" s="218"/>
    </row>
    <row r="376" customFormat="false" ht="14.25" hidden="false" customHeight="true" outlineLevel="0" collapsed="false">
      <c r="A376" s="353" t="n">
        <v>372</v>
      </c>
      <c r="B376" s="267" t="s">
        <v>4615</v>
      </c>
      <c r="C376" s="370" t="s">
        <v>352</v>
      </c>
      <c r="D376" s="370" t="s">
        <v>612</v>
      </c>
      <c r="E376" s="370" t="s">
        <v>857</v>
      </c>
      <c r="F376" s="411" t="n">
        <v>2.3</v>
      </c>
      <c r="G376" s="419" t="n">
        <v>2005</v>
      </c>
      <c r="H376" s="353" t="n">
        <v>313</v>
      </c>
      <c r="I376" s="372" t="n">
        <v>2.31</v>
      </c>
      <c r="J376" s="373" t="s">
        <v>39</v>
      </c>
      <c r="K376" s="377" t="s">
        <v>4616</v>
      </c>
      <c r="L376" s="370" t="s">
        <v>104</v>
      </c>
      <c r="M376" s="370" t="s">
        <v>3607</v>
      </c>
      <c r="N376" s="273" t="s">
        <v>4617</v>
      </c>
      <c r="O376" s="370" t="n">
        <v>111.112738</v>
      </c>
      <c r="P376" s="370" t="n">
        <v>-0.08327</v>
      </c>
      <c r="Q376" s="353" t="s">
        <v>3609</v>
      </c>
      <c r="R376" s="353" t="s">
        <v>3609</v>
      </c>
      <c r="S376" s="370"/>
      <c r="T376" s="218"/>
      <c r="U376" s="218"/>
      <c r="V376" s="218"/>
      <c r="W376" s="218"/>
      <c r="X376" s="218"/>
      <c r="Y376" s="218"/>
      <c r="Z376" s="218"/>
      <c r="AA376" s="218"/>
    </row>
    <row r="377" customFormat="false" ht="14.25" hidden="false" customHeight="true" outlineLevel="0" collapsed="false">
      <c r="A377" s="353" t="n">
        <v>373</v>
      </c>
      <c r="B377" s="267" t="s">
        <v>4618</v>
      </c>
      <c r="C377" s="269" t="s">
        <v>354</v>
      </c>
      <c r="D377" s="370" t="s">
        <v>612</v>
      </c>
      <c r="E377" s="370" t="s">
        <v>857</v>
      </c>
      <c r="F377" s="380" t="n">
        <v>0.63</v>
      </c>
      <c r="G377" s="272" t="n">
        <v>2013</v>
      </c>
      <c r="H377" s="353" t="n">
        <v>85</v>
      </c>
      <c r="I377" s="372" t="n">
        <v>0.64</v>
      </c>
      <c r="J377" s="373" t="s">
        <v>45</v>
      </c>
      <c r="K377" s="370" t="s">
        <v>4619</v>
      </c>
      <c r="L377" s="269" t="s">
        <v>354</v>
      </c>
      <c r="M377" s="370" t="s">
        <v>3607</v>
      </c>
      <c r="N377" s="273" t="s">
        <v>4620</v>
      </c>
      <c r="O377" s="370" t="n">
        <v>111.104837</v>
      </c>
      <c r="P377" s="370" t="n">
        <v>-0.115991</v>
      </c>
      <c r="Q377" s="353" t="s">
        <v>3609</v>
      </c>
      <c r="R377" s="353" t="s">
        <v>3609</v>
      </c>
      <c r="S377" s="370"/>
      <c r="T377" s="218"/>
      <c r="U377" s="218"/>
      <c r="V377" s="218"/>
      <c r="W377" s="218"/>
      <c r="X377" s="218"/>
      <c r="Y377" s="218"/>
      <c r="Z377" s="218"/>
      <c r="AA377" s="218"/>
    </row>
    <row r="378" customFormat="false" ht="14.25" hidden="false" customHeight="true" outlineLevel="0" collapsed="false">
      <c r="A378" s="353" t="n">
        <v>374</v>
      </c>
      <c r="B378" s="267" t="s">
        <v>4621</v>
      </c>
      <c r="C378" s="269" t="s">
        <v>354</v>
      </c>
      <c r="D378" s="370" t="s">
        <v>612</v>
      </c>
      <c r="E378" s="370" t="s">
        <v>857</v>
      </c>
      <c r="F378" s="380" t="n">
        <v>0.13</v>
      </c>
      <c r="G378" s="272" t="n">
        <v>2013</v>
      </c>
      <c r="H378" s="353" t="n">
        <v>17</v>
      </c>
      <c r="I378" s="372" t="n">
        <v>0.14</v>
      </c>
      <c r="J378" s="373" t="s">
        <v>45</v>
      </c>
      <c r="K378" s="370" t="s">
        <v>4622</v>
      </c>
      <c r="L378" s="269" t="s">
        <v>354</v>
      </c>
      <c r="M378" s="370" t="s">
        <v>3607</v>
      </c>
      <c r="N378" s="273" t="s">
        <v>4620</v>
      </c>
      <c r="O378" s="370" t="n">
        <v>111.105317</v>
      </c>
      <c r="P378" s="370" t="n">
        <v>-0.115539</v>
      </c>
      <c r="Q378" s="353" t="s">
        <v>3609</v>
      </c>
      <c r="R378" s="353" t="s">
        <v>3609</v>
      </c>
      <c r="S378" s="370"/>
      <c r="T378" s="218"/>
      <c r="U378" s="218"/>
      <c r="V378" s="218"/>
      <c r="W378" s="218"/>
      <c r="X378" s="218"/>
      <c r="Y378" s="218"/>
      <c r="Z378" s="218"/>
      <c r="AA378" s="218"/>
    </row>
    <row r="379" customFormat="false" ht="14.25" hidden="false" customHeight="true" outlineLevel="0" collapsed="false">
      <c r="A379" s="353" t="n">
        <v>375</v>
      </c>
      <c r="B379" s="267" t="s">
        <v>4623</v>
      </c>
      <c r="C379" s="269" t="s">
        <v>354</v>
      </c>
      <c r="D379" s="370" t="s">
        <v>612</v>
      </c>
      <c r="E379" s="370" t="s">
        <v>857</v>
      </c>
      <c r="F379" s="371" t="n">
        <v>0.36</v>
      </c>
      <c r="G379" s="272" t="n">
        <v>2013</v>
      </c>
      <c r="H379" s="353" t="n">
        <v>49</v>
      </c>
      <c r="I379" s="372" t="n">
        <v>1.02</v>
      </c>
      <c r="J379" s="373" t="s">
        <v>39</v>
      </c>
      <c r="K379" s="377" t="s">
        <v>4624</v>
      </c>
      <c r="L379" s="269" t="s">
        <v>354</v>
      </c>
      <c r="M379" s="370" t="s">
        <v>3607</v>
      </c>
      <c r="N379" s="273" t="s">
        <v>4620</v>
      </c>
      <c r="O379" s="370" t="n">
        <v>111.102872</v>
      </c>
      <c r="P379" s="370" t="n">
        <v>-0.112147</v>
      </c>
      <c r="Q379" s="353" t="s">
        <v>3609</v>
      </c>
      <c r="R379" s="353" t="s">
        <v>3609</v>
      </c>
      <c r="S379" s="370"/>
      <c r="T379" s="218"/>
      <c r="U379" s="218"/>
      <c r="V379" s="218"/>
      <c r="W379" s="218"/>
      <c r="X379" s="218"/>
      <c r="Y379" s="218"/>
      <c r="Z379" s="218"/>
      <c r="AA379" s="218"/>
    </row>
    <row r="380" customFormat="false" ht="14.25" hidden="false" customHeight="true" outlineLevel="0" collapsed="false">
      <c r="A380" s="353" t="n">
        <v>376</v>
      </c>
      <c r="B380" s="267" t="s">
        <v>4625</v>
      </c>
      <c r="C380" s="269" t="s">
        <v>357</v>
      </c>
      <c r="D380" s="370" t="s">
        <v>612</v>
      </c>
      <c r="E380" s="370" t="s">
        <v>857</v>
      </c>
      <c r="F380" s="380" t="n">
        <v>0.5</v>
      </c>
      <c r="G380" s="353" t="n">
        <v>2014</v>
      </c>
      <c r="H380" s="353" t="n">
        <v>68</v>
      </c>
      <c r="I380" s="372" t="n">
        <v>0.5</v>
      </c>
      <c r="J380" s="373" t="s">
        <v>45</v>
      </c>
      <c r="K380" s="370" t="s">
        <v>4626</v>
      </c>
      <c r="L380" s="269" t="s">
        <v>357</v>
      </c>
      <c r="M380" s="370" t="s">
        <v>3607</v>
      </c>
      <c r="N380" s="273" t="s">
        <v>4627</v>
      </c>
      <c r="O380" s="370" t="n">
        <v>111.106326</v>
      </c>
      <c r="P380" s="370" t="n">
        <v>-0.109228</v>
      </c>
      <c r="Q380" s="353" t="s">
        <v>3609</v>
      </c>
      <c r="R380" s="370"/>
      <c r="S380" s="370"/>
      <c r="T380" s="218"/>
      <c r="U380" s="218"/>
      <c r="V380" s="218"/>
      <c r="W380" s="218"/>
      <c r="X380" s="218"/>
      <c r="Y380" s="218"/>
      <c r="Z380" s="218"/>
      <c r="AA380" s="218"/>
    </row>
    <row r="381" customFormat="false" ht="14.25" hidden="false" customHeight="true" outlineLevel="0" collapsed="false">
      <c r="A381" s="353" t="n">
        <v>377</v>
      </c>
      <c r="B381" s="267" t="s">
        <v>4628</v>
      </c>
      <c r="C381" s="269" t="s">
        <v>359</v>
      </c>
      <c r="D381" s="370" t="s">
        <v>612</v>
      </c>
      <c r="E381" s="370" t="s">
        <v>857</v>
      </c>
      <c r="F381" s="380" t="n">
        <v>1.55</v>
      </c>
      <c r="G381" s="272" t="n">
        <v>2013</v>
      </c>
      <c r="H381" s="353" t="n">
        <v>211</v>
      </c>
      <c r="I381" s="372" t="n">
        <v>1.37</v>
      </c>
      <c r="J381" s="373" t="s">
        <v>39</v>
      </c>
      <c r="K381" s="377" t="s">
        <v>4629</v>
      </c>
      <c r="L381" s="269" t="s">
        <v>359</v>
      </c>
      <c r="M381" s="370" t="s">
        <v>3607</v>
      </c>
      <c r="N381" s="273" t="s">
        <v>4630</v>
      </c>
      <c r="O381" s="370" t="n">
        <v>111.09947</v>
      </c>
      <c r="P381" s="370" t="n">
        <v>-0.11709</v>
      </c>
      <c r="Q381" s="353" t="s">
        <v>3609</v>
      </c>
      <c r="R381" s="353" t="s">
        <v>3609</v>
      </c>
      <c r="S381" s="370"/>
      <c r="T381" s="218"/>
      <c r="U381" s="218"/>
      <c r="V381" s="218"/>
      <c r="W381" s="218"/>
      <c r="X381" s="218"/>
      <c r="Y381" s="218"/>
      <c r="Z381" s="218"/>
      <c r="AA381" s="218"/>
    </row>
    <row r="382" customFormat="false" ht="14.25" hidden="false" customHeight="true" outlineLevel="0" collapsed="false">
      <c r="A382" s="353" t="n">
        <v>378</v>
      </c>
      <c r="B382" s="267" t="s">
        <v>4631</v>
      </c>
      <c r="C382" s="269" t="s">
        <v>359</v>
      </c>
      <c r="D382" s="370" t="s">
        <v>612</v>
      </c>
      <c r="E382" s="370" t="s">
        <v>857</v>
      </c>
      <c r="F382" s="380" t="n">
        <v>0.75</v>
      </c>
      <c r="G382" s="272" t="n">
        <v>2013</v>
      </c>
      <c r="H382" s="353" t="n">
        <v>102</v>
      </c>
      <c r="I382" s="372" t="n">
        <v>1.87</v>
      </c>
      <c r="J382" s="373" t="s">
        <v>39</v>
      </c>
      <c r="K382" s="377" t="s">
        <v>4632</v>
      </c>
      <c r="L382" s="370" t="s">
        <v>4633</v>
      </c>
      <c r="M382" s="370" t="s">
        <v>3607</v>
      </c>
      <c r="N382" s="273" t="s">
        <v>4630</v>
      </c>
      <c r="O382" s="370" t="n">
        <v>111.100788</v>
      </c>
      <c r="P382" s="370" t="n">
        <v>-0.1189</v>
      </c>
      <c r="Q382" s="353" t="s">
        <v>3609</v>
      </c>
      <c r="R382" s="353" t="s">
        <v>3609</v>
      </c>
      <c r="S382" s="370"/>
      <c r="T382" s="218"/>
      <c r="U382" s="218"/>
      <c r="V382" s="218"/>
      <c r="W382" s="218"/>
      <c r="X382" s="218"/>
      <c r="Y382" s="218"/>
      <c r="Z382" s="218"/>
      <c r="AA382" s="218"/>
    </row>
    <row r="383" customFormat="false" ht="14.25" hidden="false" customHeight="true" outlineLevel="0" collapsed="false">
      <c r="A383" s="353" t="n">
        <v>379</v>
      </c>
      <c r="B383" s="267" t="s">
        <v>4634</v>
      </c>
      <c r="C383" s="269" t="s">
        <v>360</v>
      </c>
      <c r="D383" s="370" t="s">
        <v>612</v>
      </c>
      <c r="E383" s="370" t="s">
        <v>857</v>
      </c>
      <c r="F383" s="380" t="n">
        <v>1.1</v>
      </c>
      <c r="G383" s="272" t="n">
        <v>2015</v>
      </c>
      <c r="H383" s="353" t="n">
        <v>149</v>
      </c>
      <c r="I383" s="372" t="n">
        <v>1.1</v>
      </c>
      <c r="J383" s="373" t="s">
        <v>45</v>
      </c>
      <c r="K383" s="370" t="s">
        <v>4635</v>
      </c>
      <c r="L383" s="269" t="s">
        <v>360</v>
      </c>
      <c r="M383" s="370" t="s">
        <v>3607</v>
      </c>
      <c r="N383" s="273" t="s">
        <v>4636</v>
      </c>
      <c r="O383" s="370" t="n">
        <v>111.098427</v>
      </c>
      <c r="P383" s="370" t="n">
        <v>-0.12212</v>
      </c>
      <c r="Q383" s="353" t="s">
        <v>3609</v>
      </c>
      <c r="R383" s="370"/>
      <c r="S383" s="370"/>
      <c r="T383" s="218"/>
      <c r="U383" s="218"/>
      <c r="V383" s="218"/>
      <c r="W383" s="218"/>
      <c r="X383" s="218"/>
      <c r="Y383" s="218"/>
      <c r="Z383" s="218"/>
      <c r="AA383" s="218"/>
    </row>
    <row r="384" customFormat="false" ht="14.25" hidden="false" customHeight="true" outlineLevel="0" collapsed="false">
      <c r="A384" s="353" t="n">
        <v>380</v>
      </c>
      <c r="B384" s="267" t="s">
        <v>4637</v>
      </c>
      <c r="C384" s="283" t="s">
        <v>613</v>
      </c>
      <c r="D384" s="370" t="s">
        <v>612</v>
      </c>
      <c r="E384" s="370" t="s">
        <v>857</v>
      </c>
      <c r="F384" s="405" t="n">
        <v>2.33</v>
      </c>
      <c r="G384" s="272" t="n">
        <v>2016</v>
      </c>
      <c r="H384" s="353" t="n">
        <v>317</v>
      </c>
      <c r="I384" s="372" t="n">
        <v>2.33</v>
      </c>
      <c r="J384" s="384" t="s">
        <v>45</v>
      </c>
      <c r="K384" s="370" t="s">
        <v>4638</v>
      </c>
      <c r="L384" s="283" t="s">
        <v>613</v>
      </c>
      <c r="M384" s="370" t="s">
        <v>3607</v>
      </c>
      <c r="N384" s="267" t="s">
        <v>3657</v>
      </c>
      <c r="O384" s="385" t="n">
        <v>111.0975</v>
      </c>
      <c r="P384" s="386" t="n">
        <v>-0.1199</v>
      </c>
      <c r="Q384" s="267"/>
      <c r="R384" s="269"/>
      <c r="S384" s="269"/>
      <c r="T384" s="253"/>
      <c r="U384" s="253"/>
      <c r="V384" s="253"/>
      <c r="W384" s="253"/>
      <c r="X384" s="253"/>
      <c r="Y384" s="253"/>
      <c r="Z384" s="253"/>
      <c r="AA384" s="253"/>
    </row>
    <row r="385" customFormat="false" ht="14.25" hidden="false" customHeight="true" outlineLevel="0" collapsed="false">
      <c r="A385" s="353" t="n">
        <v>381</v>
      </c>
      <c r="B385" s="327" t="s">
        <v>4639</v>
      </c>
      <c r="C385" s="326" t="s">
        <v>614</v>
      </c>
      <c r="D385" s="326" t="s">
        <v>612</v>
      </c>
      <c r="E385" s="326" t="s">
        <v>857</v>
      </c>
      <c r="F385" s="405" t="n">
        <v>0.98</v>
      </c>
      <c r="G385" s="430" t="n">
        <v>2018</v>
      </c>
      <c r="H385" s="353" t="n">
        <v>133</v>
      </c>
      <c r="I385" s="372" t="n">
        <v>0.98</v>
      </c>
      <c r="J385" s="384" t="s">
        <v>45</v>
      </c>
      <c r="K385" s="370" t="s">
        <v>4640</v>
      </c>
      <c r="L385" s="326" t="s">
        <v>614</v>
      </c>
      <c r="M385" s="370" t="s">
        <v>3607</v>
      </c>
      <c r="N385" s="267" t="s">
        <v>3657</v>
      </c>
      <c r="O385" s="392" t="n">
        <v>111.11</v>
      </c>
      <c r="P385" s="393" t="n">
        <v>-0.11819</v>
      </c>
      <c r="Q385" s="267"/>
      <c r="R385" s="269"/>
      <c r="S385" s="269"/>
      <c r="T385" s="253"/>
      <c r="U385" s="253"/>
      <c r="V385" s="253"/>
      <c r="W385" s="253"/>
      <c r="X385" s="253"/>
      <c r="Y385" s="253"/>
      <c r="Z385" s="253"/>
      <c r="AA385" s="253"/>
    </row>
    <row r="386" customFormat="false" ht="14.25" hidden="false" customHeight="true" outlineLevel="0" collapsed="false">
      <c r="A386" s="353" t="n">
        <v>382</v>
      </c>
      <c r="B386" s="327" t="s">
        <v>4641</v>
      </c>
      <c r="C386" s="326" t="s">
        <v>614</v>
      </c>
      <c r="D386" s="326" t="s">
        <v>612</v>
      </c>
      <c r="E386" s="326" t="s">
        <v>857</v>
      </c>
      <c r="F386" s="405" t="n">
        <v>0.82</v>
      </c>
      <c r="G386" s="430" t="n">
        <v>2016</v>
      </c>
      <c r="H386" s="353" t="n">
        <v>111</v>
      </c>
      <c r="I386" s="372" t="n">
        <v>0.82</v>
      </c>
      <c r="J386" s="384" t="s">
        <v>45</v>
      </c>
      <c r="K386" s="370" t="s">
        <v>4642</v>
      </c>
      <c r="L386" s="326" t="s">
        <v>614</v>
      </c>
      <c r="M386" s="370" t="s">
        <v>3607</v>
      </c>
      <c r="N386" s="267" t="s">
        <v>3657</v>
      </c>
      <c r="O386" s="392" t="n">
        <v>111.1158</v>
      </c>
      <c r="P386" s="393" t="n">
        <v>-0.11852</v>
      </c>
      <c r="Q386" s="267"/>
      <c r="R386" s="269"/>
      <c r="S386" s="269"/>
      <c r="T386" s="253"/>
      <c r="U386" s="253"/>
      <c r="V386" s="253"/>
      <c r="W386" s="253"/>
      <c r="X386" s="253"/>
      <c r="Y386" s="253"/>
      <c r="Z386" s="253"/>
      <c r="AA386" s="253"/>
    </row>
    <row r="387" customFormat="false" ht="14.25" hidden="false" customHeight="true" outlineLevel="0" collapsed="false">
      <c r="A387" s="353" t="n">
        <v>383</v>
      </c>
      <c r="B387" s="327" t="s">
        <v>4643</v>
      </c>
      <c r="C387" s="326" t="s">
        <v>615</v>
      </c>
      <c r="D387" s="326" t="s">
        <v>612</v>
      </c>
      <c r="E387" s="326" t="s">
        <v>857</v>
      </c>
      <c r="F387" s="405" t="n">
        <v>0.64</v>
      </c>
      <c r="G387" s="430" t="n">
        <v>2021</v>
      </c>
      <c r="H387" s="353" t="n">
        <v>94</v>
      </c>
      <c r="I387" s="372" t="n">
        <v>0.69</v>
      </c>
      <c r="J387" s="384" t="s">
        <v>45</v>
      </c>
      <c r="K387" s="370" t="s">
        <v>4644</v>
      </c>
      <c r="L387" s="326" t="s">
        <v>615</v>
      </c>
      <c r="M387" s="370" t="s">
        <v>3607</v>
      </c>
      <c r="N387" s="267" t="s">
        <v>3657</v>
      </c>
      <c r="O387" s="392" t="n">
        <v>111.096</v>
      </c>
      <c r="P387" s="393" t="n">
        <v>-0.11861</v>
      </c>
      <c r="Q387" s="267"/>
      <c r="R387" s="269"/>
      <c r="S387" s="269"/>
      <c r="T387" s="253"/>
      <c r="U387" s="253"/>
      <c r="V387" s="253"/>
      <c r="W387" s="253"/>
      <c r="X387" s="253"/>
      <c r="Y387" s="253"/>
      <c r="Z387" s="253"/>
      <c r="AA387" s="253"/>
    </row>
    <row r="388" customFormat="false" ht="14.25" hidden="false" customHeight="true" outlineLevel="0" collapsed="false">
      <c r="A388" s="353" t="n">
        <v>384</v>
      </c>
      <c r="B388" s="327" t="s">
        <v>4645</v>
      </c>
      <c r="C388" s="326" t="s">
        <v>616</v>
      </c>
      <c r="D388" s="326" t="s">
        <v>612</v>
      </c>
      <c r="E388" s="326" t="s">
        <v>857</v>
      </c>
      <c r="F388" s="405" t="n">
        <v>0.5</v>
      </c>
      <c r="G388" s="430" t="n">
        <v>2017</v>
      </c>
      <c r="H388" s="353" t="n">
        <v>69</v>
      </c>
      <c r="I388" s="372" t="n">
        <v>0.51</v>
      </c>
      <c r="J388" s="384" t="s">
        <v>45</v>
      </c>
      <c r="K388" s="370" t="s">
        <v>4646</v>
      </c>
      <c r="L388" s="326" t="s">
        <v>616</v>
      </c>
      <c r="M388" s="370" t="s">
        <v>3607</v>
      </c>
      <c r="N388" s="267" t="s">
        <v>3657</v>
      </c>
      <c r="O388" s="392" t="n">
        <v>111.0992</v>
      </c>
      <c r="P388" s="393" t="n">
        <v>-0.11963</v>
      </c>
      <c r="Q388" s="267"/>
      <c r="R388" s="269"/>
      <c r="S388" s="269"/>
      <c r="T388" s="253"/>
      <c r="U388" s="253"/>
      <c r="V388" s="253"/>
      <c r="W388" s="253"/>
      <c r="X388" s="253"/>
      <c r="Y388" s="253"/>
      <c r="Z388" s="253"/>
      <c r="AA388" s="253"/>
    </row>
    <row r="389" customFormat="false" ht="14.25" hidden="false" customHeight="true" outlineLevel="0" collapsed="false">
      <c r="A389" s="353" t="n">
        <v>385</v>
      </c>
      <c r="B389" s="327" t="s">
        <v>4647</v>
      </c>
      <c r="C389" s="326" t="s">
        <v>617</v>
      </c>
      <c r="D389" s="326" t="s">
        <v>612</v>
      </c>
      <c r="E389" s="326" t="s">
        <v>857</v>
      </c>
      <c r="F389" s="405" t="n">
        <v>0.44</v>
      </c>
      <c r="G389" s="430" t="n">
        <v>2016</v>
      </c>
      <c r="H389" s="353" t="n">
        <v>60</v>
      </c>
      <c r="I389" s="372" t="n">
        <v>0.44</v>
      </c>
      <c r="J389" s="384" t="s">
        <v>45</v>
      </c>
      <c r="K389" s="370" t="s">
        <v>4648</v>
      </c>
      <c r="L389" s="326" t="s">
        <v>617</v>
      </c>
      <c r="M389" s="370" t="s">
        <v>3607</v>
      </c>
      <c r="N389" s="267" t="s">
        <v>3657</v>
      </c>
      <c r="O389" s="385" t="n">
        <v>111.1037</v>
      </c>
      <c r="P389" s="386" t="n">
        <v>-0.10854</v>
      </c>
      <c r="Q389" s="267"/>
      <c r="R389" s="269"/>
      <c r="S389" s="269"/>
      <c r="T389" s="253"/>
      <c r="U389" s="253"/>
      <c r="V389" s="253"/>
      <c r="W389" s="253"/>
      <c r="X389" s="253"/>
      <c r="Y389" s="253"/>
      <c r="Z389" s="253"/>
      <c r="AA389" s="253"/>
    </row>
    <row r="390" customFormat="false" ht="14.25" hidden="false" customHeight="true" outlineLevel="0" collapsed="false">
      <c r="A390" s="353" t="n">
        <v>386</v>
      </c>
      <c r="B390" s="327" t="s">
        <v>4649</v>
      </c>
      <c r="C390" s="326" t="s">
        <v>617</v>
      </c>
      <c r="D390" s="326" t="s">
        <v>612</v>
      </c>
      <c r="E390" s="326" t="s">
        <v>857</v>
      </c>
      <c r="F390" s="405" t="n">
        <v>0.67</v>
      </c>
      <c r="G390" s="430" t="n">
        <v>2016</v>
      </c>
      <c r="H390" s="353" t="n">
        <v>91</v>
      </c>
      <c r="I390" s="372" t="n">
        <v>0.67</v>
      </c>
      <c r="J390" s="384" t="s">
        <v>45</v>
      </c>
      <c r="K390" s="370" t="s">
        <v>4650</v>
      </c>
      <c r="L390" s="326" t="s">
        <v>617</v>
      </c>
      <c r="M390" s="370" t="s">
        <v>3607</v>
      </c>
      <c r="N390" s="267" t="s">
        <v>3657</v>
      </c>
      <c r="O390" s="392" t="n">
        <v>111.1019</v>
      </c>
      <c r="P390" s="393" t="n">
        <v>-0.10765</v>
      </c>
      <c r="Q390" s="267"/>
      <c r="R390" s="269"/>
      <c r="S390" s="269"/>
      <c r="T390" s="253"/>
      <c r="U390" s="253"/>
      <c r="V390" s="253"/>
      <c r="W390" s="253"/>
      <c r="X390" s="253"/>
      <c r="Y390" s="253"/>
      <c r="Z390" s="253"/>
      <c r="AA390" s="253"/>
    </row>
    <row r="391" customFormat="false" ht="14.25" hidden="false" customHeight="true" outlineLevel="0" collapsed="false">
      <c r="A391" s="353" t="n">
        <v>387</v>
      </c>
      <c r="B391" s="327" t="s">
        <v>4651</v>
      </c>
      <c r="C391" s="326" t="s">
        <v>617</v>
      </c>
      <c r="D391" s="326" t="s">
        <v>612</v>
      </c>
      <c r="E391" s="326" t="s">
        <v>857</v>
      </c>
      <c r="F391" s="405" t="n">
        <v>0.31</v>
      </c>
      <c r="G391" s="430" t="n">
        <v>2021</v>
      </c>
      <c r="H391" s="353" t="n">
        <v>42</v>
      </c>
      <c r="I391" s="372" t="n">
        <v>0.31</v>
      </c>
      <c r="J391" s="384" t="s">
        <v>45</v>
      </c>
      <c r="K391" s="370" t="s">
        <v>4652</v>
      </c>
      <c r="L391" s="326" t="s">
        <v>617</v>
      </c>
      <c r="M391" s="370" t="s">
        <v>3607</v>
      </c>
      <c r="N391" s="267" t="s">
        <v>3657</v>
      </c>
      <c r="O391" s="392" t="n">
        <v>111.0991</v>
      </c>
      <c r="P391" s="393" t="n">
        <v>-0.12508</v>
      </c>
      <c r="Q391" s="267"/>
      <c r="R391" s="269"/>
      <c r="S391" s="269"/>
      <c r="T391" s="253"/>
      <c r="U391" s="253"/>
      <c r="V391" s="253"/>
      <c r="W391" s="253"/>
      <c r="X391" s="253"/>
      <c r="Y391" s="253"/>
      <c r="Z391" s="253"/>
      <c r="AA391" s="253"/>
    </row>
    <row r="392" customFormat="false" ht="14.25" hidden="false" customHeight="true" outlineLevel="0" collapsed="false">
      <c r="A392" s="353" t="n">
        <v>388</v>
      </c>
      <c r="B392" s="327" t="s">
        <v>4653</v>
      </c>
      <c r="C392" s="326" t="s">
        <v>618</v>
      </c>
      <c r="D392" s="326" t="s">
        <v>612</v>
      </c>
      <c r="E392" s="326" t="s">
        <v>857</v>
      </c>
      <c r="F392" s="405" t="n">
        <v>1.22</v>
      </c>
      <c r="G392" s="430" t="n">
        <v>2011</v>
      </c>
      <c r="H392" s="353" t="n">
        <v>166</v>
      </c>
      <c r="I392" s="372" t="n">
        <v>1.22</v>
      </c>
      <c r="J392" s="384" t="s">
        <v>45</v>
      </c>
      <c r="K392" s="370" t="s">
        <v>4654</v>
      </c>
      <c r="L392" s="326" t="s">
        <v>618</v>
      </c>
      <c r="M392" s="370" t="s">
        <v>3607</v>
      </c>
      <c r="N392" s="267" t="s">
        <v>3657</v>
      </c>
      <c r="O392" s="392" t="n">
        <v>111.107</v>
      </c>
      <c r="P392" s="393" t="n">
        <v>-0.121</v>
      </c>
      <c r="Q392" s="267"/>
      <c r="R392" s="269"/>
      <c r="S392" s="269"/>
      <c r="T392" s="253"/>
      <c r="U392" s="253"/>
      <c r="V392" s="253"/>
      <c r="W392" s="253"/>
      <c r="X392" s="253"/>
      <c r="Y392" s="253"/>
      <c r="Z392" s="253"/>
      <c r="AA392" s="253"/>
    </row>
    <row r="393" customFormat="false" ht="14.25" hidden="false" customHeight="true" outlineLevel="0" collapsed="false">
      <c r="A393" s="353" t="n">
        <v>389</v>
      </c>
      <c r="B393" s="327" t="s">
        <v>4655</v>
      </c>
      <c r="C393" s="326" t="s">
        <v>619</v>
      </c>
      <c r="D393" s="326" t="s">
        <v>612</v>
      </c>
      <c r="E393" s="326" t="s">
        <v>857</v>
      </c>
      <c r="F393" s="405" t="n">
        <v>0.89</v>
      </c>
      <c r="G393" s="430" t="n">
        <v>2015</v>
      </c>
      <c r="H393" s="353" t="n">
        <v>121</v>
      </c>
      <c r="I393" s="372" t="n">
        <v>0.89</v>
      </c>
      <c r="J393" s="384" t="s">
        <v>45</v>
      </c>
      <c r="K393" s="370" t="s">
        <v>4656</v>
      </c>
      <c r="L393" s="326" t="s">
        <v>619</v>
      </c>
      <c r="M393" s="370" t="s">
        <v>3607</v>
      </c>
      <c r="N393" s="267" t="s">
        <v>3657</v>
      </c>
      <c r="O393" s="392" t="n">
        <v>111.0901</v>
      </c>
      <c r="P393" s="393" t="n">
        <v>-0.12075</v>
      </c>
      <c r="Q393" s="267"/>
      <c r="R393" s="269"/>
      <c r="S393" s="269"/>
      <c r="T393" s="253"/>
      <c r="U393" s="253"/>
      <c r="V393" s="253"/>
      <c r="W393" s="253"/>
      <c r="X393" s="253"/>
      <c r="Y393" s="253"/>
      <c r="Z393" s="253"/>
      <c r="AA393" s="253"/>
    </row>
    <row r="394" customFormat="false" ht="14.25" hidden="false" customHeight="true" outlineLevel="0" collapsed="false">
      <c r="A394" s="353" t="n">
        <v>390</v>
      </c>
      <c r="B394" s="327" t="s">
        <v>4657</v>
      </c>
      <c r="C394" s="326" t="s">
        <v>619</v>
      </c>
      <c r="D394" s="326" t="s">
        <v>612</v>
      </c>
      <c r="E394" s="326" t="s">
        <v>857</v>
      </c>
      <c r="F394" s="405" t="n">
        <v>0.84</v>
      </c>
      <c r="G394" s="430" t="n">
        <v>2018</v>
      </c>
      <c r="H394" s="353" t="n">
        <v>114</v>
      </c>
      <c r="I394" s="372" t="n">
        <v>0.84</v>
      </c>
      <c r="J394" s="384" t="s">
        <v>45</v>
      </c>
      <c r="K394" s="370" t="s">
        <v>4658</v>
      </c>
      <c r="L394" s="326" t="s">
        <v>619</v>
      </c>
      <c r="M394" s="370" t="s">
        <v>3607</v>
      </c>
      <c r="N394" s="267" t="s">
        <v>3657</v>
      </c>
      <c r="O394" s="392" t="n">
        <v>111.1015</v>
      </c>
      <c r="P394" s="393" t="n">
        <v>-0.10843</v>
      </c>
      <c r="Q394" s="267"/>
      <c r="R394" s="269"/>
      <c r="S394" s="269"/>
      <c r="T394" s="253"/>
      <c r="U394" s="253"/>
      <c r="V394" s="253"/>
      <c r="W394" s="253"/>
      <c r="X394" s="253"/>
      <c r="Y394" s="253"/>
      <c r="Z394" s="253"/>
      <c r="AA394" s="253"/>
    </row>
    <row r="395" customFormat="false" ht="14.25" hidden="false" customHeight="true" outlineLevel="0" collapsed="false">
      <c r="A395" s="353" t="n">
        <v>391</v>
      </c>
      <c r="B395" s="327" t="s">
        <v>4659</v>
      </c>
      <c r="C395" s="326" t="s">
        <v>620</v>
      </c>
      <c r="D395" s="326" t="s">
        <v>612</v>
      </c>
      <c r="E395" s="326" t="s">
        <v>857</v>
      </c>
      <c r="F395" s="405" t="n">
        <v>0.5</v>
      </c>
      <c r="G395" s="430" t="n">
        <v>2014</v>
      </c>
      <c r="H395" s="353" t="n">
        <v>68</v>
      </c>
      <c r="I395" s="372" t="n">
        <v>0.5</v>
      </c>
      <c r="J395" s="384" t="s">
        <v>45</v>
      </c>
      <c r="K395" s="370" t="s">
        <v>4660</v>
      </c>
      <c r="L395" s="326" t="s">
        <v>620</v>
      </c>
      <c r="M395" s="370" t="s">
        <v>3607</v>
      </c>
      <c r="N395" s="267" t="s">
        <v>3657</v>
      </c>
      <c r="O395" s="392" t="n">
        <v>111.0856</v>
      </c>
      <c r="P395" s="393" t="n">
        <v>-0.11019</v>
      </c>
      <c r="Q395" s="267"/>
      <c r="R395" s="269"/>
      <c r="S395" s="269"/>
      <c r="T395" s="253"/>
      <c r="U395" s="253"/>
      <c r="V395" s="253"/>
      <c r="W395" s="253"/>
      <c r="X395" s="253"/>
      <c r="Y395" s="253"/>
      <c r="Z395" s="253"/>
      <c r="AA395" s="253"/>
    </row>
    <row r="396" customFormat="false" ht="14.25" hidden="false" customHeight="true" outlineLevel="0" collapsed="false">
      <c r="A396" s="353" t="n">
        <v>392</v>
      </c>
      <c r="B396" s="327" t="s">
        <v>4661</v>
      </c>
      <c r="C396" s="326" t="s">
        <v>620</v>
      </c>
      <c r="D396" s="326" t="s">
        <v>612</v>
      </c>
      <c r="E396" s="326" t="s">
        <v>857</v>
      </c>
      <c r="F396" s="405" t="n">
        <v>0.4</v>
      </c>
      <c r="G396" s="430" t="n">
        <v>2020</v>
      </c>
      <c r="H396" s="353" t="n">
        <v>54</v>
      </c>
      <c r="I396" s="372" t="n">
        <v>0.4</v>
      </c>
      <c r="J396" s="384" t="s">
        <v>45</v>
      </c>
      <c r="K396" s="370" t="s">
        <v>4662</v>
      </c>
      <c r="L396" s="326" t="s">
        <v>620</v>
      </c>
      <c r="M396" s="370" t="s">
        <v>3607</v>
      </c>
      <c r="N396" s="267" t="s">
        <v>3657</v>
      </c>
      <c r="O396" s="392" t="n">
        <v>111.0853</v>
      </c>
      <c r="P396" s="393" t="n">
        <v>-0.11073</v>
      </c>
      <c r="Q396" s="267"/>
      <c r="R396" s="269"/>
      <c r="S396" s="269"/>
      <c r="T396" s="253"/>
      <c r="U396" s="253"/>
      <c r="V396" s="253"/>
      <c r="W396" s="253"/>
      <c r="X396" s="253"/>
      <c r="Y396" s="253"/>
      <c r="Z396" s="253"/>
      <c r="AA396" s="253"/>
    </row>
    <row r="397" customFormat="false" ht="14.25" hidden="false" customHeight="true" outlineLevel="0" collapsed="false">
      <c r="A397" s="353" t="n">
        <v>393</v>
      </c>
      <c r="B397" s="327" t="s">
        <v>4663</v>
      </c>
      <c r="C397" s="326" t="s">
        <v>621</v>
      </c>
      <c r="D397" s="326" t="s">
        <v>612</v>
      </c>
      <c r="E397" s="326" t="s">
        <v>857</v>
      </c>
      <c r="F397" s="405" t="n">
        <v>1.5</v>
      </c>
      <c r="G397" s="430" t="n">
        <v>2015</v>
      </c>
      <c r="H397" s="353" t="n">
        <v>204</v>
      </c>
      <c r="I397" s="372" t="n">
        <v>1.5</v>
      </c>
      <c r="J397" s="384" t="s">
        <v>45</v>
      </c>
      <c r="K397" s="370" t="s">
        <v>4664</v>
      </c>
      <c r="L397" s="326" t="s">
        <v>621</v>
      </c>
      <c r="M397" s="370" t="s">
        <v>3607</v>
      </c>
      <c r="N397" s="267" t="s">
        <v>3657</v>
      </c>
      <c r="O397" s="385" t="n">
        <v>111.0909099</v>
      </c>
      <c r="P397" s="386" t="n">
        <v>-0.120002223</v>
      </c>
      <c r="Q397" s="267"/>
      <c r="R397" s="269"/>
      <c r="S397" s="269"/>
      <c r="T397" s="253"/>
      <c r="U397" s="253"/>
      <c r="V397" s="253"/>
      <c r="W397" s="253"/>
      <c r="X397" s="253"/>
      <c r="Y397" s="253"/>
      <c r="Z397" s="253"/>
      <c r="AA397" s="253"/>
    </row>
    <row r="398" customFormat="false" ht="14.25" hidden="false" customHeight="true" outlineLevel="0" collapsed="false">
      <c r="A398" s="353" t="n">
        <v>394</v>
      </c>
      <c r="B398" s="327" t="s">
        <v>4665</v>
      </c>
      <c r="C398" s="326" t="s">
        <v>621</v>
      </c>
      <c r="D398" s="326" t="s">
        <v>612</v>
      </c>
      <c r="E398" s="326" t="s">
        <v>857</v>
      </c>
      <c r="F398" s="405" t="n">
        <v>0.6</v>
      </c>
      <c r="G398" s="430" t="n">
        <v>2022</v>
      </c>
      <c r="H398" s="353" t="n">
        <v>81</v>
      </c>
      <c r="I398" s="372" t="n">
        <v>0.6</v>
      </c>
      <c r="J398" s="384" t="s">
        <v>45</v>
      </c>
      <c r="K398" s="370" t="s">
        <v>4666</v>
      </c>
      <c r="L398" s="326" t="s">
        <v>621</v>
      </c>
      <c r="M398" s="370" t="s">
        <v>3607</v>
      </c>
      <c r="N398" s="267" t="s">
        <v>3657</v>
      </c>
      <c r="O398" s="392" t="n">
        <v>111.1041718</v>
      </c>
      <c r="P398" s="393" t="n">
        <v>-0.115468535</v>
      </c>
      <c r="Q398" s="267"/>
      <c r="R398" s="269"/>
      <c r="S398" s="269"/>
      <c r="T398" s="253"/>
      <c r="U398" s="253"/>
      <c r="V398" s="253"/>
      <c r="W398" s="253"/>
      <c r="X398" s="253"/>
      <c r="Y398" s="253"/>
      <c r="Z398" s="253"/>
      <c r="AA398" s="253"/>
    </row>
    <row r="399" customFormat="false" ht="14.25" hidden="false" customHeight="true" outlineLevel="0" collapsed="false">
      <c r="A399" s="353" t="n">
        <v>395</v>
      </c>
      <c r="B399" s="267" t="s">
        <v>4667</v>
      </c>
      <c r="C399" s="370" t="s">
        <v>361</v>
      </c>
      <c r="D399" s="370" t="s">
        <v>362</v>
      </c>
      <c r="E399" s="370" t="s">
        <v>858</v>
      </c>
      <c r="F399" s="371" t="n">
        <v>0.94</v>
      </c>
      <c r="G399" s="353" t="n">
        <v>2018</v>
      </c>
      <c r="H399" s="353" t="n">
        <v>128</v>
      </c>
      <c r="I399" s="372" t="n">
        <v>0.9</v>
      </c>
      <c r="J399" s="373" t="s">
        <v>45</v>
      </c>
      <c r="K399" s="370" t="s">
        <v>4668</v>
      </c>
      <c r="L399" s="370" t="s">
        <v>361</v>
      </c>
      <c r="M399" s="370" t="s">
        <v>3607</v>
      </c>
      <c r="N399" s="267" t="s">
        <v>3657</v>
      </c>
      <c r="O399" s="370" t="n">
        <v>111.087711</v>
      </c>
      <c r="P399" s="370" t="n">
        <v>0.03016</v>
      </c>
      <c r="Q399" s="353" t="s">
        <v>3609</v>
      </c>
      <c r="R399" s="370"/>
      <c r="S399" s="370"/>
      <c r="T399" s="218"/>
      <c r="U399" s="218"/>
      <c r="V399" s="218"/>
      <c r="W399" s="218"/>
      <c r="X399" s="218"/>
      <c r="Y399" s="218"/>
      <c r="Z399" s="218"/>
      <c r="AA399" s="218"/>
    </row>
    <row r="400" customFormat="false" ht="14.25" hidden="false" customHeight="true" outlineLevel="0" collapsed="false">
      <c r="A400" s="353" t="n">
        <v>396</v>
      </c>
      <c r="B400" s="267" t="s">
        <v>4669</v>
      </c>
      <c r="C400" s="370" t="s">
        <v>156</v>
      </c>
      <c r="D400" s="370" t="s">
        <v>362</v>
      </c>
      <c r="E400" s="370" t="s">
        <v>858</v>
      </c>
      <c r="F400" s="371" t="n">
        <v>3.74</v>
      </c>
      <c r="G400" s="353" t="n">
        <v>2010</v>
      </c>
      <c r="H400" s="353" t="n">
        <v>508</v>
      </c>
      <c r="I400" s="372" t="n">
        <v>3.7</v>
      </c>
      <c r="J400" s="373" t="s">
        <v>45</v>
      </c>
      <c r="K400" s="370" t="s">
        <v>4670</v>
      </c>
      <c r="L400" s="370" t="s">
        <v>156</v>
      </c>
      <c r="M400" s="370" t="s">
        <v>3607</v>
      </c>
      <c r="N400" s="273" t="s">
        <v>4671</v>
      </c>
      <c r="O400" s="370" t="n">
        <v>111.081791</v>
      </c>
      <c r="P400" s="370" t="n">
        <v>0.029108</v>
      </c>
      <c r="Q400" s="353" t="s">
        <v>3609</v>
      </c>
      <c r="R400" s="370"/>
      <c r="S400" s="370"/>
      <c r="T400" s="218"/>
      <c r="U400" s="218"/>
      <c r="V400" s="218"/>
      <c r="W400" s="218"/>
      <c r="X400" s="218"/>
      <c r="Y400" s="218"/>
      <c r="Z400" s="218"/>
      <c r="AA400" s="218"/>
    </row>
    <row r="401" customFormat="false" ht="14.25" hidden="false" customHeight="true" outlineLevel="0" collapsed="false">
      <c r="A401" s="353" t="n">
        <v>397</v>
      </c>
      <c r="B401" s="267" t="s">
        <v>4672</v>
      </c>
      <c r="C401" s="370" t="s">
        <v>317</v>
      </c>
      <c r="D401" s="370" t="s">
        <v>362</v>
      </c>
      <c r="E401" s="370" t="s">
        <v>858</v>
      </c>
      <c r="F401" s="371" t="n">
        <v>0.3</v>
      </c>
      <c r="G401" s="353" t="n">
        <v>2017</v>
      </c>
      <c r="H401" s="353" t="n">
        <v>41</v>
      </c>
      <c r="I401" s="372" t="n">
        <v>0.3</v>
      </c>
      <c r="J401" s="373" t="s">
        <v>45</v>
      </c>
      <c r="K401" s="370" t="s">
        <v>4673</v>
      </c>
      <c r="L401" s="370" t="s">
        <v>317</v>
      </c>
      <c r="M401" s="370" t="s">
        <v>3607</v>
      </c>
      <c r="N401" s="273" t="s">
        <v>4674</v>
      </c>
      <c r="O401" s="370" t="n">
        <v>111.083445</v>
      </c>
      <c r="P401" s="370" t="n">
        <v>0.023981</v>
      </c>
      <c r="Q401" s="353" t="s">
        <v>3609</v>
      </c>
      <c r="R401" s="353" t="s">
        <v>3609</v>
      </c>
      <c r="S401" s="370"/>
      <c r="T401" s="218"/>
      <c r="U401" s="218"/>
      <c r="V401" s="218"/>
      <c r="W401" s="218"/>
      <c r="X401" s="218"/>
      <c r="Y401" s="218"/>
      <c r="Z401" s="218"/>
      <c r="AA401" s="218"/>
    </row>
    <row r="402" customFormat="false" ht="14.25" hidden="false" customHeight="true" outlineLevel="0" collapsed="false">
      <c r="A402" s="353" t="n">
        <v>398</v>
      </c>
      <c r="B402" s="267" t="s">
        <v>4675</v>
      </c>
      <c r="C402" s="370" t="s">
        <v>363</v>
      </c>
      <c r="D402" s="370" t="s">
        <v>362</v>
      </c>
      <c r="E402" s="370" t="s">
        <v>858</v>
      </c>
      <c r="F402" s="371" t="n">
        <v>2.06</v>
      </c>
      <c r="G402" s="353" t="n">
        <v>2010</v>
      </c>
      <c r="H402" s="353" t="n">
        <v>280</v>
      </c>
      <c r="I402" s="372" t="n">
        <v>2</v>
      </c>
      <c r="J402" s="373" t="s">
        <v>45</v>
      </c>
      <c r="K402" s="370" t="s">
        <v>4676</v>
      </c>
      <c r="L402" s="370" t="s">
        <v>363</v>
      </c>
      <c r="M402" s="370" t="s">
        <v>3607</v>
      </c>
      <c r="N402" s="273" t="s">
        <v>4677</v>
      </c>
      <c r="O402" s="370" t="n">
        <v>111.080713</v>
      </c>
      <c r="P402" s="370" t="n">
        <v>0.018395</v>
      </c>
      <c r="Q402" s="353" t="s">
        <v>3609</v>
      </c>
      <c r="R402" s="370"/>
      <c r="S402" s="370"/>
      <c r="T402" s="218"/>
      <c r="U402" s="218"/>
      <c r="V402" s="218"/>
      <c r="W402" s="218"/>
      <c r="X402" s="218"/>
      <c r="Y402" s="218"/>
      <c r="Z402" s="218"/>
      <c r="AA402" s="218"/>
    </row>
    <row r="403" customFormat="false" ht="14.25" hidden="false" customHeight="true" outlineLevel="0" collapsed="false">
      <c r="A403" s="353" t="n">
        <v>399</v>
      </c>
      <c r="B403" s="267" t="s">
        <v>4678</v>
      </c>
      <c r="C403" s="370" t="s">
        <v>363</v>
      </c>
      <c r="D403" s="370" t="s">
        <v>362</v>
      </c>
      <c r="E403" s="370" t="s">
        <v>858</v>
      </c>
      <c r="F403" s="371" t="n">
        <v>1.74</v>
      </c>
      <c r="G403" s="353" t="n">
        <v>2018</v>
      </c>
      <c r="H403" s="353" t="n">
        <v>236</v>
      </c>
      <c r="I403" s="372" t="n">
        <v>1.74</v>
      </c>
      <c r="J403" s="373" t="s">
        <v>45</v>
      </c>
      <c r="K403" s="370" t="s">
        <v>4679</v>
      </c>
      <c r="L403" s="370" t="s">
        <v>363</v>
      </c>
      <c r="M403" s="370" t="s">
        <v>3607</v>
      </c>
      <c r="N403" s="273" t="s">
        <v>4680</v>
      </c>
      <c r="O403" s="370" t="n">
        <v>111.092043</v>
      </c>
      <c r="P403" s="370" t="n">
        <v>0.009407</v>
      </c>
      <c r="Q403" s="353" t="s">
        <v>3609</v>
      </c>
      <c r="R403" s="370"/>
      <c r="S403" s="370"/>
      <c r="T403" s="218"/>
      <c r="U403" s="218"/>
      <c r="V403" s="218"/>
      <c r="W403" s="218"/>
      <c r="X403" s="218"/>
      <c r="Y403" s="218"/>
      <c r="Z403" s="218"/>
      <c r="AA403" s="218"/>
    </row>
    <row r="404" customFormat="false" ht="14.25" hidden="false" customHeight="true" outlineLevel="0" collapsed="false">
      <c r="A404" s="353" t="n">
        <v>400</v>
      </c>
      <c r="B404" s="267" t="s">
        <v>4681</v>
      </c>
      <c r="C404" s="370" t="s">
        <v>364</v>
      </c>
      <c r="D404" s="370" t="s">
        <v>362</v>
      </c>
      <c r="E404" s="370" t="s">
        <v>858</v>
      </c>
      <c r="F404" s="371" t="n">
        <v>0.49</v>
      </c>
      <c r="G404" s="353" t="n">
        <v>2018</v>
      </c>
      <c r="H404" s="353" t="n">
        <v>66</v>
      </c>
      <c r="I404" s="372" t="n">
        <v>0.49</v>
      </c>
      <c r="J404" s="373" t="s">
        <v>45</v>
      </c>
      <c r="K404" s="370" t="s">
        <v>4682</v>
      </c>
      <c r="L404" s="370" t="s">
        <v>364</v>
      </c>
      <c r="M404" s="394" t="s">
        <v>4683</v>
      </c>
      <c r="N404" s="273" t="s">
        <v>4684</v>
      </c>
      <c r="O404" s="370" t="n">
        <v>111.086228</v>
      </c>
      <c r="P404" s="370" t="n">
        <v>0.010903</v>
      </c>
      <c r="Q404" s="353" t="s">
        <v>3609</v>
      </c>
      <c r="R404" s="370"/>
      <c r="S404" s="370"/>
      <c r="T404" s="218"/>
      <c r="U404" s="218"/>
      <c r="V404" s="218"/>
      <c r="W404" s="218"/>
      <c r="X404" s="218"/>
      <c r="Y404" s="218"/>
      <c r="Z404" s="218"/>
      <c r="AA404" s="218"/>
    </row>
    <row r="405" customFormat="false" ht="14.25" hidden="false" customHeight="true" outlineLevel="0" collapsed="false">
      <c r="A405" s="353" t="n">
        <v>401</v>
      </c>
      <c r="B405" s="267" t="s">
        <v>4685</v>
      </c>
      <c r="C405" s="370" t="s">
        <v>364</v>
      </c>
      <c r="D405" s="370" t="s">
        <v>362</v>
      </c>
      <c r="E405" s="370" t="s">
        <v>858</v>
      </c>
      <c r="F405" s="371" t="n">
        <v>0.64</v>
      </c>
      <c r="G405" s="353" t="n">
        <v>2015</v>
      </c>
      <c r="H405" s="353" t="n">
        <v>87</v>
      </c>
      <c r="I405" s="375" t="n">
        <v>0.64</v>
      </c>
      <c r="J405" s="373" t="s">
        <v>45</v>
      </c>
      <c r="K405" s="370" t="s">
        <v>4686</v>
      </c>
      <c r="L405" s="370" t="s">
        <v>364</v>
      </c>
      <c r="M405" s="370" t="s">
        <v>3607</v>
      </c>
      <c r="N405" s="273" t="s">
        <v>4687</v>
      </c>
      <c r="O405" s="370" t="n">
        <v>111.088427</v>
      </c>
      <c r="P405" s="370" t="n">
        <v>0.010828</v>
      </c>
      <c r="Q405" s="353" t="s">
        <v>3609</v>
      </c>
      <c r="R405" s="370"/>
      <c r="S405" s="370"/>
      <c r="T405" s="218"/>
      <c r="U405" s="218"/>
      <c r="V405" s="218"/>
      <c r="W405" s="218"/>
      <c r="X405" s="218"/>
      <c r="Y405" s="218"/>
      <c r="Z405" s="218"/>
      <c r="AA405" s="218"/>
    </row>
    <row r="406" customFormat="false" ht="14.25" hidden="false" customHeight="true" outlineLevel="0" collapsed="false">
      <c r="A406" s="353" t="n">
        <v>402</v>
      </c>
      <c r="B406" s="267" t="s">
        <v>4688</v>
      </c>
      <c r="C406" s="370" t="s">
        <v>365</v>
      </c>
      <c r="D406" s="370" t="s">
        <v>362</v>
      </c>
      <c r="E406" s="370" t="s">
        <v>858</v>
      </c>
      <c r="F406" s="431" t="s">
        <v>4689</v>
      </c>
      <c r="G406" s="353" t="n">
        <v>2013</v>
      </c>
      <c r="H406" s="353" t="n">
        <v>75</v>
      </c>
      <c r="I406" s="372" t="n">
        <v>0.5</v>
      </c>
      <c r="J406" s="373" t="s">
        <v>45</v>
      </c>
      <c r="K406" s="370" t="s">
        <v>4690</v>
      </c>
      <c r="L406" s="370" t="s">
        <v>365</v>
      </c>
      <c r="M406" s="370" t="s">
        <v>3607</v>
      </c>
      <c r="N406" s="273" t="s">
        <v>4691</v>
      </c>
      <c r="O406" s="370" t="n">
        <v>111.084454</v>
      </c>
      <c r="P406" s="370" t="n">
        <v>0.022522</v>
      </c>
      <c r="Q406" s="353" t="s">
        <v>3609</v>
      </c>
      <c r="R406" s="370"/>
      <c r="S406" s="370"/>
      <c r="T406" s="218"/>
      <c r="U406" s="218"/>
      <c r="V406" s="218"/>
      <c r="W406" s="218"/>
      <c r="X406" s="218"/>
      <c r="Y406" s="218"/>
      <c r="Z406" s="218"/>
      <c r="AA406" s="218"/>
    </row>
    <row r="407" customFormat="false" ht="14.25" hidden="false" customHeight="true" outlineLevel="0" collapsed="false">
      <c r="A407" s="353" t="n">
        <v>403</v>
      </c>
      <c r="B407" s="267" t="s">
        <v>4692</v>
      </c>
      <c r="C407" s="370" t="s">
        <v>365</v>
      </c>
      <c r="D407" s="370" t="s">
        <v>362</v>
      </c>
      <c r="E407" s="370" t="s">
        <v>858</v>
      </c>
      <c r="F407" s="371" t="n">
        <v>0.68</v>
      </c>
      <c r="G407" s="353" t="n">
        <v>2018</v>
      </c>
      <c r="H407" s="353" t="n">
        <v>92</v>
      </c>
      <c r="I407" s="372" t="n">
        <v>0.6</v>
      </c>
      <c r="J407" s="373" t="s">
        <v>45</v>
      </c>
      <c r="K407" s="370" t="s">
        <v>4693</v>
      </c>
      <c r="L407" s="370" t="s">
        <v>365</v>
      </c>
      <c r="M407" s="370" t="s">
        <v>3607</v>
      </c>
      <c r="N407" s="273" t="s">
        <v>4694</v>
      </c>
      <c r="O407" s="370" t="n">
        <v>111.083408</v>
      </c>
      <c r="P407" s="370" t="n">
        <v>0.022619</v>
      </c>
      <c r="Q407" s="353" t="s">
        <v>3609</v>
      </c>
      <c r="R407" s="370"/>
      <c r="S407" s="370"/>
      <c r="T407" s="218"/>
      <c r="U407" s="218"/>
      <c r="V407" s="218"/>
      <c r="W407" s="218"/>
      <c r="X407" s="218"/>
      <c r="Y407" s="218"/>
      <c r="Z407" s="218"/>
      <c r="AA407" s="218"/>
    </row>
    <row r="408" customFormat="false" ht="14.25" hidden="false" customHeight="true" outlineLevel="0" collapsed="false">
      <c r="A408" s="353" t="n">
        <v>404</v>
      </c>
      <c r="B408" s="267" t="s">
        <v>4695</v>
      </c>
      <c r="C408" s="370" t="s">
        <v>366</v>
      </c>
      <c r="D408" s="370" t="s">
        <v>362</v>
      </c>
      <c r="E408" s="370" t="s">
        <v>858</v>
      </c>
      <c r="F408" s="371" t="n">
        <v>0.89</v>
      </c>
      <c r="G408" s="353" t="n">
        <v>2015</v>
      </c>
      <c r="H408" s="353" t="n">
        <v>121</v>
      </c>
      <c r="I408" s="375" t="n">
        <v>0.89</v>
      </c>
      <c r="J408" s="373" t="s">
        <v>45</v>
      </c>
      <c r="K408" s="370" t="s">
        <v>4696</v>
      </c>
      <c r="L408" s="370" t="s">
        <v>366</v>
      </c>
      <c r="M408" s="370" t="s">
        <v>3607</v>
      </c>
      <c r="N408" s="381" t="s">
        <v>4697</v>
      </c>
      <c r="O408" s="370" t="n">
        <v>111.083411</v>
      </c>
      <c r="P408" s="370" t="n">
        <v>0.026137</v>
      </c>
      <c r="Q408" s="353" t="s">
        <v>3609</v>
      </c>
      <c r="R408" s="370"/>
      <c r="S408" s="370"/>
      <c r="T408" s="218"/>
      <c r="U408" s="218"/>
      <c r="V408" s="218"/>
      <c r="W408" s="218"/>
      <c r="X408" s="218"/>
      <c r="Y408" s="218"/>
      <c r="Z408" s="218"/>
      <c r="AA408" s="218"/>
    </row>
    <row r="409" customFormat="false" ht="14.25" hidden="false" customHeight="true" outlineLevel="0" collapsed="false">
      <c r="A409" s="353" t="n">
        <v>405</v>
      </c>
      <c r="B409" s="267" t="s">
        <v>4698</v>
      </c>
      <c r="C409" s="370" t="s">
        <v>366</v>
      </c>
      <c r="D409" s="370" t="s">
        <v>362</v>
      </c>
      <c r="E409" s="370" t="s">
        <v>858</v>
      </c>
      <c r="F409" s="371" t="n">
        <v>0.42</v>
      </c>
      <c r="G409" s="353" t="n">
        <v>2013</v>
      </c>
      <c r="H409" s="353" t="n">
        <v>57</v>
      </c>
      <c r="I409" s="375" t="n">
        <v>0.42</v>
      </c>
      <c r="J409" s="373" t="s">
        <v>45</v>
      </c>
      <c r="K409" s="370" t="s">
        <v>4699</v>
      </c>
      <c r="L409" s="370" t="s">
        <v>366</v>
      </c>
      <c r="M409" s="370" t="s">
        <v>3607</v>
      </c>
      <c r="N409" s="382" t="s">
        <v>4700</v>
      </c>
      <c r="O409" s="370" t="n">
        <v>111.089959</v>
      </c>
      <c r="P409" s="370" t="n">
        <v>0.021927</v>
      </c>
      <c r="Q409" s="353" t="s">
        <v>3609</v>
      </c>
      <c r="R409" s="370"/>
      <c r="S409" s="370"/>
      <c r="T409" s="218"/>
      <c r="U409" s="218"/>
      <c r="V409" s="218"/>
      <c r="W409" s="218"/>
      <c r="X409" s="218"/>
      <c r="Y409" s="218"/>
      <c r="Z409" s="218"/>
      <c r="AA409" s="218"/>
    </row>
    <row r="410" customFormat="false" ht="14.25" hidden="false" customHeight="true" outlineLevel="0" collapsed="false">
      <c r="A410" s="353" t="n">
        <v>406</v>
      </c>
      <c r="B410" s="267" t="s">
        <v>4701</v>
      </c>
      <c r="C410" s="370" t="s">
        <v>366</v>
      </c>
      <c r="D410" s="370" t="s">
        <v>362</v>
      </c>
      <c r="E410" s="370" t="s">
        <v>858</v>
      </c>
      <c r="F410" s="371" t="n">
        <v>0.32</v>
      </c>
      <c r="G410" s="353" t="n">
        <v>2015</v>
      </c>
      <c r="H410" s="353" t="n">
        <v>43</v>
      </c>
      <c r="I410" s="375" t="n">
        <v>0.32</v>
      </c>
      <c r="J410" s="373" t="s">
        <v>45</v>
      </c>
      <c r="K410" s="370" t="s">
        <v>4702</v>
      </c>
      <c r="L410" s="370" t="s">
        <v>366</v>
      </c>
      <c r="M410" s="370" t="s">
        <v>3607</v>
      </c>
      <c r="N410" s="382" t="s">
        <v>4703</v>
      </c>
      <c r="O410" s="370" t="n">
        <v>111.096379</v>
      </c>
      <c r="P410" s="370" t="n">
        <v>0.02096</v>
      </c>
      <c r="Q410" s="353" t="s">
        <v>3609</v>
      </c>
      <c r="R410" s="370"/>
      <c r="S410" s="370"/>
      <c r="T410" s="218"/>
      <c r="U410" s="218"/>
      <c r="V410" s="218"/>
      <c r="W410" s="218"/>
      <c r="X410" s="218"/>
      <c r="Y410" s="218"/>
      <c r="Z410" s="218"/>
      <c r="AA410" s="218"/>
    </row>
    <row r="411" customFormat="false" ht="14.25" hidden="false" customHeight="true" outlineLevel="0" collapsed="false">
      <c r="A411" s="353" t="n">
        <v>407</v>
      </c>
      <c r="B411" s="267" t="s">
        <v>4704</v>
      </c>
      <c r="C411" s="370" t="s">
        <v>367</v>
      </c>
      <c r="D411" s="370" t="s">
        <v>362</v>
      </c>
      <c r="E411" s="370" t="s">
        <v>858</v>
      </c>
      <c r="F411" s="371" t="n">
        <v>1.32</v>
      </c>
      <c r="G411" s="353" t="n">
        <v>2006</v>
      </c>
      <c r="H411" s="353" t="n">
        <v>179</v>
      </c>
      <c r="I411" s="375" t="n">
        <v>1.32</v>
      </c>
      <c r="J411" s="373" t="s">
        <v>45</v>
      </c>
      <c r="K411" s="370" t="s">
        <v>4705</v>
      </c>
      <c r="L411" s="370" t="s">
        <v>367</v>
      </c>
      <c r="M411" s="370" t="s">
        <v>3607</v>
      </c>
      <c r="N411" s="382" t="s">
        <v>4706</v>
      </c>
      <c r="O411" s="370" t="n">
        <v>111.089014</v>
      </c>
      <c r="P411" s="370" t="n">
        <v>0.012841</v>
      </c>
      <c r="Q411" s="353" t="s">
        <v>3609</v>
      </c>
      <c r="R411" s="370"/>
      <c r="S411" s="370"/>
      <c r="T411" s="218"/>
      <c r="U411" s="218"/>
      <c r="V411" s="218"/>
      <c r="W411" s="218"/>
      <c r="X411" s="218"/>
      <c r="Y411" s="218"/>
      <c r="Z411" s="218"/>
      <c r="AA411" s="218"/>
    </row>
    <row r="412" customFormat="false" ht="14.25" hidden="false" customHeight="true" outlineLevel="0" collapsed="false">
      <c r="A412" s="353" t="n">
        <v>408</v>
      </c>
      <c r="B412" s="267" t="s">
        <v>4707</v>
      </c>
      <c r="C412" s="370" t="s">
        <v>368</v>
      </c>
      <c r="D412" s="370" t="s">
        <v>362</v>
      </c>
      <c r="E412" s="370" t="s">
        <v>858</v>
      </c>
      <c r="F412" s="371" t="n">
        <v>1.29</v>
      </c>
      <c r="G412" s="353" t="n">
        <v>2013</v>
      </c>
      <c r="H412" s="353" t="n">
        <v>175</v>
      </c>
      <c r="I412" s="372" t="n">
        <v>1.2</v>
      </c>
      <c r="J412" s="373" t="s">
        <v>45</v>
      </c>
      <c r="K412" s="370" t="s">
        <v>4708</v>
      </c>
      <c r="L412" s="370" t="s">
        <v>368</v>
      </c>
      <c r="M412" s="370" t="s">
        <v>3607</v>
      </c>
      <c r="N412" s="273" t="s">
        <v>4709</v>
      </c>
      <c r="O412" s="370" t="n">
        <v>111.106733</v>
      </c>
      <c r="P412" s="370" t="n">
        <v>0.021734</v>
      </c>
      <c r="Q412" s="353" t="s">
        <v>3609</v>
      </c>
      <c r="R412" s="370"/>
      <c r="S412" s="370"/>
      <c r="T412" s="218"/>
      <c r="U412" s="218"/>
      <c r="V412" s="218"/>
      <c r="W412" s="218"/>
      <c r="X412" s="218"/>
      <c r="Y412" s="218"/>
      <c r="Z412" s="218"/>
      <c r="AA412" s="218"/>
    </row>
    <row r="413" customFormat="false" ht="14.25" hidden="false" customHeight="true" outlineLevel="0" collapsed="false">
      <c r="A413" s="353" t="n">
        <v>409</v>
      </c>
      <c r="B413" s="267" t="s">
        <v>4710</v>
      </c>
      <c r="C413" s="370" t="s">
        <v>369</v>
      </c>
      <c r="D413" s="370" t="s">
        <v>362</v>
      </c>
      <c r="E413" s="370" t="s">
        <v>858</v>
      </c>
      <c r="F413" s="371" t="n">
        <v>0.51</v>
      </c>
      <c r="G413" s="353" t="n">
        <v>2015</v>
      </c>
      <c r="H413" s="353" t="n">
        <v>69</v>
      </c>
      <c r="I413" s="372" t="n">
        <v>0.5</v>
      </c>
      <c r="J413" s="373" t="s">
        <v>45</v>
      </c>
      <c r="K413" s="370" t="s">
        <v>4711</v>
      </c>
      <c r="L413" s="370" t="s">
        <v>369</v>
      </c>
      <c r="M413" s="370" t="s">
        <v>3607</v>
      </c>
      <c r="N413" s="273" t="s">
        <v>4712</v>
      </c>
      <c r="O413" s="370" t="n">
        <v>111.101622</v>
      </c>
      <c r="P413" s="370" t="n">
        <v>0.024886</v>
      </c>
      <c r="Q413" s="353" t="s">
        <v>3609</v>
      </c>
      <c r="R413" s="370"/>
      <c r="S413" s="370"/>
      <c r="T413" s="218"/>
      <c r="U413" s="218"/>
      <c r="V413" s="218"/>
      <c r="W413" s="218"/>
      <c r="X413" s="218"/>
      <c r="Y413" s="218"/>
      <c r="Z413" s="218"/>
      <c r="AA413" s="218"/>
    </row>
    <row r="414" customFormat="false" ht="14.25" hidden="false" customHeight="true" outlineLevel="0" collapsed="false">
      <c r="A414" s="353" t="n">
        <v>410</v>
      </c>
      <c r="B414" s="267" t="s">
        <v>4713</v>
      </c>
      <c r="C414" s="370" t="s">
        <v>369</v>
      </c>
      <c r="D414" s="370" t="s">
        <v>362</v>
      </c>
      <c r="E414" s="370" t="s">
        <v>858</v>
      </c>
      <c r="F414" s="371" t="n">
        <v>0.21</v>
      </c>
      <c r="G414" s="353" t="n">
        <v>2017</v>
      </c>
      <c r="H414" s="353" t="n">
        <v>28</v>
      </c>
      <c r="I414" s="372" t="n">
        <v>0.2</v>
      </c>
      <c r="J414" s="373" t="s">
        <v>45</v>
      </c>
      <c r="K414" s="370" t="s">
        <v>4714</v>
      </c>
      <c r="L414" s="370" t="s">
        <v>369</v>
      </c>
      <c r="M414" s="370" t="s">
        <v>3607</v>
      </c>
      <c r="N414" s="273" t="s">
        <v>4715</v>
      </c>
      <c r="O414" s="370" t="n">
        <v>111.101951</v>
      </c>
      <c r="P414" s="370" t="n">
        <v>0.016993</v>
      </c>
      <c r="Q414" s="353" t="s">
        <v>3609</v>
      </c>
      <c r="R414" s="370"/>
      <c r="S414" s="370"/>
      <c r="T414" s="218"/>
      <c r="U414" s="218"/>
      <c r="V414" s="218"/>
      <c r="W414" s="218"/>
      <c r="X414" s="218"/>
      <c r="Y414" s="218"/>
      <c r="Z414" s="218"/>
      <c r="AA414" s="218"/>
    </row>
    <row r="415" customFormat="false" ht="14.25" hidden="false" customHeight="true" outlineLevel="0" collapsed="false">
      <c r="A415" s="353" t="n">
        <v>411</v>
      </c>
      <c r="B415" s="267" t="s">
        <v>4716</v>
      </c>
      <c r="C415" s="370" t="s">
        <v>370</v>
      </c>
      <c r="D415" s="370" t="s">
        <v>362</v>
      </c>
      <c r="E415" s="370" t="s">
        <v>858</v>
      </c>
      <c r="F415" s="371" t="n">
        <v>1.31</v>
      </c>
      <c r="G415" s="353" t="n">
        <v>2001</v>
      </c>
      <c r="H415" s="353" t="n">
        <v>178</v>
      </c>
      <c r="I415" s="375" t="n">
        <v>1.31</v>
      </c>
      <c r="J415" s="373" t="s">
        <v>45</v>
      </c>
      <c r="K415" s="370" t="s">
        <v>4717</v>
      </c>
      <c r="L415" s="370" t="s">
        <v>370</v>
      </c>
      <c r="M415" s="370" t="s">
        <v>3607</v>
      </c>
      <c r="N415" s="376" t="s">
        <v>4718</v>
      </c>
      <c r="O415" s="370" t="n">
        <v>111.09523</v>
      </c>
      <c r="P415" s="370" t="n">
        <v>0.022467</v>
      </c>
      <c r="Q415" s="353" t="s">
        <v>3609</v>
      </c>
      <c r="R415" s="370"/>
      <c r="S415" s="370"/>
      <c r="T415" s="218"/>
      <c r="U415" s="218"/>
      <c r="V415" s="218"/>
      <c r="W415" s="218"/>
      <c r="X415" s="218"/>
      <c r="Y415" s="218"/>
      <c r="Z415" s="218"/>
      <c r="AA415" s="218"/>
    </row>
    <row r="416" customFormat="false" ht="14.25" hidden="false" customHeight="true" outlineLevel="0" collapsed="false">
      <c r="A416" s="353" t="n">
        <v>412</v>
      </c>
      <c r="B416" s="267" t="s">
        <v>4719</v>
      </c>
      <c r="C416" s="370" t="s">
        <v>371</v>
      </c>
      <c r="D416" s="370" t="s">
        <v>362</v>
      </c>
      <c r="E416" s="370" t="s">
        <v>858</v>
      </c>
      <c r="F416" s="371" t="n">
        <v>3.86</v>
      </c>
      <c r="G416" s="353" t="n">
        <v>2016</v>
      </c>
      <c r="H416" s="353" t="n">
        <v>525</v>
      </c>
      <c r="I416" s="372" t="n">
        <v>3.8</v>
      </c>
      <c r="J416" s="373" t="s">
        <v>45</v>
      </c>
      <c r="K416" s="370" t="s">
        <v>4720</v>
      </c>
      <c r="L416" s="370" t="s">
        <v>371</v>
      </c>
      <c r="M416" s="394" t="s">
        <v>4721</v>
      </c>
      <c r="N416" s="273" t="s">
        <v>4722</v>
      </c>
      <c r="O416" s="370" t="n">
        <v>111.090308</v>
      </c>
      <c r="P416" s="370" t="n">
        <v>0.018592</v>
      </c>
      <c r="Q416" s="353" t="s">
        <v>3609</v>
      </c>
      <c r="R416" s="370"/>
      <c r="S416" s="370"/>
      <c r="T416" s="218"/>
      <c r="U416" s="218"/>
      <c r="V416" s="218"/>
      <c r="W416" s="218"/>
      <c r="X416" s="218"/>
      <c r="Y416" s="218"/>
      <c r="Z416" s="218"/>
      <c r="AA416" s="218"/>
    </row>
    <row r="417" customFormat="false" ht="14.25" hidden="false" customHeight="true" outlineLevel="0" collapsed="false">
      <c r="A417" s="353" t="n">
        <v>413</v>
      </c>
      <c r="B417" s="267" t="s">
        <v>4723</v>
      </c>
      <c r="C417" s="370" t="s">
        <v>372</v>
      </c>
      <c r="D417" s="370" t="s">
        <v>362</v>
      </c>
      <c r="E417" s="370" t="s">
        <v>858</v>
      </c>
      <c r="F417" s="371" t="n">
        <v>1.06</v>
      </c>
      <c r="G417" s="353" t="n">
        <v>2014</v>
      </c>
      <c r="H417" s="353" t="n">
        <v>144</v>
      </c>
      <c r="I417" s="372" t="n">
        <v>0.96</v>
      </c>
      <c r="J417" s="373" t="s">
        <v>39</v>
      </c>
      <c r="K417" s="377" t="s">
        <v>4724</v>
      </c>
      <c r="L417" s="370" t="s">
        <v>372</v>
      </c>
      <c r="M417" s="370" t="s">
        <v>3607</v>
      </c>
      <c r="N417" s="267" t="s">
        <v>3657</v>
      </c>
      <c r="O417" s="370" t="n">
        <v>111.092583</v>
      </c>
      <c r="P417" s="370" t="n">
        <v>0.050762</v>
      </c>
      <c r="Q417" s="353" t="s">
        <v>3609</v>
      </c>
      <c r="R417" s="370"/>
      <c r="S417" s="370"/>
      <c r="T417" s="218"/>
      <c r="U417" s="218"/>
      <c r="V417" s="218"/>
      <c r="W417" s="218"/>
      <c r="X417" s="218"/>
      <c r="Y417" s="218"/>
      <c r="Z417" s="218"/>
      <c r="AA417" s="218"/>
    </row>
    <row r="418" customFormat="false" ht="14.25" hidden="false" customHeight="true" outlineLevel="0" collapsed="false">
      <c r="A418" s="353" t="n">
        <v>414</v>
      </c>
      <c r="B418" s="267" t="s">
        <v>4725</v>
      </c>
      <c r="C418" s="370" t="s">
        <v>373</v>
      </c>
      <c r="D418" s="370" t="s">
        <v>362</v>
      </c>
      <c r="E418" s="370" t="s">
        <v>858</v>
      </c>
      <c r="F418" s="371" t="n">
        <v>1.6</v>
      </c>
      <c r="G418" s="353" t="n">
        <v>2014</v>
      </c>
      <c r="H418" s="353" t="n">
        <v>217</v>
      </c>
      <c r="I418" s="372" t="n">
        <v>1.6</v>
      </c>
      <c r="J418" s="373" t="s">
        <v>45</v>
      </c>
      <c r="K418" s="370" t="s">
        <v>4726</v>
      </c>
      <c r="L418" s="370" t="s">
        <v>373</v>
      </c>
      <c r="M418" s="370" t="s">
        <v>3607</v>
      </c>
      <c r="N418" s="381" t="s">
        <v>4727</v>
      </c>
      <c r="O418" s="370" t="n">
        <v>111.095427</v>
      </c>
      <c r="P418" s="370" t="n">
        <v>-0.018566</v>
      </c>
      <c r="Q418" s="353" t="s">
        <v>3609</v>
      </c>
      <c r="R418" s="370"/>
      <c r="S418" s="370"/>
      <c r="T418" s="218"/>
      <c r="U418" s="218"/>
      <c r="V418" s="218"/>
      <c r="W418" s="218"/>
      <c r="X418" s="218"/>
      <c r="Y418" s="218"/>
      <c r="Z418" s="218"/>
      <c r="AA418" s="218"/>
    </row>
    <row r="419" customFormat="false" ht="14.25" hidden="false" customHeight="true" outlineLevel="0" collapsed="false">
      <c r="A419" s="353" t="n">
        <v>415</v>
      </c>
      <c r="B419" s="267" t="s">
        <v>4728</v>
      </c>
      <c r="C419" s="370" t="s">
        <v>374</v>
      </c>
      <c r="D419" s="370" t="s">
        <v>362</v>
      </c>
      <c r="E419" s="370" t="s">
        <v>858</v>
      </c>
      <c r="F419" s="371" t="n">
        <v>0.5</v>
      </c>
      <c r="G419" s="353" t="n">
        <v>2016</v>
      </c>
      <c r="H419" s="353" t="n">
        <v>68</v>
      </c>
      <c r="I419" s="372" t="n">
        <v>0.5</v>
      </c>
      <c r="J419" s="373" t="s">
        <v>45</v>
      </c>
      <c r="K419" s="370" t="s">
        <v>4729</v>
      </c>
      <c r="L419" s="370" t="s">
        <v>374</v>
      </c>
      <c r="M419" s="370" t="s">
        <v>3607</v>
      </c>
      <c r="N419" s="382" t="s">
        <v>4730</v>
      </c>
      <c r="O419" s="370" t="n">
        <v>111.08846</v>
      </c>
      <c r="P419" s="370" t="n">
        <v>0.022764</v>
      </c>
      <c r="Q419" s="353" t="s">
        <v>3609</v>
      </c>
      <c r="R419" s="370"/>
      <c r="S419" s="370"/>
      <c r="T419" s="218"/>
      <c r="U419" s="218"/>
      <c r="V419" s="218"/>
      <c r="W419" s="218"/>
      <c r="X419" s="218"/>
      <c r="Y419" s="218"/>
      <c r="Z419" s="218"/>
      <c r="AA419" s="218"/>
    </row>
    <row r="420" customFormat="false" ht="14.25" hidden="false" customHeight="true" outlineLevel="0" collapsed="false">
      <c r="A420" s="353" t="n">
        <v>416</v>
      </c>
      <c r="B420" s="267" t="s">
        <v>4731</v>
      </c>
      <c r="C420" s="370" t="s">
        <v>375</v>
      </c>
      <c r="D420" s="370" t="s">
        <v>362</v>
      </c>
      <c r="E420" s="370" t="s">
        <v>858</v>
      </c>
      <c r="F420" s="371" t="n">
        <v>1.08</v>
      </c>
      <c r="G420" s="353" t="n">
        <v>2001</v>
      </c>
      <c r="H420" s="353" t="n">
        <v>147</v>
      </c>
      <c r="I420" s="372" t="n">
        <v>1.12</v>
      </c>
      <c r="J420" s="373" t="s">
        <v>39</v>
      </c>
      <c r="K420" s="377" t="n">
        <v>1643</v>
      </c>
      <c r="L420" s="370" t="s">
        <v>375</v>
      </c>
      <c r="M420" s="370" t="s">
        <v>3607</v>
      </c>
      <c r="N420" s="273" t="s">
        <v>4732</v>
      </c>
      <c r="O420" s="370" t="n">
        <v>111.088728</v>
      </c>
      <c r="P420" s="370" t="n">
        <v>0.020727</v>
      </c>
      <c r="Q420" s="353" t="s">
        <v>3609</v>
      </c>
      <c r="R420" s="370"/>
      <c r="S420" s="370"/>
      <c r="T420" s="218"/>
      <c r="U420" s="218"/>
      <c r="V420" s="218"/>
      <c r="W420" s="218"/>
      <c r="X420" s="218"/>
      <c r="Y420" s="218"/>
      <c r="Z420" s="218"/>
      <c r="AA420" s="218"/>
    </row>
    <row r="421" customFormat="false" ht="14.25" hidden="false" customHeight="true" outlineLevel="0" collapsed="false">
      <c r="A421" s="353" t="n">
        <v>417</v>
      </c>
      <c r="B421" s="267" t="s">
        <v>4733</v>
      </c>
      <c r="C421" s="370" t="s">
        <v>376</v>
      </c>
      <c r="D421" s="370" t="s">
        <v>362</v>
      </c>
      <c r="E421" s="370" t="s">
        <v>858</v>
      </c>
      <c r="F421" s="371" t="n">
        <v>0.64</v>
      </c>
      <c r="G421" s="353" t="n">
        <v>2010</v>
      </c>
      <c r="H421" s="353" t="n">
        <v>87</v>
      </c>
      <c r="I421" s="375" t="n">
        <v>0.64</v>
      </c>
      <c r="J421" s="373" t="s">
        <v>45</v>
      </c>
      <c r="K421" s="370" t="s">
        <v>4734</v>
      </c>
      <c r="L421" s="370" t="s">
        <v>376</v>
      </c>
      <c r="M421" s="370" t="s">
        <v>3607</v>
      </c>
      <c r="N421" s="381" t="s">
        <v>4735</v>
      </c>
      <c r="O421" s="370" t="n">
        <v>111.088427</v>
      </c>
      <c r="P421" s="370" t="n">
        <v>0.010828</v>
      </c>
      <c r="Q421" s="353" t="s">
        <v>3609</v>
      </c>
      <c r="R421" s="370"/>
      <c r="S421" s="370"/>
      <c r="T421" s="218"/>
      <c r="U421" s="218"/>
      <c r="V421" s="218"/>
      <c r="W421" s="218"/>
      <c r="X421" s="218"/>
      <c r="Y421" s="218"/>
      <c r="Z421" s="218"/>
      <c r="AA421" s="218"/>
    </row>
    <row r="422" customFormat="false" ht="14.25" hidden="false" customHeight="true" outlineLevel="0" collapsed="false">
      <c r="A422" s="353" t="n">
        <v>418</v>
      </c>
      <c r="B422" s="267" t="s">
        <v>4736</v>
      </c>
      <c r="C422" s="370" t="s">
        <v>377</v>
      </c>
      <c r="D422" s="370" t="s">
        <v>362</v>
      </c>
      <c r="E422" s="370" t="s">
        <v>858</v>
      </c>
      <c r="F422" s="371" t="n">
        <v>1.94</v>
      </c>
      <c r="G422" s="353" t="n">
        <v>2010</v>
      </c>
      <c r="H422" s="353" t="n">
        <v>264</v>
      </c>
      <c r="I422" s="372" t="n">
        <v>1.9</v>
      </c>
      <c r="J422" s="373" t="s">
        <v>45</v>
      </c>
      <c r="K422" s="370" t="s">
        <v>4737</v>
      </c>
      <c r="L422" s="370" t="s">
        <v>377</v>
      </c>
      <c r="M422" s="370" t="s">
        <v>3607</v>
      </c>
      <c r="N422" s="382" t="s">
        <v>4738</v>
      </c>
      <c r="O422" s="370" t="n">
        <v>111.081005</v>
      </c>
      <c r="P422" s="370" t="n">
        <v>0.022415</v>
      </c>
      <c r="Q422" s="353" t="s">
        <v>3609</v>
      </c>
      <c r="R422" s="370"/>
      <c r="S422" s="370"/>
      <c r="T422" s="218"/>
      <c r="U422" s="218"/>
      <c r="V422" s="218"/>
      <c r="W422" s="218"/>
      <c r="X422" s="218"/>
      <c r="Y422" s="218"/>
      <c r="Z422" s="218"/>
      <c r="AA422" s="218"/>
    </row>
    <row r="423" customFormat="false" ht="14.25" hidden="false" customHeight="true" outlineLevel="0" collapsed="false">
      <c r="A423" s="353" t="n">
        <v>419</v>
      </c>
      <c r="B423" s="267" t="s">
        <v>4739</v>
      </c>
      <c r="C423" s="370" t="s">
        <v>378</v>
      </c>
      <c r="D423" s="370" t="s">
        <v>362</v>
      </c>
      <c r="E423" s="370" t="s">
        <v>858</v>
      </c>
      <c r="F423" s="371" t="n">
        <v>1.1</v>
      </c>
      <c r="G423" s="353" t="n">
        <v>2015</v>
      </c>
      <c r="H423" s="353" t="n">
        <v>149</v>
      </c>
      <c r="I423" s="375" t="n">
        <v>1.1</v>
      </c>
      <c r="J423" s="373" t="s">
        <v>45</v>
      </c>
      <c r="K423" s="370" t="s">
        <v>4740</v>
      </c>
      <c r="L423" s="370" t="s">
        <v>378</v>
      </c>
      <c r="M423" s="370" t="s">
        <v>3607</v>
      </c>
      <c r="N423" s="382" t="s">
        <v>4741</v>
      </c>
      <c r="O423" s="370" t="n">
        <v>111.087063</v>
      </c>
      <c r="P423" s="370" t="n">
        <v>0.015103</v>
      </c>
      <c r="Q423" s="353" t="s">
        <v>3609</v>
      </c>
      <c r="R423" s="370"/>
      <c r="S423" s="370"/>
      <c r="T423" s="218"/>
      <c r="U423" s="218"/>
      <c r="V423" s="218"/>
      <c r="W423" s="218"/>
      <c r="X423" s="218"/>
      <c r="Y423" s="218"/>
      <c r="Z423" s="218"/>
      <c r="AA423" s="218"/>
    </row>
    <row r="424" customFormat="false" ht="14.25" hidden="false" customHeight="true" outlineLevel="0" collapsed="false">
      <c r="A424" s="353" t="n">
        <v>420</v>
      </c>
      <c r="B424" s="267" t="s">
        <v>4742</v>
      </c>
      <c r="C424" s="370" t="s">
        <v>379</v>
      </c>
      <c r="D424" s="370" t="s">
        <v>362</v>
      </c>
      <c r="E424" s="370" t="s">
        <v>858</v>
      </c>
      <c r="F424" s="371" t="n">
        <v>1.42</v>
      </c>
      <c r="G424" s="353" t="n">
        <v>2019</v>
      </c>
      <c r="H424" s="353" t="n">
        <v>193</v>
      </c>
      <c r="I424" s="372" t="n">
        <v>1.4</v>
      </c>
      <c r="J424" s="373" t="s">
        <v>45</v>
      </c>
      <c r="K424" s="370" t="s">
        <v>4743</v>
      </c>
      <c r="L424" s="370" t="s">
        <v>379</v>
      </c>
      <c r="M424" s="370" t="s">
        <v>3607</v>
      </c>
      <c r="N424" s="273" t="s">
        <v>4744</v>
      </c>
      <c r="O424" s="370" t="n">
        <v>111.084274</v>
      </c>
      <c r="P424" s="370" t="n">
        <v>0.0306</v>
      </c>
      <c r="Q424" s="353" t="s">
        <v>3609</v>
      </c>
      <c r="R424" s="370"/>
      <c r="S424" s="370"/>
      <c r="T424" s="218"/>
      <c r="U424" s="218"/>
      <c r="V424" s="218"/>
      <c r="W424" s="218"/>
      <c r="X424" s="218"/>
      <c r="Y424" s="218"/>
      <c r="Z424" s="218"/>
      <c r="AA424" s="218"/>
    </row>
    <row r="425" customFormat="false" ht="14.25" hidden="false" customHeight="true" outlineLevel="0" collapsed="false">
      <c r="A425" s="353" t="n">
        <v>421</v>
      </c>
      <c r="B425" s="267" t="s">
        <v>4745</v>
      </c>
      <c r="C425" s="370" t="s">
        <v>380</v>
      </c>
      <c r="D425" s="370" t="s">
        <v>362</v>
      </c>
      <c r="E425" s="370" t="s">
        <v>858</v>
      </c>
      <c r="F425" s="371" t="n">
        <v>1.09</v>
      </c>
      <c r="G425" s="353" t="n">
        <v>2018</v>
      </c>
      <c r="H425" s="353" t="n">
        <v>148</v>
      </c>
      <c r="I425" s="372" t="n">
        <v>1</v>
      </c>
      <c r="J425" s="373" t="s">
        <v>45</v>
      </c>
      <c r="K425" s="370" t="s">
        <v>4746</v>
      </c>
      <c r="L425" s="370" t="s">
        <v>380</v>
      </c>
      <c r="M425" s="370" t="s">
        <v>3607</v>
      </c>
      <c r="N425" s="267" t="s">
        <v>3657</v>
      </c>
      <c r="O425" s="370" t="n">
        <v>111.088189</v>
      </c>
      <c r="P425" s="370" t="n">
        <v>0.028555</v>
      </c>
      <c r="Q425" s="353" t="s">
        <v>3609</v>
      </c>
      <c r="R425" s="370"/>
      <c r="S425" s="370"/>
      <c r="T425" s="218"/>
      <c r="U425" s="218"/>
      <c r="V425" s="218"/>
      <c r="W425" s="218"/>
      <c r="X425" s="218"/>
      <c r="Y425" s="218"/>
      <c r="Z425" s="218"/>
      <c r="AA425" s="218"/>
    </row>
    <row r="426" customFormat="false" ht="14.25" hidden="false" customHeight="true" outlineLevel="0" collapsed="false">
      <c r="A426" s="353" t="n">
        <v>422</v>
      </c>
      <c r="B426" s="267" t="s">
        <v>4747</v>
      </c>
      <c r="C426" s="370" t="s">
        <v>381</v>
      </c>
      <c r="D426" s="370" t="s">
        <v>362</v>
      </c>
      <c r="E426" s="370" t="s">
        <v>858</v>
      </c>
      <c r="F426" s="371" t="n">
        <v>2.8</v>
      </c>
      <c r="G426" s="353" t="n">
        <v>2016</v>
      </c>
      <c r="H426" s="353" t="n">
        <v>381</v>
      </c>
      <c r="I426" s="372" t="n">
        <v>1.21</v>
      </c>
      <c r="J426" s="384" t="s">
        <v>39</v>
      </c>
      <c r="K426" s="377" t="s">
        <v>4748</v>
      </c>
      <c r="L426" s="370" t="s">
        <v>381</v>
      </c>
      <c r="M426" s="394" t="s">
        <v>4749</v>
      </c>
      <c r="N426" s="376" t="s">
        <v>4750</v>
      </c>
      <c r="O426" s="370" t="n">
        <v>111.100925</v>
      </c>
      <c r="P426" s="370" t="n">
        <v>0.048143</v>
      </c>
      <c r="Q426" s="353" t="s">
        <v>3609</v>
      </c>
      <c r="R426" s="370"/>
      <c r="S426" s="370"/>
      <c r="T426" s="218"/>
      <c r="U426" s="218"/>
      <c r="V426" s="218"/>
      <c r="W426" s="218"/>
      <c r="X426" s="218"/>
      <c r="Y426" s="218"/>
      <c r="Z426" s="218"/>
      <c r="AA426" s="218"/>
    </row>
    <row r="427" customFormat="false" ht="14.25" hidden="false" customHeight="true" outlineLevel="0" collapsed="false">
      <c r="A427" s="353" t="n">
        <v>423</v>
      </c>
      <c r="B427" s="267" t="s">
        <v>4751</v>
      </c>
      <c r="C427" s="370" t="s">
        <v>382</v>
      </c>
      <c r="D427" s="370" t="s">
        <v>362</v>
      </c>
      <c r="E427" s="370" t="s">
        <v>858</v>
      </c>
      <c r="F427" s="371" t="n">
        <v>0.99</v>
      </c>
      <c r="G427" s="353" t="n">
        <v>2006</v>
      </c>
      <c r="H427" s="353" t="n">
        <v>134</v>
      </c>
      <c r="I427" s="372" t="n">
        <v>1</v>
      </c>
      <c r="J427" s="373" t="s">
        <v>45</v>
      </c>
      <c r="K427" s="370" t="s">
        <v>4752</v>
      </c>
      <c r="L427" s="370" t="s">
        <v>382</v>
      </c>
      <c r="M427" s="370" t="s">
        <v>3607</v>
      </c>
      <c r="N427" s="273" t="s">
        <v>4753</v>
      </c>
      <c r="O427" s="370" t="n">
        <v>111.088962</v>
      </c>
      <c r="P427" s="370" t="n">
        <v>0.012044</v>
      </c>
      <c r="Q427" s="353" t="s">
        <v>3609</v>
      </c>
      <c r="R427" s="370"/>
      <c r="S427" s="370"/>
      <c r="T427" s="218"/>
      <c r="U427" s="218"/>
      <c r="V427" s="218"/>
      <c r="W427" s="218"/>
      <c r="X427" s="218"/>
      <c r="Y427" s="218"/>
      <c r="Z427" s="218"/>
      <c r="AA427" s="218"/>
    </row>
    <row r="428" customFormat="false" ht="14.25" hidden="false" customHeight="true" outlineLevel="0" collapsed="false">
      <c r="A428" s="353" t="n">
        <v>424</v>
      </c>
      <c r="B428" s="267" t="s">
        <v>4754</v>
      </c>
      <c r="C428" s="370" t="s">
        <v>382</v>
      </c>
      <c r="D428" s="370" t="s">
        <v>362</v>
      </c>
      <c r="E428" s="370" t="s">
        <v>858</v>
      </c>
      <c r="F428" s="371" t="n">
        <v>0.84</v>
      </c>
      <c r="G428" s="353" t="n">
        <v>2017</v>
      </c>
      <c r="H428" s="353" t="n">
        <v>114</v>
      </c>
      <c r="I428" s="372" t="n">
        <v>1.09</v>
      </c>
      <c r="J428" s="373" t="s">
        <v>39</v>
      </c>
      <c r="K428" s="377" t="n">
        <v>1675</v>
      </c>
      <c r="L428" s="370" t="s">
        <v>382</v>
      </c>
      <c r="M428" s="370" t="s">
        <v>3607</v>
      </c>
      <c r="N428" s="376" t="s">
        <v>4755</v>
      </c>
      <c r="O428" s="370" t="n">
        <v>111.091499</v>
      </c>
      <c r="P428" s="370" t="n">
        <v>0.012918</v>
      </c>
      <c r="Q428" s="353" t="s">
        <v>3609</v>
      </c>
      <c r="R428" s="370"/>
      <c r="S428" s="370"/>
      <c r="T428" s="218"/>
      <c r="U428" s="218"/>
      <c r="V428" s="218"/>
      <c r="W428" s="218"/>
      <c r="X428" s="218"/>
      <c r="Y428" s="218"/>
      <c r="Z428" s="218"/>
      <c r="AA428" s="218"/>
    </row>
    <row r="429" customFormat="false" ht="14.25" hidden="false" customHeight="true" outlineLevel="0" collapsed="false">
      <c r="A429" s="353" t="n">
        <v>425</v>
      </c>
      <c r="B429" s="267" t="s">
        <v>4756</v>
      </c>
      <c r="C429" s="370" t="s">
        <v>382</v>
      </c>
      <c r="D429" s="370" t="s">
        <v>362</v>
      </c>
      <c r="E429" s="370" t="s">
        <v>858</v>
      </c>
      <c r="F429" s="371" t="n">
        <v>1.11</v>
      </c>
      <c r="G429" s="353" t="n">
        <v>2018</v>
      </c>
      <c r="H429" s="353" t="n">
        <v>151</v>
      </c>
      <c r="I429" s="372" t="n">
        <v>1.1</v>
      </c>
      <c r="J429" s="373" t="s">
        <v>45</v>
      </c>
      <c r="K429" s="370" t="s">
        <v>4757</v>
      </c>
      <c r="L429" s="370" t="s">
        <v>382</v>
      </c>
      <c r="M429" s="370" t="s">
        <v>3607</v>
      </c>
      <c r="N429" s="273" t="s">
        <v>4758</v>
      </c>
      <c r="O429" s="370" t="n">
        <v>111.089466</v>
      </c>
      <c r="P429" s="370" t="n">
        <v>0.011141</v>
      </c>
      <c r="Q429" s="353" t="s">
        <v>3609</v>
      </c>
      <c r="R429" s="370"/>
      <c r="S429" s="370"/>
      <c r="T429" s="218"/>
      <c r="U429" s="218"/>
      <c r="V429" s="218"/>
      <c r="W429" s="218"/>
      <c r="X429" s="218"/>
      <c r="Y429" s="218"/>
      <c r="Z429" s="218"/>
      <c r="AA429" s="218"/>
    </row>
    <row r="430" customFormat="false" ht="14.25" hidden="false" customHeight="true" outlineLevel="0" collapsed="false">
      <c r="A430" s="353" t="n">
        <v>426</v>
      </c>
      <c r="B430" s="267" t="s">
        <v>4759</v>
      </c>
      <c r="C430" s="370" t="s">
        <v>383</v>
      </c>
      <c r="D430" s="370" t="s">
        <v>362</v>
      </c>
      <c r="E430" s="370" t="s">
        <v>858</v>
      </c>
      <c r="F430" s="371" t="n">
        <v>1.87</v>
      </c>
      <c r="G430" s="353" t="n">
        <v>2006</v>
      </c>
      <c r="H430" s="353" t="n">
        <v>254</v>
      </c>
      <c r="I430" s="372" t="n">
        <v>1.87</v>
      </c>
      <c r="J430" s="384" t="s">
        <v>39</v>
      </c>
      <c r="K430" s="377" t="n">
        <v>1659</v>
      </c>
      <c r="L430" s="370" t="s">
        <v>383</v>
      </c>
      <c r="M430" s="370" t="s">
        <v>3607</v>
      </c>
      <c r="N430" s="273" t="s">
        <v>4760</v>
      </c>
      <c r="O430" s="370" t="n">
        <v>111.106671</v>
      </c>
      <c r="P430" s="370" t="n">
        <v>0.01902</v>
      </c>
      <c r="Q430" s="353" t="s">
        <v>3609</v>
      </c>
      <c r="R430" s="370"/>
      <c r="S430" s="370"/>
      <c r="T430" s="218"/>
      <c r="U430" s="218"/>
      <c r="V430" s="218"/>
      <c r="W430" s="218"/>
      <c r="X430" s="218"/>
      <c r="Y430" s="218"/>
      <c r="Z430" s="218"/>
      <c r="AA430" s="218"/>
    </row>
    <row r="431" customFormat="false" ht="14.25" hidden="false" customHeight="true" outlineLevel="0" collapsed="false">
      <c r="A431" s="353" t="n">
        <v>427</v>
      </c>
      <c r="B431" s="267" t="s">
        <v>4761</v>
      </c>
      <c r="C431" s="370" t="s">
        <v>384</v>
      </c>
      <c r="D431" s="370" t="s">
        <v>362</v>
      </c>
      <c r="E431" s="370" t="s">
        <v>858</v>
      </c>
      <c r="F431" s="371" t="n">
        <v>0.34</v>
      </c>
      <c r="G431" s="353" t="n">
        <v>2016</v>
      </c>
      <c r="H431" s="353" t="n">
        <v>56</v>
      </c>
      <c r="I431" s="372" t="n">
        <v>0.3</v>
      </c>
      <c r="J431" s="373" t="s">
        <v>45</v>
      </c>
      <c r="K431" s="370" t="s">
        <v>4762</v>
      </c>
      <c r="L431" s="370" t="s">
        <v>384</v>
      </c>
      <c r="M431" s="370" t="s">
        <v>3607</v>
      </c>
      <c r="N431" s="376" t="s">
        <v>4763</v>
      </c>
      <c r="O431" s="370" t="n">
        <v>111.079528</v>
      </c>
      <c r="P431" s="370" t="n">
        <v>0.022582</v>
      </c>
      <c r="Q431" s="353" t="s">
        <v>3609</v>
      </c>
      <c r="R431" s="370"/>
      <c r="S431" s="370"/>
      <c r="T431" s="218"/>
      <c r="U431" s="218"/>
      <c r="V431" s="218"/>
      <c r="W431" s="218"/>
      <c r="X431" s="218"/>
      <c r="Y431" s="218"/>
      <c r="Z431" s="218"/>
      <c r="AA431" s="218"/>
    </row>
    <row r="432" customFormat="false" ht="14.25" hidden="false" customHeight="true" outlineLevel="0" collapsed="false">
      <c r="A432" s="353" t="n">
        <v>428</v>
      </c>
      <c r="B432" s="267" t="s">
        <v>4764</v>
      </c>
      <c r="C432" s="370" t="s">
        <v>385</v>
      </c>
      <c r="D432" s="370" t="s">
        <v>362</v>
      </c>
      <c r="E432" s="370" t="s">
        <v>858</v>
      </c>
      <c r="F432" s="371" t="n">
        <v>0.85</v>
      </c>
      <c r="G432" s="353" t="n">
        <v>2014</v>
      </c>
      <c r="H432" s="353" t="n">
        <v>115</v>
      </c>
      <c r="I432" s="372" t="n">
        <v>0.92</v>
      </c>
      <c r="J432" s="373" t="s">
        <v>39</v>
      </c>
      <c r="K432" s="377" t="s">
        <v>4765</v>
      </c>
      <c r="L432" s="370" t="s">
        <v>385</v>
      </c>
      <c r="M432" s="370" t="s">
        <v>3607</v>
      </c>
      <c r="N432" s="273" t="s">
        <v>4766</v>
      </c>
      <c r="O432" s="370" t="n">
        <v>111.095698</v>
      </c>
      <c r="P432" s="370" t="n">
        <v>0.01606</v>
      </c>
      <c r="Q432" s="353" t="s">
        <v>3609</v>
      </c>
      <c r="R432" s="370"/>
      <c r="S432" s="370"/>
      <c r="T432" s="218"/>
      <c r="U432" s="218"/>
      <c r="V432" s="218"/>
      <c r="W432" s="218"/>
      <c r="X432" s="218"/>
      <c r="Y432" s="218"/>
      <c r="Z432" s="218"/>
      <c r="AA432" s="218"/>
    </row>
    <row r="433" customFormat="false" ht="14.25" hidden="false" customHeight="true" outlineLevel="0" collapsed="false">
      <c r="A433" s="353" t="n">
        <v>429</v>
      </c>
      <c r="B433" s="267" t="s">
        <v>4767</v>
      </c>
      <c r="C433" s="370" t="s">
        <v>386</v>
      </c>
      <c r="D433" s="370" t="s">
        <v>362</v>
      </c>
      <c r="E433" s="370" t="s">
        <v>858</v>
      </c>
      <c r="F433" s="371" t="n">
        <v>0.36</v>
      </c>
      <c r="G433" s="353" t="n">
        <v>2018</v>
      </c>
      <c r="H433" s="353" t="n">
        <v>49</v>
      </c>
      <c r="I433" s="375" t="n">
        <v>1.35</v>
      </c>
      <c r="J433" s="373" t="s">
        <v>45</v>
      </c>
      <c r="K433" s="370" t="s">
        <v>4768</v>
      </c>
      <c r="L433" s="370" t="s">
        <v>386</v>
      </c>
      <c r="M433" s="370" t="s">
        <v>3607</v>
      </c>
      <c r="N433" s="381" t="s">
        <v>4769</v>
      </c>
      <c r="O433" s="370" t="n">
        <v>111.096244</v>
      </c>
      <c r="P433" s="370" t="n">
        <v>0.023401</v>
      </c>
      <c r="Q433" s="353" t="s">
        <v>3609</v>
      </c>
      <c r="R433" s="370"/>
      <c r="S433" s="370"/>
      <c r="T433" s="218"/>
      <c r="U433" s="218"/>
      <c r="V433" s="218"/>
      <c r="W433" s="218"/>
      <c r="X433" s="218"/>
      <c r="Y433" s="218"/>
      <c r="Z433" s="218"/>
      <c r="AA433" s="218"/>
    </row>
    <row r="434" customFormat="false" ht="14.25" hidden="false" customHeight="true" outlineLevel="0" collapsed="false">
      <c r="A434" s="353" t="n">
        <v>430</v>
      </c>
      <c r="B434" s="267" t="s">
        <v>4770</v>
      </c>
      <c r="C434" s="370" t="s">
        <v>386</v>
      </c>
      <c r="D434" s="370" t="s">
        <v>362</v>
      </c>
      <c r="E434" s="370" t="s">
        <v>858</v>
      </c>
      <c r="F434" s="371" t="n">
        <v>1.35</v>
      </c>
      <c r="G434" s="353" t="n">
        <v>2018</v>
      </c>
      <c r="H434" s="353" t="n">
        <v>183</v>
      </c>
      <c r="I434" s="372" t="n">
        <v>1.35</v>
      </c>
      <c r="J434" s="384" t="s">
        <v>39</v>
      </c>
      <c r="K434" s="377" t="s">
        <v>4771</v>
      </c>
      <c r="L434" s="370" t="s">
        <v>386</v>
      </c>
      <c r="M434" s="370" t="s">
        <v>3607</v>
      </c>
      <c r="N434" s="382" t="s">
        <v>4772</v>
      </c>
      <c r="O434" s="370" t="n">
        <v>111.095679</v>
      </c>
      <c r="P434" s="370" t="n">
        <v>0.023306</v>
      </c>
      <c r="Q434" s="353" t="s">
        <v>3609</v>
      </c>
      <c r="R434" s="370"/>
      <c r="S434" s="370"/>
      <c r="T434" s="218"/>
      <c r="U434" s="218"/>
      <c r="V434" s="218"/>
      <c r="W434" s="218"/>
      <c r="X434" s="218"/>
      <c r="Y434" s="218"/>
      <c r="Z434" s="218"/>
      <c r="AA434" s="218"/>
    </row>
    <row r="435" customFormat="false" ht="14.25" hidden="false" customHeight="true" outlineLevel="0" collapsed="false">
      <c r="A435" s="353" t="n">
        <v>431</v>
      </c>
      <c r="B435" s="267" t="s">
        <v>4773</v>
      </c>
      <c r="C435" s="370" t="s">
        <v>387</v>
      </c>
      <c r="D435" s="370" t="s">
        <v>362</v>
      </c>
      <c r="E435" s="370" t="s">
        <v>858</v>
      </c>
      <c r="F435" s="371" t="n">
        <v>2.74</v>
      </c>
      <c r="G435" s="353" t="n">
        <v>2017</v>
      </c>
      <c r="H435" s="353" t="n">
        <v>372</v>
      </c>
      <c r="I435" s="372" t="n">
        <v>2.74</v>
      </c>
      <c r="J435" s="373" t="s">
        <v>45</v>
      </c>
      <c r="K435" s="370" t="s">
        <v>4774</v>
      </c>
      <c r="L435" s="370" t="s">
        <v>387</v>
      </c>
      <c r="M435" s="394" t="s">
        <v>4775</v>
      </c>
      <c r="N435" s="382" t="s">
        <v>4776</v>
      </c>
      <c r="O435" s="370" t="n">
        <v>111.078902</v>
      </c>
      <c r="P435" s="370" t="n">
        <v>0.027236</v>
      </c>
      <c r="Q435" s="353" t="s">
        <v>3609</v>
      </c>
      <c r="R435" s="370"/>
      <c r="S435" s="370"/>
      <c r="T435" s="218"/>
      <c r="U435" s="218"/>
      <c r="V435" s="218"/>
      <c r="W435" s="218"/>
      <c r="X435" s="218"/>
      <c r="Y435" s="218"/>
      <c r="Z435" s="218"/>
      <c r="AA435" s="218"/>
    </row>
    <row r="436" customFormat="false" ht="14.25" hidden="false" customHeight="true" outlineLevel="0" collapsed="false">
      <c r="A436" s="353" t="n">
        <v>432</v>
      </c>
      <c r="B436" s="267" t="s">
        <v>4777</v>
      </c>
      <c r="C436" s="269" t="s">
        <v>4778</v>
      </c>
      <c r="D436" s="269" t="s">
        <v>362</v>
      </c>
      <c r="E436" s="269" t="s">
        <v>858</v>
      </c>
      <c r="F436" s="383" t="n">
        <v>0.74</v>
      </c>
      <c r="G436" s="292" t="n">
        <v>2018</v>
      </c>
      <c r="H436" s="353" t="n">
        <v>100</v>
      </c>
      <c r="I436" s="372" t="n">
        <v>0.74</v>
      </c>
      <c r="J436" s="384" t="s">
        <v>45</v>
      </c>
      <c r="K436" s="370" t="s">
        <v>4779</v>
      </c>
      <c r="L436" s="269" t="s">
        <v>4778</v>
      </c>
      <c r="M436" s="370" t="s">
        <v>3607</v>
      </c>
      <c r="N436" s="267" t="s">
        <v>3657</v>
      </c>
      <c r="O436" s="385" t="n">
        <v>111.0973831</v>
      </c>
      <c r="P436" s="386" t="n">
        <v>0.017142685</v>
      </c>
      <c r="Q436" s="267"/>
      <c r="R436" s="269"/>
      <c r="S436" s="269"/>
      <c r="T436" s="253"/>
      <c r="U436" s="253"/>
      <c r="V436" s="253"/>
      <c r="W436" s="253"/>
      <c r="X436" s="253"/>
      <c r="Y436" s="253"/>
      <c r="Z436" s="253"/>
      <c r="AA436" s="253"/>
    </row>
    <row r="437" customFormat="false" ht="14.25" hidden="false" customHeight="true" outlineLevel="0" collapsed="false">
      <c r="A437" s="353" t="n">
        <v>433</v>
      </c>
      <c r="B437" s="267" t="s">
        <v>4780</v>
      </c>
      <c r="C437" s="328" t="s">
        <v>623</v>
      </c>
      <c r="D437" s="269" t="s">
        <v>362</v>
      </c>
      <c r="E437" s="269" t="s">
        <v>858</v>
      </c>
      <c r="F437" s="383" t="n">
        <v>3.8</v>
      </c>
      <c r="G437" s="338" t="n">
        <v>2016</v>
      </c>
      <c r="H437" s="353" t="n">
        <v>517</v>
      </c>
      <c r="I437" s="372" t="n">
        <v>3.8</v>
      </c>
      <c r="J437" s="384" t="s">
        <v>45</v>
      </c>
      <c r="K437" s="370" t="s">
        <v>4781</v>
      </c>
      <c r="L437" s="328" t="s">
        <v>623</v>
      </c>
      <c r="M437" s="370" t="s">
        <v>3607</v>
      </c>
      <c r="N437" s="267" t="s">
        <v>3657</v>
      </c>
      <c r="O437" s="385" t="n">
        <v>111.1047316</v>
      </c>
      <c r="P437" s="386" t="n">
        <v>0.041438075</v>
      </c>
      <c r="Q437" s="267"/>
      <c r="R437" s="269"/>
      <c r="S437" s="269"/>
      <c r="T437" s="253"/>
      <c r="U437" s="253"/>
      <c r="V437" s="253"/>
      <c r="W437" s="253"/>
      <c r="X437" s="253"/>
      <c r="Y437" s="253"/>
      <c r="Z437" s="253"/>
      <c r="AA437" s="253"/>
    </row>
    <row r="438" customFormat="false" ht="14.25" hidden="false" customHeight="true" outlineLevel="0" collapsed="false">
      <c r="A438" s="353" t="n">
        <v>434</v>
      </c>
      <c r="B438" s="267" t="s">
        <v>4782</v>
      </c>
      <c r="C438" s="328" t="s">
        <v>624</v>
      </c>
      <c r="D438" s="269" t="s">
        <v>362</v>
      </c>
      <c r="E438" s="269" t="s">
        <v>858</v>
      </c>
      <c r="F438" s="383" t="n">
        <v>0.58</v>
      </c>
      <c r="G438" s="292" t="n">
        <v>2021</v>
      </c>
      <c r="H438" s="353" t="n">
        <v>79</v>
      </c>
      <c r="I438" s="372" t="n">
        <v>0.58</v>
      </c>
      <c r="J438" s="384" t="s">
        <v>45</v>
      </c>
      <c r="K438" s="370" t="s">
        <v>4783</v>
      </c>
      <c r="L438" s="328" t="s">
        <v>624</v>
      </c>
      <c r="M438" s="370" t="s">
        <v>3607</v>
      </c>
      <c r="N438" s="267" t="s">
        <v>3657</v>
      </c>
      <c r="O438" s="385" t="n">
        <v>111.1007279</v>
      </c>
      <c r="P438" s="386" t="n">
        <v>0.023262437</v>
      </c>
      <c r="Q438" s="267"/>
      <c r="R438" s="269"/>
      <c r="S438" s="269"/>
      <c r="T438" s="253"/>
      <c r="U438" s="253"/>
      <c r="V438" s="253"/>
      <c r="W438" s="253"/>
      <c r="X438" s="253"/>
      <c r="Y438" s="253"/>
      <c r="Z438" s="253"/>
      <c r="AA438" s="253"/>
    </row>
    <row r="439" customFormat="false" ht="14.25" hidden="false" customHeight="true" outlineLevel="0" collapsed="false">
      <c r="A439" s="353" t="n">
        <v>435</v>
      </c>
      <c r="B439" s="267" t="s">
        <v>4784</v>
      </c>
      <c r="C439" s="328" t="s">
        <v>625</v>
      </c>
      <c r="D439" s="269" t="s">
        <v>362</v>
      </c>
      <c r="E439" s="269" t="s">
        <v>858</v>
      </c>
      <c r="F439" s="383" t="n">
        <v>1.61</v>
      </c>
      <c r="G439" s="292" t="n">
        <v>2018</v>
      </c>
      <c r="H439" s="353" t="n">
        <v>219</v>
      </c>
      <c r="I439" s="372" t="n">
        <v>1.61</v>
      </c>
      <c r="J439" s="384" t="s">
        <v>45</v>
      </c>
      <c r="K439" s="370" t="s">
        <v>4785</v>
      </c>
      <c r="L439" s="328" t="s">
        <v>625</v>
      </c>
      <c r="M439" s="370" t="s">
        <v>3607</v>
      </c>
      <c r="N439" s="267" t="s">
        <v>3657</v>
      </c>
      <c r="O439" s="385" t="n">
        <v>111.1084855</v>
      </c>
      <c r="P439" s="386" t="n">
        <v>0.040513368</v>
      </c>
      <c r="Q439" s="267"/>
      <c r="R439" s="269"/>
      <c r="S439" s="269"/>
      <c r="T439" s="253"/>
      <c r="U439" s="253"/>
      <c r="V439" s="253"/>
      <c r="W439" s="253"/>
      <c r="X439" s="253"/>
      <c r="Y439" s="253"/>
      <c r="Z439" s="253"/>
      <c r="AA439" s="253"/>
    </row>
    <row r="440" customFormat="false" ht="14.25" hidden="false" customHeight="true" outlineLevel="0" collapsed="false">
      <c r="A440" s="353" t="n">
        <v>436</v>
      </c>
      <c r="B440" s="267" t="s">
        <v>4786</v>
      </c>
      <c r="C440" s="328" t="s">
        <v>625</v>
      </c>
      <c r="D440" s="269" t="s">
        <v>362</v>
      </c>
      <c r="E440" s="269" t="s">
        <v>858</v>
      </c>
      <c r="F440" s="427" t="n">
        <v>0.42</v>
      </c>
      <c r="G440" s="338" t="n">
        <v>2021</v>
      </c>
      <c r="H440" s="353" t="n">
        <v>57</v>
      </c>
      <c r="I440" s="372" t="n">
        <v>0.42</v>
      </c>
      <c r="J440" s="384" t="s">
        <v>45</v>
      </c>
      <c r="K440" s="370" t="s">
        <v>4787</v>
      </c>
      <c r="L440" s="328" t="s">
        <v>625</v>
      </c>
      <c r="M440" s="370" t="s">
        <v>3607</v>
      </c>
      <c r="N440" s="267" t="s">
        <v>3657</v>
      </c>
      <c r="O440" s="392" t="n">
        <v>111.1075736</v>
      </c>
      <c r="P440" s="393" t="n">
        <v>0.04069513</v>
      </c>
      <c r="Q440" s="267"/>
      <c r="R440" s="269"/>
      <c r="S440" s="269"/>
      <c r="T440" s="253"/>
      <c r="U440" s="253"/>
      <c r="V440" s="253"/>
      <c r="W440" s="253"/>
      <c r="X440" s="253"/>
      <c r="Y440" s="253"/>
      <c r="Z440" s="253"/>
      <c r="AA440" s="253"/>
    </row>
    <row r="441" customFormat="false" ht="14.25" hidden="false" customHeight="true" outlineLevel="0" collapsed="false">
      <c r="A441" s="353" t="n">
        <v>437</v>
      </c>
      <c r="B441" s="267" t="s">
        <v>4788</v>
      </c>
      <c r="C441" s="370" t="s">
        <v>388</v>
      </c>
      <c r="D441" s="370" t="s">
        <v>389</v>
      </c>
      <c r="E441" s="370" t="s">
        <v>859</v>
      </c>
      <c r="F441" s="379" t="n">
        <v>0.84</v>
      </c>
      <c r="G441" s="419" t="n">
        <v>2013</v>
      </c>
      <c r="H441" s="353" t="n">
        <v>114</v>
      </c>
      <c r="I441" s="375" t="n">
        <v>0.84</v>
      </c>
      <c r="J441" s="373" t="s">
        <v>45</v>
      </c>
      <c r="K441" s="370" t="s">
        <v>4789</v>
      </c>
      <c r="L441" s="370" t="s">
        <v>388</v>
      </c>
      <c r="M441" s="370" t="s">
        <v>3607</v>
      </c>
      <c r="N441" s="273" t="s">
        <v>4790</v>
      </c>
      <c r="O441" s="370" t="n">
        <v>111.039097</v>
      </c>
      <c r="P441" s="370" t="n">
        <v>-0.015497</v>
      </c>
      <c r="Q441" s="353" t="s">
        <v>3609</v>
      </c>
      <c r="R441" s="353" t="s">
        <v>3609</v>
      </c>
      <c r="S441" s="370"/>
      <c r="T441" s="218"/>
      <c r="U441" s="218"/>
      <c r="V441" s="218"/>
      <c r="W441" s="218"/>
      <c r="X441" s="218"/>
      <c r="Y441" s="218"/>
      <c r="Z441" s="218"/>
      <c r="AA441" s="218"/>
    </row>
    <row r="442" customFormat="false" ht="14.25" hidden="false" customHeight="true" outlineLevel="0" collapsed="false">
      <c r="A442" s="353" t="n">
        <v>438</v>
      </c>
      <c r="B442" s="267" t="s">
        <v>4791</v>
      </c>
      <c r="C442" s="370" t="s">
        <v>390</v>
      </c>
      <c r="D442" s="370" t="s">
        <v>389</v>
      </c>
      <c r="E442" s="370" t="s">
        <v>859</v>
      </c>
      <c r="F442" s="379" t="n">
        <v>2.32</v>
      </c>
      <c r="G442" s="419" t="n">
        <v>2011</v>
      </c>
      <c r="H442" s="353" t="n">
        <v>315</v>
      </c>
      <c r="I442" s="375" t="n">
        <v>2.32</v>
      </c>
      <c r="J442" s="373" t="s">
        <v>45</v>
      </c>
      <c r="K442" s="370" t="s">
        <v>4792</v>
      </c>
      <c r="L442" s="370" t="s">
        <v>390</v>
      </c>
      <c r="M442" s="370" t="s">
        <v>3607</v>
      </c>
      <c r="N442" s="273" t="s">
        <v>4793</v>
      </c>
      <c r="O442" s="370" t="n">
        <v>111.043024</v>
      </c>
      <c r="P442" s="370" t="n">
        <v>-0.031197</v>
      </c>
      <c r="Q442" s="353" t="s">
        <v>3609</v>
      </c>
      <c r="R442" s="353" t="s">
        <v>3609</v>
      </c>
      <c r="S442" s="370"/>
      <c r="T442" s="218"/>
      <c r="U442" s="218"/>
      <c r="V442" s="218"/>
      <c r="W442" s="218"/>
      <c r="X442" s="218"/>
      <c r="Y442" s="218"/>
      <c r="Z442" s="218"/>
      <c r="AA442" s="218"/>
    </row>
    <row r="443" customFormat="false" ht="14.25" hidden="false" customHeight="true" outlineLevel="0" collapsed="false">
      <c r="A443" s="353" t="n">
        <v>439</v>
      </c>
      <c r="B443" s="267" t="s">
        <v>4794</v>
      </c>
      <c r="C443" s="370" t="s">
        <v>391</v>
      </c>
      <c r="D443" s="370" t="s">
        <v>389</v>
      </c>
      <c r="E443" s="370" t="s">
        <v>859</v>
      </c>
      <c r="F443" s="411" t="n">
        <v>1.46</v>
      </c>
      <c r="G443" s="419" t="n">
        <v>2014</v>
      </c>
      <c r="H443" s="353" t="n">
        <v>198</v>
      </c>
      <c r="I443" s="372" t="n">
        <v>1.46</v>
      </c>
      <c r="J443" s="373" t="s">
        <v>45</v>
      </c>
      <c r="K443" s="370" t="s">
        <v>4795</v>
      </c>
      <c r="L443" s="370" t="s">
        <v>391</v>
      </c>
      <c r="M443" s="370" t="s">
        <v>3607</v>
      </c>
      <c r="N443" s="273" t="s">
        <v>4796</v>
      </c>
      <c r="O443" s="370" t="n">
        <v>111.033058</v>
      </c>
      <c r="P443" s="370" t="n">
        <v>-0.024772</v>
      </c>
      <c r="Q443" s="353" t="s">
        <v>3609</v>
      </c>
      <c r="R443" s="353" t="s">
        <v>3609</v>
      </c>
      <c r="S443" s="370"/>
      <c r="T443" s="218"/>
      <c r="U443" s="218"/>
      <c r="V443" s="218"/>
      <c r="W443" s="218"/>
      <c r="X443" s="218"/>
      <c r="Y443" s="218"/>
      <c r="Z443" s="218"/>
      <c r="AA443" s="218"/>
    </row>
    <row r="444" customFormat="false" ht="14.25" hidden="false" customHeight="true" outlineLevel="0" collapsed="false">
      <c r="A444" s="353" t="n">
        <v>440</v>
      </c>
      <c r="B444" s="267" t="s">
        <v>4797</v>
      </c>
      <c r="C444" s="370" t="s">
        <v>392</v>
      </c>
      <c r="D444" s="370" t="s">
        <v>389</v>
      </c>
      <c r="E444" s="370" t="s">
        <v>859</v>
      </c>
      <c r="F444" s="379" t="n">
        <v>1.47</v>
      </c>
      <c r="G444" s="419" t="n">
        <v>2013</v>
      </c>
      <c r="H444" s="353" t="n">
        <v>200</v>
      </c>
      <c r="I444" s="375" t="n">
        <v>1.47</v>
      </c>
      <c r="J444" s="373" t="s">
        <v>45</v>
      </c>
      <c r="K444" s="370" t="s">
        <v>4798</v>
      </c>
      <c r="L444" s="370" t="s">
        <v>392</v>
      </c>
      <c r="M444" s="370" t="s">
        <v>3607</v>
      </c>
      <c r="N444" s="273" t="s">
        <v>4799</v>
      </c>
      <c r="O444" s="370" t="n">
        <v>111.053247</v>
      </c>
      <c r="P444" s="370" t="n">
        <v>-0.031731</v>
      </c>
      <c r="Q444" s="353" t="s">
        <v>3609</v>
      </c>
      <c r="R444" s="353" t="s">
        <v>3609</v>
      </c>
      <c r="S444" s="370"/>
      <c r="T444" s="218"/>
      <c r="U444" s="218"/>
      <c r="V444" s="218"/>
      <c r="W444" s="218"/>
      <c r="X444" s="218"/>
      <c r="Y444" s="218"/>
      <c r="Z444" s="218"/>
      <c r="AA444" s="218"/>
    </row>
    <row r="445" customFormat="false" ht="14.25" hidden="false" customHeight="true" outlineLevel="0" collapsed="false">
      <c r="A445" s="353" t="n">
        <v>441</v>
      </c>
      <c r="B445" s="267" t="s">
        <v>4800</v>
      </c>
      <c r="C445" s="377" t="s">
        <v>393</v>
      </c>
      <c r="D445" s="370" t="s">
        <v>389</v>
      </c>
      <c r="E445" s="370" t="s">
        <v>859</v>
      </c>
      <c r="F445" s="379" t="n">
        <v>1.15</v>
      </c>
      <c r="G445" s="419" t="n">
        <v>2014</v>
      </c>
      <c r="H445" s="353" t="n">
        <v>156</v>
      </c>
      <c r="I445" s="372" t="n">
        <v>1.16</v>
      </c>
      <c r="J445" s="373" t="s">
        <v>45</v>
      </c>
      <c r="K445" s="370" t="s">
        <v>4801</v>
      </c>
      <c r="L445" s="377" t="s">
        <v>393</v>
      </c>
      <c r="M445" s="370" t="s">
        <v>3607</v>
      </c>
      <c r="N445" s="273" t="s">
        <v>4802</v>
      </c>
      <c r="O445" s="370" t="n">
        <v>111.037352</v>
      </c>
      <c r="P445" s="370" t="n">
        <v>-0.025617</v>
      </c>
      <c r="Q445" s="353" t="s">
        <v>3609</v>
      </c>
      <c r="R445" s="353" t="s">
        <v>3609</v>
      </c>
      <c r="S445" s="370"/>
      <c r="T445" s="218"/>
      <c r="U445" s="218"/>
      <c r="V445" s="218"/>
      <c r="W445" s="218"/>
      <c r="X445" s="218"/>
      <c r="Y445" s="218"/>
      <c r="Z445" s="218"/>
      <c r="AA445" s="218"/>
    </row>
    <row r="446" customFormat="false" ht="14.25" hidden="false" customHeight="true" outlineLevel="0" collapsed="false">
      <c r="A446" s="353" t="n">
        <v>442</v>
      </c>
      <c r="B446" s="267" t="s">
        <v>4803</v>
      </c>
      <c r="C446" s="377" t="s">
        <v>394</v>
      </c>
      <c r="D446" s="370" t="s">
        <v>389</v>
      </c>
      <c r="E446" s="370" t="s">
        <v>859</v>
      </c>
      <c r="F446" s="379" t="n">
        <v>0.79</v>
      </c>
      <c r="G446" s="419" t="n">
        <v>2013</v>
      </c>
      <c r="H446" s="353" t="n">
        <v>107</v>
      </c>
      <c r="I446" s="372" t="n">
        <v>0.79</v>
      </c>
      <c r="J446" s="373" t="s">
        <v>45</v>
      </c>
      <c r="K446" s="370" t="s">
        <v>4804</v>
      </c>
      <c r="L446" s="377" t="s">
        <v>394</v>
      </c>
      <c r="M446" s="370" t="s">
        <v>3607</v>
      </c>
      <c r="N446" s="273" t="s">
        <v>4805</v>
      </c>
      <c r="O446" s="370" t="n">
        <v>111.039504</v>
      </c>
      <c r="P446" s="370" t="n">
        <v>-0.010611</v>
      </c>
      <c r="Q446" s="353" t="s">
        <v>3609</v>
      </c>
      <c r="R446" s="370"/>
      <c r="S446" s="370"/>
      <c r="T446" s="218"/>
      <c r="U446" s="218"/>
      <c r="V446" s="218"/>
      <c r="W446" s="218"/>
      <c r="X446" s="218"/>
      <c r="Y446" s="218"/>
      <c r="Z446" s="218"/>
      <c r="AA446" s="218"/>
    </row>
    <row r="447" customFormat="false" ht="14.25" hidden="false" customHeight="true" outlineLevel="0" collapsed="false">
      <c r="A447" s="353" t="n">
        <v>443</v>
      </c>
      <c r="B447" s="267" t="s">
        <v>4806</v>
      </c>
      <c r="C447" s="370" t="s">
        <v>396</v>
      </c>
      <c r="D447" s="370" t="s">
        <v>389</v>
      </c>
      <c r="E447" s="370" t="s">
        <v>859</v>
      </c>
      <c r="F447" s="379" t="n">
        <v>2.56</v>
      </c>
      <c r="G447" s="419" t="n">
        <v>2006</v>
      </c>
      <c r="H447" s="353" t="n">
        <v>348</v>
      </c>
      <c r="I447" s="372" t="n">
        <v>2.56</v>
      </c>
      <c r="J447" s="373" t="s">
        <v>45</v>
      </c>
      <c r="K447" s="370" t="s">
        <v>4807</v>
      </c>
      <c r="L447" s="370" t="s">
        <v>396</v>
      </c>
      <c r="M447" s="370" t="s">
        <v>3607</v>
      </c>
      <c r="N447" s="273" t="s">
        <v>4808</v>
      </c>
      <c r="O447" s="370" t="n">
        <v>111.025916</v>
      </c>
      <c r="P447" s="370" t="n">
        <v>-0.021876</v>
      </c>
      <c r="Q447" s="353" t="s">
        <v>3609</v>
      </c>
      <c r="R447" s="370"/>
      <c r="S447" s="370"/>
      <c r="T447" s="218"/>
      <c r="U447" s="218"/>
      <c r="V447" s="218"/>
      <c r="W447" s="218"/>
      <c r="X447" s="218"/>
      <c r="Y447" s="218"/>
      <c r="Z447" s="218"/>
      <c r="AA447" s="218"/>
    </row>
    <row r="448" customFormat="false" ht="14.25" hidden="false" customHeight="true" outlineLevel="0" collapsed="false">
      <c r="A448" s="353" t="n">
        <v>444</v>
      </c>
      <c r="B448" s="267" t="s">
        <v>4809</v>
      </c>
      <c r="C448" s="370" t="s">
        <v>397</v>
      </c>
      <c r="D448" s="370" t="s">
        <v>389</v>
      </c>
      <c r="E448" s="370" t="s">
        <v>859</v>
      </c>
      <c r="F448" s="379" t="n">
        <v>0.81</v>
      </c>
      <c r="G448" s="419" t="n">
        <v>2013</v>
      </c>
      <c r="H448" s="353" t="n">
        <v>110</v>
      </c>
      <c r="I448" s="372" t="n">
        <v>0.81</v>
      </c>
      <c r="J448" s="373" t="s">
        <v>45</v>
      </c>
      <c r="K448" s="370" t="s">
        <v>4810</v>
      </c>
      <c r="L448" s="370" t="s">
        <v>397</v>
      </c>
      <c r="M448" s="370" t="s">
        <v>3607</v>
      </c>
      <c r="N448" s="273" t="s">
        <v>4811</v>
      </c>
      <c r="O448" s="370" t="n">
        <v>111.04461</v>
      </c>
      <c r="P448" s="370" t="n">
        <v>-0.032344</v>
      </c>
      <c r="Q448" s="353" t="s">
        <v>3609</v>
      </c>
      <c r="R448" s="370"/>
      <c r="S448" s="370"/>
      <c r="T448" s="218"/>
      <c r="U448" s="218"/>
      <c r="V448" s="218"/>
      <c r="W448" s="218"/>
      <c r="X448" s="218"/>
      <c r="Y448" s="218"/>
      <c r="Z448" s="218"/>
      <c r="AA448" s="218"/>
    </row>
    <row r="449" customFormat="false" ht="14.25" hidden="false" customHeight="true" outlineLevel="0" collapsed="false">
      <c r="A449" s="353" t="n">
        <v>445</v>
      </c>
      <c r="B449" s="364" t="s">
        <v>4812</v>
      </c>
      <c r="C449" s="401" t="s">
        <v>2098</v>
      </c>
      <c r="D449" s="283" t="s">
        <v>389</v>
      </c>
      <c r="E449" s="283" t="s">
        <v>859</v>
      </c>
      <c r="F449" s="406" t="n">
        <v>1.59</v>
      </c>
      <c r="G449" s="292" t="n">
        <v>2014</v>
      </c>
      <c r="H449" s="267" t="n">
        <v>216</v>
      </c>
      <c r="I449" s="388" t="n">
        <v>1.6</v>
      </c>
      <c r="J449" s="354" t="s">
        <v>45</v>
      </c>
      <c r="K449" s="283" t="s">
        <v>4813</v>
      </c>
      <c r="L449" s="283" t="s">
        <v>398</v>
      </c>
      <c r="M449" s="269" t="s">
        <v>3607</v>
      </c>
      <c r="N449" s="354" t="s">
        <v>4814</v>
      </c>
      <c r="O449" s="389" t="n">
        <v>111</v>
      </c>
      <c r="P449" s="389" t="n">
        <v>-0.01</v>
      </c>
      <c r="Q449" s="292" t="s">
        <v>3609</v>
      </c>
      <c r="R449" s="269"/>
      <c r="S449" s="269"/>
      <c r="T449" s="253"/>
      <c r="U449" s="253"/>
      <c r="V449" s="253"/>
      <c r="W449" s="253"/>
      <c r="X449" s="253"/>
      <c r="Y449" s="253"/>
      <c r="Z449" s="253"/>
      <c r="AA449" s="253"/>
    </row>
    <row r="450" customFormat="false" ht="14.25" hidden="false" customHeight="true" outlineLevel="0" collapsed="false">
      <c r="A450" s="353" t="n">
        <v>446</v>
      </c>
      <c r="B450" s="267" t="s">
        <v>4815</v>
      </c>
      <c r="C450" s="377" t="s">
        <v>399</v>
      </c>
      <c r="D450" s="370" t="s">
        <v>389</v>
      </c>
      <c r="E450" s="370" t="s">
        <v>859</v>
      </c>
      <c r="F450" s="379" t="n">
        <v>1.17</v>
      </c>
      <c r="G450" s="419" t="n">
        <v>2016</v>
      </c>
      <c r="H450" s="353" t="n">
        <v>159</v>
      </c>
      <c r="I450" s="372" t="n">
        <v>1.17</v>
      </c>
      <c r="J450" s="373" t="s">
        <v>45</v>
      </c>
      <c r="K450" s="370" t="s">
        <v>4816</v>
      </c>
      <c r="L450" s="377" t="s">
        <v>399</v>
      </c>
      <c r="M450" s="370" t="s">
        <v>3607</v>
      </c>
      <c r="N450" s="381" t="s">
        <v>4817</v>
      </c>
      <c r="O450" s="370" t="n">
        <v>111.046555</v>
      </c>
      <c r="P450" s="370" t="n">
        <v>-0.028094</v>
      </c>
      <c r="Q450" s="353" t="s">
        <v>3609</v>
      </c>
      <c r="R450" s="370"/>
      <c r="S450" s="370"/>
      <c r="T450" s="218"/>
      <c r="U450" s="218"/>
      <c r="V450" s="218"/>
      <c r="W450" s="218"/>
      <c r="X450" s="218"/>
      <c r="Y450" s="218"/>
      <c r="Z450" s="218"/>
      <c r="AA450" s="218"/>
    </row>
    <row r="451" customFormat="false" ht="14.25" hidden="false" customHeight="true" outlineLevel="0" collapsed="false">
      <c r="A451" s="353" t="n">
        <v>447</v>
      </c>
      <c r="B451" s="267" t="s">
        <v>4818</v>
      </c>
      <c r="C451" s="370" t="s">
        <v>400</v>
      </c>
      <c r="D451" s="370" t="s">
        <v>389</v>
      </c>
      <c r="E451" s="370" t="s">
        <v>859</v>
      </c>
      <c r="F451" s="379" t="n">
        <v>1.52</v>
      </c>
      <c r="G451" s="419" t="n">
        <v>2003</v>
      </c>
      <c r="H451" s="353" t="n">
        <v>207</v>
      </c>
      <c r="I451" s="372" t="n">
        <v>1.99</v>
      </c>
      <c r="J451" s="373" t="s">
        <v>45</v>
      </c>
      <c r="K451" s="370" t="s">
        <v>4819</v>
      </c>
      <c r="L451" s="370" t="s">
        <v>400</v>
      </c>
      <c r="M451" s="370" t="s">
        <v>3607</v>
      </c>
      <c r="N451" s="382" t="s">
        <v>4820</v>
      </c>
      <c r="O451" s="370" t="n">
        <v>111.043992</v>
      </c>
      <c r="P451" s="370" t="n">
        <v>-0.033593</v>
      </c>
      <c r="Q451" s="353" t="s">
        <v>3609</v>
      </c>
      <c r="R451" s="370"/>
      <c r="S451" s="370"/>
      <c r="T451" s="218"/>
      <c r="U451" s="218"/>
      <c r="V451" s="218"/>
      <c r="W451" s="218"/>
      <c r="X451" s="218"/>
      <c r="Y451" s="218"/>
      <c r="Z451" s="218"/>
      <c r="AA451" s="218"/>
    </row>
    <row r="452" customFormat="false" ht="14.25" hidden="false" customHeight="true" outlineLevel="0" collapsed="false">
      <c r="A452" s="353" t="n">
        <v>448</v>
      </c>
      <c r="B452" s="267" t="s">
        <v>4821</v>
      </c>
      <c r="C452" s="377" t="s">
        <v>402</v>
      </c>
      <c r="D452" s="370" t="s">
        <v>389</v>
      </c>
      <c r="E452" s="370" t="s">
        <v>859</v>
      </c>
      <c r="F452" s="379" t="n">
        <v>1.12</v>
      </c>
      <c r="G452" s="419" t="n">
        <v>2014</v>
      </c>
      <c r="H452" s="353" t="n">
        <v>152</v>
      </c>
      <c r="I452" s="372" t="n">
        <v>1.15</v>
      </c>
      <c r="J452" s="373" t="s">
        <v>39</v>
      </c>
      <c r="K452" s="377" t="s">
        <v>4822</v>
      </c>
      <c r="L452" s="370" t="s">
        <v>4823</v>
      </c>
      <c r="M452" s="370" t="s">
        <v>3607</v>
      </c>
      <c r="N452" s="273" t="s">
        <v>4824</v>
      </c>
      <c r="O452" s="370" t="n">
        <v>111.05741</v>
      </c>
      <c r="P452" s="370" t="n">
        <v>-0.016333</v>
      </c>
      <c r="Q452" s="353" t="s">
        <v>3609</v>
      </c>
      <c r="R452" s="370"/>
      <c r="S452" s="370"/>
      <c r="T452" s="218"/>
      <c r="U452" s="218"/>
      <c r="V452" s="218"/>
      <c r="W452" s="218"/>
      <c r="X452" s="218"/>
      <c r="Y452" s="218"/>
      <c r="Z452" s="218"/>
      <c r="AA452" s="218"/>
    </row>
    <row r="453" customFormat="false" ht="14.25" hidden="false" customHeight="true" outlineLevel="0" collapsed="false">
      <c r="A453" s="353" t="n">
        <v>449</v>
      </c>
      <c r="B453" s="267" t="s">
        <v>4825</v>
      </c>
      <c r="C453" s="370" t="s">
        <v>404</v>
      </c>
      <c r="D453" s="370" t="s">
        <v>389</v>
      </c>
      <c r="E453" s="370" t="s">
        <v>859</v>
      </c>
      <c r="F453" s="379" t="n">
        <v>1.22</v>
      </c>
      <c r="G453" s="419" t="n">
        <v>2007</v>
      </c>
      <c r="H453" s="353" t="n">
        <v>166</v>
      </c>
      <c r="I453" s="372" t="n">
        <v>1.88</v>
      </c>
      <c r="J453" s="373" t="s">
        <v>39</v>
      </c>
      <c r="K453" s="377" t="s">
        <v>4826</v>
      </c>
      <c r="L453" s="370" t="s">
        <v>4827</v>
      </c>
      <c r="M453" s="370" t="s">
        <v>3607</v>
      </c>
      <c r="N453" s="273" t="s">
        <v>4828</v>
      </c>
      <c r="O453" s="370" t="n">
        <v>111.035708</v>
      </c>
      <c r="P453" s="370" t="n">
        <v>-0.010326</v>
      </c>
      <c r="Q453" s="353" t="s">
        <v>3609</v>
      </c>
      <c r="R453" s="370"/>
      <c r="S453" s="370"/>
      <c r="T453" s="218"/>
      <c r="U453" s="218"/>
      <c r="V453" s="218"/>
      <c r="W453" s="218"/>
      <c r="X453" s="218"/>
      <c r="Y453" s="218"/>
      <c r="Z453" s="218"/>
      <c r="AA453" s="218"/>
    </row>
    <row r="454" customFormat="false" ht="14.25" hidden="false" customHeight="true" outlineLevel="0" collapsed="false">
      <c r="A454" s="353" t="n">
        <v>450</v>
      </c>
      <c r="B454" s="267" t="s">
        <v>4829</v>
      </c>
      <c r="C454" s="370" t="s">
        <v>405</v>
      </c>
      <c r="D454" s="370" t="s">
        <v>389</v>
      </c>
      <c r="E454" s="370" t="s">
        <v>859</v>
      </c>
      <c r="F454" s="379" t="n">
        <v>1.47</v>
      </c>
      <c r="G454" s="419" t="n">
        <v>2014</v>
      </c>
      <c r="H454" s="353" t="n">
        <v>200</v>
      </c>
      <c r="I454" s="372" t="n">
        <v>1.48</v>
      </c>
      <c r="J454" s="373" t="s">
        <v>45</v>
      </c>
      <c r="K454" s="370" t="s">
        <v>4830</v>
      </c>
      <c r="L454" s="370" t="s">
        <v>405</v>
      </c>
      <c r="M454" s="370" t="s">
        <v>3607</v>
      </c>
      <c r="N454" s="376" t="s">
        <v>4831</v>
      </c>
      <c r="O454" s="370" t="n">
        <v>111.043706</v>
      </c>
      <c r="P454" s="370" t="n">
        <v>-0.03241</v>
      </c>
      <c r="Q454" s="353" t="s">
        <v>3609</v>
      </c>
      <c r="R454" s="370"/>
      <c r="S454" s="370"/>
      <c r="T454" s="218"/>
      <c r="U454" s="218"/>
      <c r="V454" s="218"/>
      <c r="W454" s="218"/>
      <c r="X454" s="218"/>
      <c r="Y454" s="218"/>
      <c r="Z454" s="218"/>
      <c r="AA454" s="218"/>
    </row>
    <row r="455" customFormat="false" ht="14.25" hidden="false" customHeight="true" outlineLevel="0" collapsed="false">
      <c r="A455" s="353" t="n">
        <v>451</v>
      </c>
      <c r="B455" s="267" t="s">
        <v>4832</v>
      </c>
      <c r="C455" s="328" t="s">
        <v>626</v>
      </c>
      <c r="D455" s="269" t="s">
        <v>389</v>
      </c>
      <c r="E455" s="269" t="s">
        <v>859</v>
      </c>
      <c r="F455" s="423" t="n">
        <v>1</v>
      </c>
      <c r="G455" s="267" t="n">
        <v>2016</v>
      </c>
      <c r="H455" s="353" t="n">
        <v>136</v>
      </c>
      <c r="I455" s="372" t="n">
        <v>1.28</v>
      </c>
      <c r="J455" s="384" t="s">
        <v>39</v>
      </c>
      <c r="K455" s="377" t="s">
        <v>4833</v>
      </c>
      <c r="L455" s="328" t="s">
        <v>626</v>
      </c>
      <c r="M455" s="370" t="s">
        <v>3607</v>
      </c>
      <c r="N455" s="267" t="s">
        <v>3657</v>
      </c>
      <c r="O455" s="385" t="n">
        <v>111.039985</v>
      </c>
      <c r="P455" s="386" t="n">
        <v>-0.012640646</v>
      </c>
      <c r="Q455" s="267"/>
      <c r="R455" s="269"/>
      <c r="S455" s="269"/>
      <c r="T455" s="253"/>
      <c r="U455" s="253"/>
      <c r="V455" s="253"/>
      <c r="W455" s="253"/>
      <c r="X455" s="253"/>
      <c r="Y455" s="253"/>
      <c r="Z455" s="253"/>
      <c r="AA455" s="253"/>
    </row>
    <row r="456" customFormat="false" ht="14.25" hidden="false" customHeight="true" outlineLevel="0" collapsed="false">
      <c r="A456" s="353" t="n">
        <v>452</v>
      </c>
      <c r="B456" s="267" t="s">
        <v>4834</v>
      </c>
      <c r="C456" s="283" t="s">
        <v>627</v>
      </c>
      <c r="D456" s="283" t="s">
        <v>389</v>
      </c>
      <c r="E456" s="283" t="s">
        <v>859</v>
      </c>
      <c r="F456" s="423" t="n">
        <v>1.79</v>
      </c>
      <c r="G456" s="190" t="n">
        <v>2016</v>
      </c>
      <c r="H456" s="353" t="n">
        <v>243</v>
      </c>
      <c r="I456" s="424" t="n">
        <v>2.5</v>
      </c>
      <c r="J456" s="425" t="s">
        <v>45</v>
      </c>
      <c r="K456" s="370" t="s">
        <v>4835</v>
      </c>
      <c r="L456" s="283" t="s">
        <v>627</v>
      </c>
      <c r="M456" s="370" t="s">
        <v>3607</v>
      </c>
      <c r="N456" s="267" t="s">
        <v>3657</v>
      </c>
      <c r="O456" s="283"/>
      <c r="P456" s="283"/>
      <c r="Q456" s="283"/>
      <c r="R456" s="269"/>
      <c r="S456" s="269"/>
      <c r="T456" s="253"/>
      <c r="U456" s="253"/>
      <c r="V456" s="253"/>
      <c r="W456" s="253"/>
      <c r="X456" s="253"/>
      <c r="Y456" s="253"/>
      <c r="Z456" s="253"/>
      <c r="AA456" s="253"/>
    </row>
    <row r="457" customFormat="false" ht="14.25" hidden="false" customHeight="true" outlineLevel="0" collapsed="false">
      <c r="A457" s="353" t="n">
        <v>453</v>
      </c>
      <c r="B457" s="267" t="s">
        <v>4836</v>
      </c>
      <c r="C457" s="377" t="s">
        <v>407</v>
      </c>
      <c r="D457" s="370" t="s">
        <v>408</v>
      </c>
      <c r="E457" s="370" t="s">
        <v>4837</v>
      </c>
      <c r="F457" s="380" t="n">
        <v>0.37</v>
      </c>
      <c r="G457" s="353" t="n">
        <v>2011</v>
      </c>
      <c r="H457" s="353" t="n">
        <v>50</v>
      </c>
      <c r="I457" s="375" t="n">
        <v>0.37</v>
      </c>
      <c r="J457" s="373" t="s">
        <v>45</v>
      </c>
      <c r="K457" s="370" t="s">
        <v>4838</v>
      </c>
      <c r="L457" s="377" t="s">
        <v>407</v>
      </c>
      <c r="M457" s="370" t="s">
        <v>3607</v>
      </c>
      <c r="N457" s="381" t="s">
        <v>4839</v>
      </c>
      <c r="O457" s="370" t="n">
        <v>111.065242</v>
      </c>
      <c r="P457" s="370" t="n">
        <v>-0.072162</v>
      </c>
      <c r="Q457" s="353" t="s">
        <v>3609</v>
      </c>
      <c r="R457" s="370"/>
      <c r="S457" s="370"/>
      <c r="T457" s="218"/>
      <c r="U457" s="218"/>
      <c r="V457" s="218"/>
      <c r="W457" s="218"/>
      <c r="X457" s="218"/>
      <c r="Y457" s="218"/>
      <c r="Z457" s="218"/>
      <c r="AA457" s="218"/>
    </row>
    <row r="458" customFormat="false" ht="14.25" hidden="false" customHeight="true" outlineLevel="0" collapsed="false">
      <c r="A458" s="353" t="n">
        <v>454</v>
      </c>
      <c r="B458" s="267" t="s">
        <v>4840</v>
      </c>
      <c r="C458" s="377" t="s">
        <v>407</v>
      </c>
      <c r="D458" s="370" t="s">
        <v>408</v>
      </c>
      <c r="E458" s="370" t="s">
        <v>4837</v>
      </c>
      <c r="F458" s="380" t="n">
        <v>1.39</v>
      </c>
      <c r="G458" s="353" t="n">
        <v>2013</v>
      </c>
      <c r="H458" s="353" t="n">
        <v>189</v>
      </c>
      <c r="I458" s="375" t="n">
        <v>1.38</v>
      </c>
      <c r="J458" s="373" t="s">
        <v>45</v>
      </c>
      <c r="K458" s="370" t="s">
        <v>4841</v>
      </c>
      <c r="L458" s="377" t="s">
        <v>407</v>
      </c>
      <c r="M458" s="370" t="s">
        <v>3607</v>
      </c>
      <c r="N458" s="382" t="s">
        <v>4842</v>
      </c>
      <c r="O458" s="370" t="n">
        <v>111.063556</v>
      </c>
      <c r="P458" s="370" t="n">
        <v>-0.073604</v>
      </c>
      <c r="Q458" s="353" t="s">
        <v>3609</v>
      </c>
      <c r="R458" s="370"/>
      <c r="S458" s="370"/>
      <c r="T458" s="218"/>
      <c r="U458" s="218"/>
      <c r="V458" s="218"/>
      <c r="W458" s="218"/>
      <c r="X458" s="218"/>
      <c r="Y458" s="218"/>
      <c r="Z458" s="218"/>
      <c r="AA458" s="218"/>
    </row>
    <row r="459" customFormat="false" ht="14.25" hidden="false" customHeight="true" outlineLevel="0" collapsed="false">
      <c r="A459" s="353" t="n">
        <v>455</v>
      </c>
      <c r="B459" s="267" t="s">
        <v>4843</v>
      </c>
      <c r="C459" s="377" t="s">
        <v>407</v>
      </c>
      <c r="D459" s="370" t="s">
        <v>408</v>
      </c>
      <c r="E459" s="370" t="s">
        <v>4837</v>
      </c>
      <c r="F459" s="380" t="n">
        <v>0.77</v>
      </c>
      <c r="G459" s="353" t="n">
        <v>2014</v>
      </c>
      <c r="H459" s="353" t="n">
        <v>105</v>
      </c>
      <c r="I459" s="375" t="n">
        <v>0.77</v>
      </c>
      <c r="J459" s="373" t="s">
        <v>45</v>
      </c>
      <c r="K459" s="370" t="s">
        <v>4844</v>
      </c>
      <c r="L459" s="377" t="s">
        <v>407</v>
      </c>
      <c r="M459" s="370" t="s">
        <v>3607</v>
      </c>
      <c r="N459" s="382" t="s">
        <v>4845</v>
      </c>
      <c r="O459" s="370" t="n">
        <v>111.068424</v>
      </c>
      <c r="P459" s="370" t="n">
        <v>-0.072665</v>
      </c>
      <c r="Q459" s="353" t="s">
        <v>3609</v>
      </c>
      <c r="R459" s="370"/>
      <c r="S459" s="370"/>
      <c r="T459" s="218"/>
      <c r="U459" s="218"/>
      <c r="V459" s="218"/>
      <c r="W459" s="218"/>
      <c r="X459" s="218"/>
      <c r="Y459" s="218"/>
      <c r="Z459" s="218"/>
      <c r="AA459" s="218"/>
    </row>
    <row r="460" customFormat="false" ht="14.25" hidden="false" customHeight="true" outlineLevel="0" collapsed="false">
      <c r="A460" s="353" t="n">
        <v>456</v>
      </c>
      <c r="B460" s="267" t="s">
        <v>4846</v>
      </c>
      <c r="C460" s="370" t="s">
        <v>410</v>
      </c>
      <c r="D460" s="370" t="s">
        <v>408</v>
      </c>
      <c r="E460" s="370" t="s">
        <v>4837</v>
      </c>
      <c r="F460" s="380" t="n">
        <v>1.89</v>
      </c>
      <c r="G460" s="353" t="n">
        <v>2015</v>
      </c>
      <c r="H460" s="353" t="n">
        <v>257</v>
      </c>
      <c r="I460" s="372" t="n">
        <v>2</v>
      </c>
      <c r="J460" s="373" t="s">
        <v>39</v>
      </c>
      <c r="K460" s="377" t="s">
        <v>4847</v>
      </c>
      <c r="L460" s="370" t="s">
        <v>410</v>
      </c>
      <c r="M460" s="370" t="s">
        <v>3607</v>
      </c>
      <c r="N460" s="273" t="s">
        <v>4848</v>
      </c>
      <c r="O460" s="370" t="n">
        <v>111.085455</v>
      </c>
      <c r="P460" s="370" t="n">
        <v>-0.055862</v>
      </c>
      <c r="Q460" s="353" t="s">
        <v>3609</v>
      </c>
      <c r="R460" s="353" t="s">
        <v>3609</v>
      </c>
      <c r="S460" s="370"/>
      <c r="T460" s="218"/>
      <c r="U460" s="218"/>
      <c r="V460" s="218"/>
      <c r="W460" s="218"/>
      <c r="X460" s="218"/>
      <c r="Y460" s="218"/>
      <c r="Z460" s="218"/>
      <c r="AA460" s="218"/>
    </row>
    <row r="461" customFormat="false" ht="14.25" hidden="false" customHeight="true" outlineLevel="0" collapsed="false">
      <c r="A461" s="353" t="n">
        <v>457</v>
      </c>
      <c r="B461" s="267" t="s">
        <v>4849</v>
      </c>
      <c r="C461" s="377" t="s">
        <v>411</v>
      </c>
      <c r="D461" s="370" t="s">
        <v>408</v>
      </c>
      <c r="E461" s="370" t="s">
        <v>4837</v>
      </c>
      <c r="F461" s="380" t="n">
        <v>0.42</v>
      </c>
      <c r="G461" s="353" t="n">
        <v>2016</v>
      </c>
      <c r="H461" s="353" t="n">
        <v>57</v>
      </c>
      <c r="I461" s="375" t="n">
        <v>0.42</v>
      </c>
      <c r="J461" s="373" t="s">
        <v>45</v>
      </c>
      <c r="K461" s="370" t="s">
        <v>4850</v>
      </c>
      <c r="L461" s="370" t="s">
        <v>411</v>
      </c>
      <c r="M461" s="370" t="s">
        <v>3607</v>
      </c>
      <c r="N461" s="267" t="s">
        <v>3657</v>
      </c>
      <c r="O461" s="370" t="n">
        <v>111.070037</v>
      </c>
      <c r="P461" s="370" t="n">
        <v>-0.08242</v>
      </c>
      <c r="Q461" s="353" t="s">
        <v>3609</v>
      </c>
      <c r="R461" s="370"/>
      <c r="S461" s="370"/>
      <c r="T461" s="218"/>
      <c r="U461" s="218"/>
      <c r="V461" s="218"/>
      <c r="W461" s="218"/>
      <c r="X461" s="218"/>
      <c r="Y461" s="218"/>
      <c r="Z461" s="218"/>
      <c r="AA461" s="218"/>
    </row>
    <row r="462" customFormat="false" ht="14.25" hidden="false" customHeight="true" outlineLevel="0" collapsed="false">
      <c r="A462" s="353" t="n">
        <v>458</v>
      </c>
      <c r="B462" s="267" t="s">
        <v>4851</v>
      </c>
      <c r="C462" s="377" t="s">
        <v>412</v>
      </c>
      <c r="D462" s="370" t="s">
        <v>408</v>
      </c>
      <c r="E462" s="370" t="s">
        <v>4837</v>
      </c>
      <c r="F462" s="380" t="n">
        <v>1.37</v>
      </c>
      <c r="G462" s="353" t="n">
        <v>2012</v>
      </c>
      <c r="H462" s="353" t="n">
        <v>186</v>
      </c>
      <c r="I462" s="375" t="n">
        <v>1.37</v>
      </c>
      <c r="J462" s="373" t="s">
        <v>45</v>
      </c>
      <c r="K462" s="370" t="s">
        <v>4852</v>
      </c>
      <c r="L462" s="377" t="s">
        <v>412</v>
      </c>
      <c r="M462" s="370" t="s">
        <v>3607</v>
      </c>
      <c r="N462" s="267" t="s">
        <v>3657</v>
      </c>
      <c r="O462" s="370" t="n">
        <v>111.067225</v>
      </c>
      <c r="P462" s="370" t="n">
        <v>-0.070072</v>
      </c>
      <c r="Q462" s="353" t="s">
        <v>3609</v>
      </c>
      <c r="R462" s="370"/>
      <c r="S462" s="370"/>
      <c r="T462" s="218"/>
      <c r="U462" s="218"/>
      <c r="V462" s="218"/>
      <c r="W462" s="218"/>
      <c r="X462" s="218"/>
      <c r="Y462" s="218"/>
      <c r="Z462" s="218"/>
      <c r="AA462" s="218"/>
    </row>
    <row r="463" customFormat="false" ht="14.25" hidden="false" customHeight="true" outlineLevel="0" collapsed="false">
      <c r="A463" s="353" t="n">
        <v>459</v>
      </c>
      <c r="B463" s="267" t="s">
        <v>4853</v>
      </c>
      <c r="C463" s="279" t="s">
        <v>413</v>
      </c>
      <c r="D463" s="370" t="s">
        <v>408</v>
      </c>
      <c r="E463" s="370" t="s">
        <v>4837</v>
      </c>
      <c r="F463" s="411" t="n">
        <v>1.03</v>
      </c>
      <c r="G463" s="353" t="n">
        <v>2014</v>
      </c>
      <c r="H463" s="353" t="n">
        <v>140</v>
      </c>
      <c r="I463" s="375" t="n">
        <v>1.03</v>
      </c>
      <c r="J463" s="373" t="s">
        <v>45</v>
      </c>
      <c r="K463" s="370" t="s">
        <v>4854</v>
      </c>
      <c r="L463" s="279" t="s">
        <v>413</v>
      </c>
      <c r="M463" s="370" t="s">
        <v>3607</v>
      </c>
      <c r="N463" s="381" t="s">
        <v>4855</v>
      </c>
      <c r="O463" s="370" t="n">
        <v>111.067075</v>
      </c>
      <c r="P463" s="370" t="n">
        <v>-0.05906</v>
      </c>
      <c r="Q463" s="353" t="s">
        <v>3609</v>
      </c>
      <c r="R463" s="370"/>
      <c r="S463" s="370"/>
      <c r="T463" s="218"/>
      <c r="U463" s="218"/>
      <c r="V463" s="218"/>
      <c r="W463" s="218"/>
      <c r="X463" s="218"/>
      <c r="Y463" s="218"/>
      <c r="Z463" s="218"/>
      <c r="AA463" s="218"/>
    </row>
    <row r="464" customFormat="false" ht="14.25" hidden="false" customHeight="true" outlineLevel="0" collapsed="false">
      <c r="A464" s="353" t="n">
        <v>460</v>
      </c>
      <c r="B464" s="267" t="s">
        <v>4856</v>
      </c>
      <c r="C464" s="279" t="s">
        <v>413</v>
      </c>
      <c r="D464" s="370" t="s">
        <v>408</v>
      </c>
      <c r="E464" s="370" t="s">
        <v>4837</v>
      </c>
      <c r="F464" s="411" t="n">
        <v>0.65</v>
      </c>
      <c r="G464" s="353" t="n">
        <v>2009</v>
      </c>
      <c r="H464" s="353" t="n">
        <v>88</v>
      </c>
      <c r="I464" s="375" t="n">
        <v>0.65</v>
      </c>
      <c r="J464" s="373" t="s">
        <v>45</v>
      </c>
      <c r="K464" s="370" t="s">
        <v>4857</v>
      </c>
      <c r="L464" s="279" t="s">
        <v>413</v>
      </c>
      <c r="M464" s="370" t="s">
        <v>3607</v>
      </c>
      <c r="N464" s="382" t="s">
        <v>4858</v>
      </c>
      <c r="O464" s="370" t="n">
        <v>111.066767</v>
      </c>
      <c r="P464" s="370" t="n">
        <v>-0.072965</v>
      </c>
      <c r="Q464" s="353" t="s">
        <v>3609</v>
      </c>
      <c r="R464" s="370"/>
      <c r="S464" s="370"/>
      <c r="T464" s="218"/>
      <c r="U464" s="218"/>
      <c r="V464" s="218"/>
      <c r="W464" s="218"/>
      <c r="X464" s="218"/>
      <c r="Y464" s="218"/>
      <c r="Z464" s="218"/>
      <c r="AA464" s="218"/>
    </row>
    <row r="465" customFormat="false" ht="14.25" hidden="false" customHeight="true" outlineLevel="0" collapsed="false">
      <c r="A465" s="353" t="n">
        <v>461</v>
      </c>
      <c r="B465" s="267" t="s">
        <v>4859</v>
      </c>
      <c r="C465" s="377" t="s">
        <v>414</v>
      </c>
      <c r="D465" s="370" t="s">
        <v>408</v>
      </c>
      <c r="E465" s="370" t="s">
        <v>4837</v>
      </c>
      <c r="F465" s="411" t="n">
        <v>1.05</v>
      </c>
      <c r="G465" s="353" t="n">
        <v>2015</v>
      </c>
      <c r="H465" s="353" t="n">
        <v>143</v>
      </c>
      <c r="I465" s="372" t="n">
        <v>1.28</v>
      </c>
      <c r="J465" s="373" t="s">
        <v>39</v>
      </c>
      <c r="K465" s="377" t="s">
        <v>4860</v>
      </c>
      <c r="L465" s="377" t="s">
        <v>414</v>
      </c>
      <c r="M465" s="370" t="s">
        <v>3607</v>
      </c>
      <c r="N465" s="273" t="s">
        <v>4861</v>
      </c>
      <c r="O465" s="370" t="n">
        <v>111.067009</v>
      </c>
      <c r="P465" s="370" t="n">
        <v>-0.068556</v>
      </c>
      <c r="Q465" s="353" t="s">
        <v>3609</v>
      </c>
      <c r="R465" s="353" t="s">
        <v>3609</v>
      </c>
      <c r="S465" s="370"/>
      <c r="T465" s="218"/>
      <c r="U465" s="218"/>
      <c r="V465" s="218"/>
      <c r="W465" s="218"/>
      <c r="X465" s="218"/>
      <c r="Y465" s="218"/>
      <c r="Z465" s="218"/>
      <c r="AA465" s="218"/>
    </row>
    <row r="466" customFormat="false" ht="14.25" hidden="false" customHeight="true" outlineLevel="0" collapsed="false">
      <c r="A466" s="353" t="n">
        <v>462</v>
      </c>
      <c r="B466" s="267" t="s">
        <v>4862</v>
      </c>
      <c r="C466" s="279" t="s">
        <v>415</v>
      </c>
      <c r="D466" s="370" t="s">
        <v>408</v>
      </c>
      <c r="E466" s="370" t="s">
        <v>4837</v>
      </c>
      <c r="F466" s="411" t="n">
        <v>0.58</v>
      </c>
      <c r="G466" s="353" t="n">
        <v>2013</v>
      </c>
      <c r="H466" s="353" t="n">
        <v>79</v>
      </c>
      <c r="I466" s="375" t="n">
        <v>0.58</v>
      </c>
      <c r="J466" s="373" t="s">
        <v>45</v>
      </c>
      <c r="K466" s="370" t="s">
        <v>4863</v>
      </c>
      <c r="L466" s="279" t="s">
        <v>415</v>
      </c>
      <c r="M466" s="370" t="s">
        <v>3607</v>
      </c>
      <c r="N466" s="376" t="s">
        <v>4864</v>
      </c>
      <c r="O466" s="370" t="n">
        <v>111.065917</v>
      </c>
      <c r="P466" s="370" t="n">
        <v>-0.07279</v>
      </c>
      <c r="Q466" s="353" t="s">
        <v>3609</v>
      </c>
      <c r="R466" s="370"/>
      <c r="S466" s="370"/>
      <c r="T466" s="218"/>
      <c r="U466" s="218"/>
      <c r="V466" s="218"/>
      <c r="W466" s="218"/>
      <c r="X466" s="218"/>
      <c r="Y466" s="218"/>
      <c r="Z466" s="218"/>
      <c r="AA466" s="218"/>
    </row>
    <row r="467" customFormat="false" ht="14.25" hidden="false" customHeight="true" outlineLevel="0" collapsed="false">
      <c r="A467" s="353" t="n">
        <v>463</v>
      </c>
      <c r="B467" s="267" t="s">
        <v>4865</v>
      </c>
      <c r="C467" s="377" t="s">
        <v>416</v>
      </c>
      <c r="D467" s="370" t="s">
        <v>408</v>
      </c>
      <c r="E467" s="370" t="s">
        <v>4837</v>
      </c>
      <c r="F467" s="411" t="n">
        <v>2.38</v>
      </c>
      <c r="G467" s="353" t="n">
        <v>2016</v>
      </c>
      <c r="H467" s="353" t="n">
        <v>323</v>
      </c>
      <c r="I467" s="375" t="n">
        <v>2.38</v>
      </c>
      <c r="J467" s="373" t="s">
        <v>45</v>
      </c>
      <c r="K467" s="370" t="s">
        <v>4866</v>
      </c>
      <c r="L467" s="377" t="s">
        <v>416</v>
      </c>
      <c r="M467" s="370" t="s">
        <v>3607</v>
      </c>
      <c r="N467" s="273" t="s">
        <v>4867</v>
      </c>
      <c r="O467" s="370" t="n">
        <v>110.985986</v>
      </c>
      <c r="P467" s="370" t="n">
        <v>-0.059653</v>
      </c>
      <c r="Q467" s="353" t="s">
        <v>3609</v>
      </c>
      <c r="R467" s="353" t="s">
        <v>3609</v>
      </c>
      <c r="S467" s="370"/>
      <c r="T467" s="218"/>
      <c r="U467" s="218"/>
      <c r="V467" s="218"/>
      <c r="W467" s="218"/>
      <c r="X467" s="218"/>
      <c r="Y467" s="218"/>
      <c r="Z467" s="218"/>
      <c r="AA467" s="218"/>
    </row>
    <row r="468" customFormat="false" ht="14.25" hidden="false" customHeight="true" outlineLevel="0" collapsed="false">
      <c r="A468" s="353" t="n">
        <v>464</v>
      </c>
      <c r="B468" s="267" t="s">
        <v>4868</v>
      </c>
      <c r="C468" s="377" t="s">
        <v>418</v>
      </c>
      <c r="D468" s="370" t="s">
        <v>408</v>
      </c>
      <c r="E468" s="370" t="s">
        <v>4837</v>
      </c>
      <c r="F468" s="380" t="n">
        <v>1.25</v>
      </c>
      <c r="G468" s="353" t="n">
        <v>2013</v>
      </c>
      <c r="H468" s="353" t="n">
        <v>170</v>
      </c>
      <c r="I468" s="375" t="n">
        <v>1.25</v>
      </c>
      <c r="J468" s="373" t="s">
        <v>45</v>
      </c>
      <c r="K468" s="370" t="s">
        <v>4869</v>
      </c>
      <c r="L468" s="377" t="s">
        <v>418</v>
      </c>
      <c r="M468" s="370" t="s">
        <v>3607</v>
      </c>
      <c r="N468" s="267" t="s">
        <v>3657</v>
      </c>
      <c r="O468" s="370" t="n">
        <v>111.066705</v>
      </c>
      <c r="P468" s="370" t="n">
        <v>-0.070847</v>
      </c>
      <c r="Q468" s="353" t="s">
        <v>3609</v>
      </c>
      <c r="R468" s="370"/>
      <c r="S468" s="370"/>
      <c r="T468" s="218"/>
      <c r="U468" s="218"/>
      <c r="V468" s="218"/>
      <c r="W468" s="218"/>
      <c r="X468" s="218"/>
      <c r="Y468" s="218"/>
      <c r="Z468" s="218"/>
      <c r="AA468" s="218"/>
    </row>
    <row r="469" customFormat="false" ht="14.25" hidden="false" customHeight="true" outlineLevel="0" collapsed="false">
      <c r="A469" s="353" t="n">
        <v>465</v>
      </c>
      <c r="B469" s="267" t="s">
        <v>4870</v>
      </c>
      <c r="C469" s="377" t="s">
        <v>419</v>
      </c>
      <c r="D469" s="370" t="s">
        <v>408</v>
      </c>
      <c r="E469" s="370" t="s">
        <v>4837</v>
      </c>
      <c r="F469" s="380" t="n">
        <v>0.48</v>
      </c>
      <c r="G469" s="353" t="n">
        <v>2013</v>
      </c>
      <c r="H469" s="353" t="n">
        <v>65</v>
      </c>
      <c r="I469" s="375" t="n">
        <v>0.48</v>
      </c>
      <c r="J469" s="373" t="s">
        <v>45</v>
      </c>
      <c r="K469" s="370" t="s">
        <v>4871</v>
      </c>
      <c r="L469" s="377" t="s">
        <v>419</v>
      </c>
      <c r="M469" s="370" t="s">
        <v>3607</v>
      </c>
      <c r="N469" s="376" t="s">
        <v>4872</v>
      </c>
      <c r="O469" s="370" t="n">
        <v>111.069335</v>
      </c>
      <c r="P469" s="370" t="n">
        <v>-0.071983</v>
      </c>
      <c r="Q469" s="353" t="s">
        <v>3609</v>
      </c>
      <c r="R469" s="370"/>
      <c r="S469" s="370"/>
      <c r="T469" s="218"/>
      <c r="U469" s="218"/>
      <c r="V469" s="218"/>
      <c r="W469" s="218"/>
      <c r="X469" s="218"/>
      <c r="Y469" s="218"/>
      <c r="Z469" s="218"/>
      <c r="AA469" s="218"/>
    </row>
    <row r="470" customFormat="false" ht="14.25" hidden="false" customHeight="true" outlineLevel="0" collapsed="false">
      <c r="A470" s="353" t="n">
        <v>466</v>
      </c>
      <c r="B470" s="267" t="s">
        <v>4873</v>
      </c>
      <c r="C470" s="377" t="s">
        <v>420</v>
      </c>
      <c r="D470" s="370" t="s">
        <v>408</v>
      </c>
      <c r="E470" s="370" t="s">
        <v>4837</v>
      </c>
      <c r="F470" s="380" t="n">
        <v>0.48</v>
      </c>
      <c r="G470" s="353" t="n">
        <v>2012</v>
      </c>
      <c r="H470" s="353" t="n">
        <v>65</v>
      </c>
      <c r="I470" s="375" t="n">
        <v>0.48</v>
      </c>
      <c r="J470" s="373" t="s">
        <v>45</v>
      </c>
      <c r="K470" s="370" t="s">
        <v>4874</v>
      </c>
      <c r="L470" s="377" t="s">
        <v>420</v>
      </c>
      <c r="M470" s="370" t="s">
        <v>3607</v>
      </c>
      <c r="N470" s="267" t="s">
        <v>3657</v>
      </c>
      <c r="O470" s="370" t="n">
        <v>111.078106</v>
      </c>
      <c r="P470" s="370" t="n">
        <v>-0.075887</v>
      </c>
      <c r="Q470" s="353" t="s">
        <v>3609</v>
      </c>
      <c r="R470" s="370"/>
      <c r="S470" s="370"/>
      <c r="T470" s="218"/>
      <c r="U470" s="218"/>
      <c r="V470" s="218"/>
      <c r="W470" s="218"/>
      <c r="X470" s="218"/>
      <c r="Y470" s="218"/>
      <c r="Z470" s="218"/>
      <c r="AA470" s="218"/>
    </row>
    <row r="471" customFormat="false" ht="14.25" hidden="false" customHeight="true" outlineLevel="0" collapsed="false">
      <c r="A471" s="353" t="n">
        <v>467</v>
      </c>
      <c r="B471" s="267" t="s">
        <v>4875</v>
      </c>
      <c r="C471" s="377" t="s">
        <v>421</v>
      </c>
      <c r="D471" s="370" t="s">
        <v>408</v>
      </c>
      <c r="E471" s="370" t="s">
        <v>4837</v>
      </c>
      <c r="F471" s="411" t="n">
        <v>3.83</v>
      </c>
      <c r="G471" s="353" t="n">
        <v>2013</v>
      </c>
      <c r="H471" s="353" t="n">
        <v>521</v>
      </c>
      <c r="I471" s="372" t="n">
        <v>3.83</v>
      </c>
      <c r="J471" s="384" t="s">
        <v>39</v>
      </c>
      <c r="K471" s="377" t="s">
        <v>4876</v>
      </c>
      <c r="L471" s="377" t="s">
        <v>421</v>
      </c>
      <c r="M471" s="370" t="s">
        <v>3607</v>
      </c>
      <c r="N471" s="273" t="s">
        <v>4877</v>
      </c>
      <c r="O471" s="370" t="n">
        <v>111.048139</v>
      </c>
      <c r="P471" s="370" t="n">
        <v>-0.074541</v>
      </c>
      <c r="Q471" s="353" t="s">
        <v>3609</v>
      </c>
      <c r="R471" s="353" t="s">
        <v>3609</v>
      </c>
      <c r="S471" s="370"/>
      <c r="T471" s="218"/>
      <c r="U471" s="218"/>
      <c r="V471" s="218"/>
      <c r="W471" s="218"/>
      <c r="X471" s="218"/>
      <c r="Y471" s="218"/>
      <c r="Z471" s="218"/>
      <c r="AA471" s="218"/>
    </row>
    <row r="472" customFormat="false" ht="14.25" hidden="false" customHeight="true" outlineLevel="0" collapsed="false">
      <c r="A472" s="353" t="n">
        <v>468</v>
      </c>
      <c r="B472" s="267" t="s">
        <v>4878</v>
      </c>
      <c r="C472" s="377" t="s">
        <v>422</v>
      </c>
      <c r="D472" s="370" t="s">
        <v>408</v>
      </c>
      <c r="E472" s="370" t="s">
        <v>4837</v>
      </c>
      <c r="F472" s="405" t="n">
        <v>2.17</v>
      </c>
      <c r="G472" s="353" t="n">
        <v>2010</v>
      </c>
      <c r="H472" s="353" t="n">
        <v>295</v>
      </c>
      <c r="I472" s="375" t="n">
        <v>2.17</v>
      </c>
      <c r="J472" s="373" t="s">
        <v>45</v>
      </c>
      <c r="K472" s="370" t="s">
        <v>4879</v>
      </c>
      <c r="L472" s="377" t="s">
        <v>422</v>
      </c>
      <c r="M472" s="370" t="s">
        <v>3607</v>
      </c>
      <c r="N472" s="267" t="s">
        <v>3657</v>
      </c>
      <c r="O472" s="370" t="n">
        <v>111.067607</v>
      </c>
      <c r="P472" s="370" t="n">
        <v>-0.073944</v>
      </c>
      <c r="Q472" s="353" t="s">
        <v>3609</v>
      </c>
      <c r="R472" s="370"/>
      <c r="S472" s="370"/>
      <c r="T472" s="218"/>
      <c r="U472" s="218"/>
      <c r="V472" s="218"/>
      <c r="W472" s="218"/>
      <c r="X472" s="218"/>
      <c r="Y472" s="218"/>
      <c r="Z472" s="218"/>
      <c r="AA472" s="218"/>
    </row>
    <row r="473" customFormat="false" ht="14.25" hidden="false" customHeight="true" outlineLevel="0" collapsed="false">
      <c r="A473" s="353" t="n">
        <v>469</v>
      </c>
      <c r="B473" s="267" t="s">
        <v>4880</v>
      </c>
      <c r="C473" s="377" t="s">
        <v>423</v>
      </c>
      <c r="D473" s="370" t="s">
        <v>408</v>
      </c>
      <c r="E473" s="370" t="s">
        <v>4837</v>
      </c>
      <c r="F473" s="380" t="n">
        <v>1.09</v>
      </c>
      <c r="G473" s="353" t="n">
        <v>2013</v>
      </c>
      <c r="H473" s="353" t="n">
        <v>148</v>
      </c>
      <c r="I473" s="375" t="n">
        <v>1.09</v>
      </c>
      <c r="J473" s="373" t="s">
        <v>45</v>
      </c>
      <c r="K473" s="370" t="s">
        <v>4881</v>
      </c>
      <c r="L473" s="377" t="s">
        <v>423</v>
      </c>
      <c r="M473" s="370" t="s">
        <v>3607</v>
      </c>
      <c r="N473" s="376" t="s">
        <v>4882</v>
      </c>
      <c r="O473" s="370" t="n">
        <v>111.066181</v>
      </c>
      <c r="P473" s="370" t="n">
        <v>-0.069809</v>
      </c>
      <c r="Q473" s="353" t="s">
        <v>3609</v>
      </c>
      <c r="R473" s="370"/>
      <c r="S473" s="370"/>
      <c r="T473" s="218"/>
      <c r="U473" s="218"/>
      <c r="V473" s="218"/>
      <c r="W473" s="218"/>
      <c r="X473" s="218"/>
      <c r="Y473" s="218"/>
      <c r="Z473" s="218"/>
      <c r="AA473" s="218"/>
    </row>
    <row r="474" customFormat="false" ht="14.25" hidden="false" customHeight="true" outlineLevel="0" collapsed="false">
      <c r="A474" s="353" t="n">
        <v>470</v>
      </c>
      <c r="B474" s="267" t="s">
        <v>4883</v>
      </c>
      <c r="C474" s="269" t="s">
        <v>424</v>
      </c>
      <c r="D474" s="370" t="s">
        <v>425</v>
      </c>
      <c r="E474" s="370" t="s">
        <v>3740</v>
      </c>
      <c r="F474" s="371" t="n">
        <v>1.11</v>
      </c>
      <c r="G474" s="267" t="n">
        <v>2010</v>
      </c>
      <c r="H474" s="353" t="n">
        <v>151</v>
      </c>
      <c r="I474" s="372" t="n">
        <v>1.09</v>
      </c>
      <c r="J474" s="373" t="s">
        <v>45</v>
      </c>
      <c r="K474" s="370" t="s">
        <v>4884</v>
      </c>
      <c r="L474" s="269" t="s">
        <v>424</v>
      </c>
      <c r="M474" s="370" t="s">
        <v>3607</v>
      </c>
      <c r="N474" s="273" t="s">
        <v>4885</v>
      </c>
      <c r="O474" s="370" t="n">
        <v>111.003683</v>
      </c>
      <c r="P474" s="370" t="n">
        <v>-0.064963</v>
      </c>
      <c r="Q474" s="353" t="s">
        <v>3609</v>
      </c>
      <c r="R474" s="353" t="s">
        <v>3609</v>
      </c>
      <c r="S474" s="370"/>
      <c r="T474" s="218"/>
      <c r="U474" s="218"/>
      <c r="V474" s="218"/>
      <c r="W474" s="218"/>
      <c r="X474" s="218"/>
      <c r="Y474" s="218"/>
      <c r="Z474" s="218"/>
      <c r="AA474" s="218"/>
    </row>
    <row r="475" customFormat="false" ht="14.25" hidden="false" customHeight="true" outlineLevel="0" collapsed="false">
      <c r="A475" s="353" t="n">
        <v>471</v>
      </c>
      <c r="B475" s="267" t="s">
        <v>4886</v>
      </c>
      <c r="C475" s="269" t="s">
        <v>424</v>
      </c>
      <c r="D475" s="370" t="s">
        <v>425</v>
      </c>
      <c r="E475" s="370" t="s">
        <v>3740</v>
      </c>
      <c r="F475" s="371" t="n">
        <v>0.46</v>
      </c>
      <c r="G475" s="267" t="n">
        <v>2014</v>
      </c>
      <c r="H475" s="353" t="n">
        <v>62</v>
      </c>
      <c r="I475" s="372" t="n">
        <v>0.46</v>
      </c>
      <c r="J475" s="373" t="s">
        <v>45</v>
      </c>
      <c r="K475" s="370" t="s">
        <v>4887</v>
      </c>
      <c r="L475" s="269" t="s">
        <v>424</v>
      </c>
      <c r="M475" s="370" t="s">
        <v>3607</v>
      </c>
      <c r="N475" s="273" t="s">
        <v>4888</v>
      </c>
      <c r="O475" s="370" t="n">
        <v>111.003047</v>
      </c>
      <c r="P475" s="370" t="n">
        <v>-0.062834</v>
      </c>
      <c r="Q475" s="353" t="s">
        <v>3609</v>
      </c>
      <c r="R475" s="353" t="s">
        <v>3609</v>
      </c>
      <c r="S475" s="370"/>
      <c r="T475" s="218"/>
      <c r="U475" s="218"/>
      <c r="V475" s="218"/>
      <c r="W475" s="218"/>
      <c r="X475" s="218"/>
      <c r="Y475" s="218"/>
      <c r="Z475" s="218"/>
      <c r="AA475" s="218"/>
    </row>
    <row r="476" customFormat="false" ht="14.25" hidden="false" customHeight="true" outlineLevel="0" collapsed="false">
      <c r="A476" s="353" t="n">
        <v>472</v>
      </c>
      <c r="B476" s="267" t="s">
        <v>4889</v>
      </c>
      <c r="C476" s="269" t="s">
        <v>426</v>
      </c>
      <c r="D476" s="370" t="s">
        <v>425</v>
      </c>
      <c r="E476" s="370" t="s">
        <v>3740</v>
      </c>
      <c r="F476" s="371" t="n">
        <v>3.37</v>
      </c>
      <c r="G476" s="267" t="n">
        <v>2017</v>
      </c>
      <c r="H476" s="353" t="n">
        <v>458</v>
      </c>
      <c r="I476" s="372" t="n">
        <v>3.37</v>
      </c>
      <c r="J476" s="373" t="s">
        <v>45</v>
      </c>
      <c r="K476" s="370" t="s">
        <v>4890</v>
      </c>
      <c r="L476" s="269" t="s">
        <v>426</v>
      </c>
      <c r="M476" s="370" t="s">
        <v>3607</v>
      </c>
      <c r="N476" s="267" t="s">
        <v>3657</v>
      </c>
      <c r="O476" s="370" t="n">
        <v>111.051779</v>
      </c>
      <c r="P476" s="370" t="n">
        <v>-0.075586</v>
      </c>
      <c r="Q476" s="353" t="s">
        <v>3609</v>
      </c>
      <c r="R476" s="370"/>
      <c r="S476" s="370"/>
      <c r="T476" s="218"/>
      <c r="U476" s="218"/>
      <c r="V476" s="218"/>
      <c r="W476" s="218"/>
      <c r="X476" s="218"/>
      <c r="Y476" s="218"/>
      <c r="Z476" s="218"/>
      <c r="AA476" s="218"/>
    </row>
    <row r="477" customFormat="false" ht="14.25" hidden="false" customHeight="true" outlineLevel="0" collapsed="false">
      <c r="A477" s="353" t="n">
        <v>473</v>
      </c>
      <c r="B477" s="267" t="s">
        <v>4891</v>
      </c>
      <c r="C477" s="370" t="s">
        <v>427</v>
      </c>
      <c r="D477" s="370" t="s">
        <v>425</v>
      </c>
      <c r="E477" s="370" t="s">
        <v>3740</v>
      </c>
      <c r="F477" s="371" t="n">
        <v>0.83</v>
      </c>
      <c r="G477" s="353" t="n">
        <v>2015</v>
      </c>
      <c r="H477" s="353" t="n">
        <v>113</v>
      </c>
      <c r="I477" s="372" t="n">
        <v>1.6</v>
      </c>
      <c r="J477" s="373" t="s">
        <v>45</v>
      </c>
      <c r="K477" s="377" t="s">
        <v>4892</v>
      </c>
      <c r="L477" s="370" t="s">
        <v>427</v>
      </c>
      <c r="M477" s="370" t="s">
        <v>3607</v>
      </c>
      <c r="N477" s="273" t="s">
        <v>4893</v>
      </c>
      <c r="O477" s="370" t="n">
        <v>111.046754</v>
      </c>
      <c r="P477" s="370" t="n">
        <v>-0.089486</v>
      </c>
      <c r="Q477" s="353" t="s">
        <v>3609</v>
      </c>
      <c r="R477" s="353" t="s">
        <v>3609</v>
      </c>
      <c r="S477" s="370"/>
      <c r="T477" s="218"/>
      <c r="U477" s="218"/>
      <c r="V477" s="218"/>
      <c r="W477" s="218"/>
      <c r="X477" s="218"/>
      <c r="Y477" s="218"/>
      <c r="Z477" s="218"/>
      <c r="AA477" s="218"/>
    </row>
    <row r="478" customFormat="false" ht="14.25" hidden="false" customHeight="true" outlineLevel="0" collapsed="false">
      <c r="A478" s="353" t="n">
        <v>474</v>
      </c>
      <c r="B478" s="267" t="s">
        <v>4894</v>
      </c>
      <c r="C478" s="370" t="s">
        <v>428</v>
      </c>
      <c r="D478" s="370" t="s">
        <v>425</v>
      </c>
      <c r="E478" s="370" t="s">
        <v>3740</v>
      </c>
      <c r="F478" s="371" t="n">
        <v>1.9</v>
      </c>
      <c r="G478" s="353" t="n">
        <v>2014</v>
      </c>
      <c r="H478" s="353" t="n">
        <v>258</v>
      </c>
      <c r="I478" s="372" t="n">
        <v>1.9</v>
      </c>
      <c r="J478" s="373" t="s">
        <v>45</v>
      </c>
      <c r="K478" s="370" t="s">
        <v>4895</v>
      </c>
      <c r="L478" s="370" t="s">
        <v>428</v>
      </c>
      <c r="M478" s="370" t="s">
        <v>3607</v>
      </c>
      <c r="N478" s="273" t="s">
        <v>4896</v>
      </c>
      <c r="O478" s="370" t="n">
        <v>110.989172</v>
      </c>
      <c r="P478" s="370" t="n">
        <v>-0.051011</v>
      </c>
      <c r="Q478" s="353" t="s">
        <v>3609</v>
      </c>
      <c r="R478" s="370"/>
      <c r="S478" s="370"/>
      <c r="T478" s="218"/>
      <c r="U478" s="218"/>
      <c r="V478" s="218"/>
      <c r="W478" s="218"/>
      <c r="X478" s="218"/>
      <c r="Y478" s="218"/>
      <c r="Z478" s="218"/>
      <c r="AA478" s="218"/>
    </row>
    <row r="479" customFormat="false" ht="14.25" hidden="false" customHeight="true" outlineLevel="0" collapsed="false">
      <c r="A479" s="353" t="n">
        <v>475</v>
      </c>
      <c r="B479" s="267" t="s">
        <v>4897</v>
      </c>
      <c r="C479" s="269" t="s">
        <v>428</v>
      </c>
      <c r="D479" s="370" t="s">
        <v>425</v>
      </c>
      <c r="E479" s="370" t="s">
        <v>3740</v>
      </c>
      <c r="F479" s="371" t="n">
        <v>2.19</v>
      </c>
      <c r="G479" s="267" t="n">
        <v>2015</v>
      </c>
      <c r="H479" s="353" t="n">
        <v>298</v>
      </c>
      <c r="I479" s="375" t="n">
        <v>2.19</v>
      </c>
      <c r="J479" s="373" t="s">
        <v>45</v>
      </c>
      <c r="K479" s="370" t="s">
        <v>4898</v>
      </c>
      <c r="L479" s="370" t="s">
        <v>428</v>
      </c>
      <c r="M479" s="370" t="s">
        <v>3607</v>
      </c>
      <c r="N479" s="273" t="s">
        <v>4899</v>
      </c>
      <c r="O479" s="370" t="n">
        <v>111.045275</v>
      </c>
      <c r="P479" s="370" t="n">
        <v>-0.075563</v>
      </c>
      <c r="Q479" s="353" t="s">
        <v>3609</v>
      </c>
      <c r="R479" s="353" t="s">
        <v>3609</v>
      </c>
      <c r="S479" s="370"/>
      <c r="T479" s="218"/>
      <c r="U479" s="218"/>
      <c r="V479" s="218"/>
      <c r="W479" s="218"/>
      <c r="X479" s="218"/>
      <c r="Y479" s="218"/>
      <c r="Z479" s="218"/>
      <c r="AA479" s="218"/>
    </row>
    <row r="480" customFormat="false" ht="14.25" hidden="false" customHeight="true" outlineLevel="0" collapsed="false">
      <c r="A480" s="353" t="n">
        <v>476</v>
      </c>
      <c r="B480" s="267" t="s">
        <v>4900</v>
      </c>
      <c r="C480" s="269" t="s">
        <v>429</v>
      </c>
      <c r="D480" s="370" t="s">
        <v>425</v>
      </c>
      <c r="E480" s="370" t="s">
        <v>3740</v>
      </c>
      <c r="F480" s="371" t="n">
        <v>1.76</v>
      </c>
      <c r="G480" s="267" t="n">
        <v>2013</v>
      </c>
      <c r="H480" s="353" t="n">
        <v>239</v>
      </c>
      <c r="I480" s="372" t="n">
        <v>1.76</v>
      </c>
      <c r="J480" s="373" t="s">
        <v>45</v>
      </c>
      <c r="K480" s="370" t="s">
        <v>4901</v>
      </c>
      <c r="L480" s="269" t="s">
        <v>429</v>
      </c>
      <c r="M480" s="370" t="s">
        <v>3607</v>
      </c>
      <c r="N480" s="273" t="s">
        <v>4902</v>
      </c>
      <c r="O480" s="370" t="n">
        <v>111.043739</v>
      </c>
      <c r="P480" s="370" t="n">
        <v>-0.081696</v>
      </c>
      <c r="Q480" s="353" t="s">
        <v>3609</v>
      </c>
      <c r="R480" s="353" t="s">
        <v>3609</v>
      </c>
      <c r="S480" s="370"/>
      <c r="T480" s="218"/>
      <c r="U480" s="218"/>
      <c r="V480" s="218"/>
      <c r="W480" s="218"/>
      <c r="X480" s="218"/>
      <c r="Y480" s="218"/>
      <c r="Z480" s="218"/>
      <c r="AA480" s="218"/>
    </row>
    <row r="481" customFormat="false" ht="14.25" hidden="false" customHeight="true" outlineLevel="0" collapsed="false">
      <c r="A481" s="353" t="n">
        <v>477</v>
      </c>
      <c r="B481" s="267" t="s">
        <v>4903</v>
      </c>
      <c r="C481" s="370" t="s">
        <v>430</v>
      </c>
      <c r="D481" s="370" t="s">
        <v>425</v>
      </c>
      <c r="E481" s="370" t="s">
        <v>3740</v>
      </c>
      <c r="F481" s="371" t="n">
        <v>1.07</v>
      </c>
      <c r="G481" s="353" t="n">
        <v>2011</v>
      </c>
      <c r="H481" s="353" t="n">
        <v>145</v>
      </c>
      <c r="I481" s="372" t="n">
        <v>2</v>
      </c>
      <c r="J481" s="373" t="s">
        <v>45</v>
      </c>
      <c r="K481" s="377" t="s">
        <v>4904</v>
      </c>
      <c r="L481" s="370" t="s">
        <v>430</v>
      </c>
      <c r="M481" s="370" t="s">
        <v>3607</v>
      </c>
      <c r="N481" s="273" t="s">
        <v>4905</v>
      </c>
      <c r="O481" s="370" t="n">
        <v>111.056176</v>
      </c>
      <c r="P481" s="370" t="n">
        <v>-0.08824</v>
      </c>
      <c r="Q481" s="353" t="s">
        <v>3609</v>
      </c>
      <c r="R481" s="353" t="s">
        <v>3609</v>
      </c>
      <c r="S481" s="370"/>
      <c r="T481" s="218"/>
      <c r="U481" s="218"/>
      <c r="V481" s="218"/>
      <c r="W481" s="218"/>
      <c r="X481" s="218"/>
      <c r="Y481" s="218"/>
      <c r="Z481" s="218"/>
      <c r="AA481" s="218"/>
    </row>
    <row r="482" customFormat="false" ht="14.25" hidden="false" customHeight="true" outlineLevel="0" collapsed="false">
      <c r="A482" s="353" t="n">
        <v>478</v>
      </c>
      <c r="B482" s="267" t="s">
        <v>4906</v>
      </c>
      <c r="C482" s="269" t="s">
        <v>431</v>
      </c>
      <c r="D482" s="370" t="s">
        <v>425</v>
      </c>
      <c r="E482" s="370" t="s">
        <v>3740</v>
      </c>
      <c r="F482" s="371" t="n">
        <v>0.75</v>
      </c>
      <c r="G482" s="267" t="n">
        <v>2016</v>
      </c>
      <c r="H482" s="353" t="n">
        <v>102</v>
      </c>
      <c r="I482" s="372" t="n">
        <v>0.7</v>
      </c>
      <c r="J482" s="373" t="s">
        <v>45</v>
      </c>
      <c r="K482" s="370" t="s">
        <v>4907</v>
      </c>
      <c r="L482" s="269" t="s">
        <v>431</v>
      </c>
      <c r="M482" s="370" t="s">
        <v>3607</v>
      </c>
      <c r="N482" s="273" t="s">
        <v>4908</v>
      </c>
      <c r="O482" s="370" t="n">
        <v>111.051674</v>
      </c>
      <c r="P482" s="370" t="n">
        <v>-0.082374</v>
      </c>
      <c r="Q482" s="353" t="s">
        <v>3609</v>
      </c>
      <c r="R482" s="353" t="s">
        <v>3609</v>
      </c>
      <c r="S482" s="370"/>
      <c r="T482" s="218"/>
      <c r="U482" s="218"/>
      <c r="V482" s="218"/>
      <c r="W482" s="218"/>
      <c r="X482" s="218"/>
      <c r="Y482" s="218"/>
      <c r="Z482" s="218"/>
      <c r="AA482" s="218"/>
    </row>
    <row r="483" customFormat="false" ht="14.25" hidden="false" customHeight="true" outlineLevel="0" collapsed="false">
      <c r="A483" s="353" t="n">
        <v>479</v>
      </c>
      <c r="B483" s="267" t="s">
        <v>4909</v>
      </c>
      <c r="C483" s="269" t="s">
        <v>432</v>
      </c>
      <c r="D483" s="370" t="s">
        <v>425</v>
      </c>
      <c r="E483" s="370" t="s">
        <v>3740</v>
      </c>
      <c r="F483" s="371" t="n">
        <v>2.67</v>
      </c>
      <c r="G483" s="267" t="n">
        <v>2010</v>
      </c>
      <c r="H483" s="353" t="n">
        <v>363</v>
      </c>
      <c r="I483" s="372" t="n">
        <v>2.7</v>
      </c>
      <c r="J483" s="373" t="s">
        <v>45</v>
      </c>
      <c r="K483" s="370" t="s">
        <v>4040</v>
      </c>
      <c r="L483" s="269" t="s">
        <v>432</v>
      </c>
      <c r="M483" s="370" t="s">
        <v>3607</v>
      </c>
      <c r="N483" s="273" t="s">
        <v>4910</v>
      </c>
      <c r="O483" s="370" t="n">
        <v>110.988773</v>
      </c>
      <c r="P483" s="370" t="n">
        <v>-0.048987</v>
      </c>
      <c r="Q483" s="353" t="s">
        <v>3609</v>
      </c>
      <c r="R483" s="353" t="s">
        <v>3609</v>
      </c>
      <c r="S483" s="370"/>
      <c r="T483" s="218"/>
      <c r="U483" s="218"/>
      <c r="V483" s="218"/>
      <c r="W483" s="218"/>
      <c r="X483" s="218"/>
      <c r="Y483" s="218"/>
      <c r="Z483" s="218"/>
      <c r="AA483" s="218"/>
    </row>
    <row r="484" customFormat="false" ht="14.25" hidden="false" customHeight="true" outlineLevel="0" collapsed="false">
      <c r="A484" s="353" t="n">
        <v>480</v>
      </c>
      <c r="B484" s="267" t="s">
        <v>4911</v>
      </c>
      <c r="C484" s="269" t="s">
        <v>433</v>
      </c>
      <c r="D484" s="370" t="s">
        <v>425</v>
      </c>
      <c r="E484" s="370" t="s">
        <v>3740</v>
      </c>
      <c r="F484" s="371" t="n">
        <v>0.43</v>
      </c>
      <c r="G484" s="267" t="n">
        <v>2014</v>
      </c>
      <c r="H484" s="353" t="n">
        <v>58</v>
      </c>
      <c r="I484" s="375" t="n">
        <v>0.43</v>
      </c>
      <c r="J484" s="373" t="s">
        <v>45</v>
      </c>
      <c r="K484" s="370" t="s">
        <v>4866</v>
      </c>
      <c r="L484" s="269" t="s">
        <v>433</v>
      </c>
      <c r="M484" s="370" t="s">
        <v>3607</v>
      </c>
      <c r="N484" s="273" t="s">
        <v>4912</v>
      </c>
      <c r="O484" s="370" t="n">
        <v>111.064361</v>
      </c>
      <c r="P484" s="370" t="n">
        <v>-0.080199</v>
      </c>
      <c r="Q484" s="353" t="s">
        <v>3609</v>
      </c>
      <c r="R484" s="353" t="s">
        <v>3609</v>
      </c>
      <c r="S484" s="370"/>
      <c r="T484" s="218"/>
      <c r="U484" s="218"/>
      <c r="V484" s="218"/>
      <c r="W484" s="218"/>
      <c r="X484" s="218"/>
      <c r="Y484" s="218"/>
      <c r="Z484" s="218"/>
      <c r="AA484" s="218"/>
    </row>
    <row r="485" customFormat="false" ht="14.25" hidden="false" customHeight="true" outlineLevel="0" collapsed="false">
      <c r="A485" s="353" t="n">
        <v>481</v>
      </c>
      <c r="B485" s="267" t="s">
        <v>4913</v>
      </c>
      <c r="C485" s="370" t="s">
        <v>434</v>
      </c>
      <c r="D485" s="370" t="s">
        <v>425</v>
      </c>
      <c r="E485" s="370" t="s">
        <v>3740</v>
      </c>
      <c r="F485" s="371" t="n">
        <v>0.58</v>
      </c>
      <c r="G485" s="353" t="n">
        <v>2017</v>
      </c>
      <c r="H485" s="353" t="n">
        <v>79</v>
      </c>
      <c r="I485" s="372" t="n">
        <v>0.9</v>
      </c>
      <c r="J485" s="373" t="s">
        <v>45</v>
      </c>
      <c r="K485" s="377" t="s">
        <v>4914</v>
      </c>
      <c r="L485" s="370" t="s">
        <v>434</v>
      </c>
      <c r="M485" s="370" t="s">
        <v>3607</v>
      </c>
      <c r="N485" s="273" t="s">
        <v>4915</v>
      </c>
      <c r="O485" s="370" t="n">
        <v>111.069319</v>
      </c>
      <c r="P485" s="370" t="n">
        <v>-0.080027</v>
      </c>
      <c r="Q485" s="353" t="s">
        <v>3609</v>
      </c>
      <c r="R485" s="353" t="s">
        <v>3609</v>
      </c>
      <c r="S485" s="370"/>
      <c r="T485" s="218"/>
      <c r="U485" s="218"/>
      <c r="V485" s="218"/>
      <c r="W485" s="218"/>
      <c r="X485" s="218"/>
      <c r="Y485" s="218"/>
      <c r="Z485" s="218"/>
      <c r="AA485" s="218"/>
    </row>
    <row r="486" customFormat="false" ht="14.25" hidden="false" customHeight="true" outlineLevel="0" collapsed="false">
      <c r="A486" s="353" t="n">
        <v>482</v>
      </c>
      <c r="B486" s="267" t="s">
        <v>4916</v>
      </c>
      <c r="C486" s="269" t="s">
        <v>435</v>
      </c>
      <c r="D486" s="370" t="s">
        <v>425</v>
      </c>
      <c r="E486" s="370" t="s">
        <v>3740</v>
      </c>
      <c r="F486" s="371" t="n">
        <v>0.32</v>
      </c>
      <c r="G486" s="267" t="n">
        <v>2014</v>
      </c>
      <c r="H486" s="353" t="n">
        <v>43</v>
      </c>
      <c r="I486" s="372" t="n">
        <v>0.72</v>
      </c>
      <c r="J486" s="373" t="s">
        <v>39</v>
      </c>
      <c r="K486" s="377" t="s">
        <v>4917</v>
      </c>
      <c r="L486" s="370" t="s">
        <v>433</v>
      </c>
      <c r="M486" s="370" t="s">
        <v>3607</v>
      </c>
      <c r="N486" s="273" t="s">
        <v>4918</v>
      </c>
      <c r="O486" s="370" t="n">
        <v>111.063619</v>
      </c>
      <c r="P486" s="370" t="n">
        <v>-0.079528</v>
      </c>
      <c r="Q486" s="353" t="s">
        <v>3609</v>
      </c>
      <c r="R486" s="353" t="s">
        <v>3609</v>
      </c>
      <c r="S486" s="370"/>
      <c r="T486" s="218"/>
      <c r="U486" s="218"/>
      <c r="V486" s="218"/>
      <c r="W486" s="218"/>
      <c r="X486" s="218"/>
      <c r="Y486" s="218"/>
      <c r="Z486" s="218"/>
      <c r="AA486" s="218"/>
    </row>
    <row r="487" customFormat="false" ht="14.25" hidden="false" customHeight="true" outlineLevel="0" collapsed="false">
      <c r="A487" s="353" t="n">
        <v>483</v>
      </c>
      <c r="B487" s="267" t="s">
        <v>4919</v>
      </c>
      <c r="C487" s="269" t="s">
        <v>436</v>
      </c>
      <c r="D487" s="370" t="s">
        <v>425</v>
      </c>
      <c r="E487" s="370" t="s">
        <v>3740</v>
      </c>
      <c r="F487" s="371" t="n">
        <v>0.57</v>
      </c>
      <c r="G487" s="267" t="n">
        <v>2012</v>
      </c>
      <c r="H487" s="353" t="n">
        <v>77</v>
      </c>
      <c r="I487" s="375" t="n">
        <v>0.57</v>
      </c>
      <c r="J487" s="373" t="s">
        <v>45</v>
      </c>
      <c r="K487" s="370" t="s">
        <v>4920</v>
      </c>
      <c r="L487" s="269" t="s">
        <v>436</v>
      </c>
      <c r="M487" s="370" t="s">
        <v>3607</v>
      </c>
      <c r="N487" s="273" t="s">
        <v>4921</v>
      </c>
      <c r="O487" s="370" t="n">
        <v>110.9865</v>
      </c>
      <c r="P487" s="370" t="n">
        <v>-0.050972</v>
      </c>
      <c r="Q487" s="353" t="s">
        <v>3609</v>
      </c>
      <c r="R487" s="353" t="s">
        <v>3609</v>
      </c>
      <c r="S487" s="370"/>
      <c r="T487" s="218"/>
      <c r="U487" s="218"/>
      <c r="V487" s="218"/>
      <c r="W487" s="218"/>
      <c r="X487" s="218"/>
      <c r="Y487" s="218"/>
      <c r="Z487" s="218"/>
      <c r="AA487" s="218"/>
    </row>
    <row r="488" customFormat="false" ht="14.25" hidden="false" customHeight="true" outlineLevel="0" collapsed="false">
      <c r="A488" s="353" t="n">
        <v>484</v>
      </c>
      <c r="B488" s="267" t="s">
        <v>4922</v>
      </c>
      <c r="C488" s="370" t="s">
        <v>437</v>
      </c>
      <c r="D488" s="370" t="s">
        <v>425</v>
      </c>
      <c r="E488" s="370" t="s">
        <v>3740</v>
      </c>
      <c r="F488" s="371" t="n">
        <v>2.9</v>
      </c>
      <c r="G488" s="353" t="n">
        <v>2015</v>
      </c>
      <c r="H488" s="353" t="n">
        <v>394</v>
      </c>
      <c r="I488" s="372" t="n">
        <v>2</v>
      </c>
      <c r="J488" s="373" t="s">
        <v>45</v>
      </c>
      <c r="K488" s="377" t="s">
        <v>4923</v>
      </c>
      <c r="L488" s="370" t="s">
        <v>4924</v>
      </c>
      <c r="M488" s="370" t="s">
        <v>3607</v>
      </c>
      <c r="N488" s="273" t="s">
        <v>4925</v>
      </c>
      <c r="O488" s="370" t="n">
        <v>111.045999</v>
      </c>
      <c r="P488" s="370" t="n">
        <v>-0.090385</v>
      </c>
      <c r="Q488" s="353" t="s">
        <v>3609</v>
      </c>
      <c r="R488" s="353" t="s">
        <v>3609</v>
      </c>
      <c r="S488" s="370"/>
      <c r="T488" s="218"/>
      <c r="U488" s="218"/>
      <c r="V488" s="218"/>
      <c r="W488" s="218"/>
      <c r="X488" s="218"/>
      <c r="Y488" s="218"/>
      <c r="Z488" s="218"/>
      <c r="AA488" s="218"/>
    </row>
    <row r="489" customFormat="false" ht="14.25" hidden="false" customHeight="true" outlineLevel="0" collapsed="false">
      <c r="A489" s="353" t="n">
        <v>485</v>
      </c>
      <c r="B489" s="267" t="s">
        <v>4926</v>
      </c>
      <c r="C489" s="269" t="s">
        <v>438</v>
      </c>
      <c r="D489" s="370" t="s">
        <v>425</v>
      </c>
      <c r="E489" s="370" t="s">
        <v>3740</v>
      </c>
      <c r="F489" s="371" t="n">
        <v>1.82</v>
      </c>
      <c r="G489" s="267" t="n">
        <v>2016</v>
      </c>
      <c r="H489" s="353" t="n">
        <v>247</v>
      </c>
      <c r="I489" s="372" t="n">
        <v>1.82</v>
      </c>
      <c r="J489" s="373" t="s">
        <v>45</v>
      </c>
      <c r="K489" s="370" t="s">
        <v>4927</v>
      </c>
      <c r="L489" s="269" t="s">
        <v>438</v>
      </c>
      <c r="M489" s="370" t="s">
        <v>3607</v>
      </c>
      <c r="N489" s="273" t="s">
        <v>4928</v>
      </c>
      <c r="O489" s="370" t="n">
        <v>111.057976</v>
      </c>
      <c r="P489" s="370" t="n">
        <v>-0.106873</v>
      </c>
      <c r="Q489" s="353" t="s">
        <v>3609</v>
      </c>
      <c r="R489" s="353" t="s">
        <v>3609</v>
      </c>
      <c r="S489" s="370"/>
      <c r="T489" s="218"/>
      <c r="U489" s="218"/>
      <c r="V489" s="218"/>
      <c r="W489" s="218"/>
      <c r="X489" s="218"/>
      <c r="Y489" s="218"/>
      <c r="Z489" s="218"/>
      <c r="AA489" s="218"/>
    </row>
    <row r="490" customFormat="false" ht="14.25" hidden="false" customHeight="true" outlineLevel="0" collapsed="false">
      <c r="A490" s="353" t="n">
        <v>486</v>
      </c>
      <c r="B490" s="267" t="s">
        <v>4929</v>
      </c>
      <c r="C490" s="269" t="s">
        <v>439</v>
      </c>
      <c r="D490" s="370" t="s">
        <v>425</v>
      </c>
      <c r="E490" s="370" t="s">
        <v>3740</v>
      </c>
      <c r="F490" s="371" t="n">
        <v>0.47</v>
      </c>
      <c r="G490" s="267" t="n">
        <v>2014</v>
      </c>
      <c r="H490" s="353" t="n">
        <v>64</v>
      </c>
      <c r="I490" s="372" t="n">
        <v>0.57</v>
      </c>
      <c r="J490" s="373" t="s">
        <v>39</v>
      </c>
      <c r="K490" s="377" t="n">
        <v>407</v>
      </c>
      <c r="L490" s="370" t="s">
        <v>4930</v>
      </c>
      <c r="M490" s="370" t="s">
        <v>3607</v>
      </c>
      <c r="N490" s="273" t="s">
        <v>4931</v>
      </c>
      <c r="O490" s="370" t="n">
        <v>111.061219</v>
      </c>
      <c r="P490" s="370" t="n">
        <v>-0.085654</v>
      </c>
      <c r="Q490" s="353" t="s">
        <v>3609</v>
      </c>
      <c r="R490" s="353" t="s">
        <v>3609</v>
      </c>
      <c r="S490" s="370"/>
      <c r="T490" s="218"/>
      <c r="U490" s="218"/>
      <c r="V490" s="218"/>
      <c r="W490" s="218"/>
      <c r="X490" s="218"/>
      <c r="Y490" s="218"/>
      <c r="Z490" s="218"/>
      <c r="AA490" s="218"/>
    </row>
    <row r="491" customFormat="false" ht="14.25" hidden="false" customHeight="true" outlineLevel="0" collapsed="false">
      <c r="A491" s="353" t="n">
        <v>487</v>
      </c>
      <c r="B491" s="267" t="s">
        <v>4932</v>
      </c>
      <c r="C491" s="269" t="s">
        <v>440</v>
      </c>
      <c r="D491" s="370" t="s">
        <v>425</v>
      </c>
      <c r="E491" s="370" t="s">
        <v>3740</v>
      </c>
      <c r="F491" s="371" t="n">
        <v>0.46</v>
      </c>
      <c r="G491" s="267" t="n">
        <v>2017</v>
      </c>
      <c r="H491" s="353" t="n">
        <v>62</v>
      </c>
      <c r="I491" s="372" t="n">
        <v>0.5</v>
      </c>
      <c r="J491" s="373" t="s">
        <v>45</v>
      </c>
      <c r="K491" s="377" t="s">
        <v>4933</v>
      </c>
      <c r="L491" s="370" t="s">
        <v>4934</v>
      </c>
      <c r="M491" s="370" t="s">
        <v>3607</v>
      </c>
      <c r="N491" s="273" t="s">
        <v>4935</v>
      </c>
      <c r="O491" s="370" t="n">
        <v>111.063732</v>
      </c>
      <c r="P491" s="370" t="n">
        <v>-0.072821</v>
      </c>
      <c r="Q491" s="353" t="s">
        <v>3609</v>
      </c>
      <c r="R491" s="353" t="s">
        <v>3609</v>
      </c>
      <c r="S491" s="370"/>
      <c r="T491" s="218"/>
      <c r="U491" s="218"/>
      <c r="V491" s="218"/>
      <c r="W491" s="218"/>
      <c r="X491" s="218"/>
      <c r="Y491" s="218"/>
      <c r="Z491" s="218"/>
      <c r="AA491" s="218"/>
    </row>
    <row r="492" customFormat="false" ht="14.25" hidden="false" customHeight="true" outlineLevel="0" collapsed="false">
      <c r="A492" s="353" t="n">
        <v>488</v>
      </c>
      <c r="B492" s="267" t="s">
        <v>4936</v>
      </c>
      <c r="C492" s="370" t="s">
        <v>441</v>
      </c>
      <c r="D492" s="370" t="s">
        <v>425</v>
      </c>
      <c r="E492" s="370" t="s">
        <v>3740</v>
      </c>
      <c r="F492" s="371" t="n">
        <v>1.39</v>
      </c>
      <c r="G492" s="353" t="n">
        <v>2017</v>
      </c>
      <c r="H492" s="353" t="n">
        <v>189</v>
      </c>
      <c r="I492" s="372" t="n">
        <v>1.6</v>
      </c>
      <c r="J492" s="373" t="s">
        <v>45</v>
      </c>
      <c r="K492" s="377" t="s">
        <v>4937</v>
      </c>
      <c r="L492" s="370" t="s">
        <v>4938</v>
      </c>
      <c r="M492" s="370" t="s">
        <v>3607</v>
      </c>
      <c r="N492" s="273" t="s">
        <v>4939</v>
      </c>
      <c r="O492" s="370" t="n">
        <v>111.088892</v>
      </c>
      <c r="P492" s="370" t="n">
        <v>-0.109969</v>
      </c>
      <c r="Q492" s="353" t="s">
        <v>3609</v>
      </c>
      <c r="R492" s="353" t="s">
        <v>3609</v>
      </c>
      <c r="S492" s="370"/>
      <c r="T492" s="218"/>
      <c r="U492" s="218"/>
      <c r="V492" s="218"/>
      <c r="W492" s="218"/>
      <c r="X492" s="218"/>
      <c r="Y492" s="218"/>
      <c r="Z492" s="218"/>
      <c r="AA492" s="218"/>
    </row>
    <row r="493" customFormat="false" ht="14.25" hidden="false" customHeight="true" outlineLevel="0" collapsed="false">
      <c r="A493" s="353" t="n">
        <v>489</v>
      </c>
      <c r="B493" s="267" t="s">
        <v>4940</v>
      </c>
      <c r="C493" s="269" t="s">
        <v>442</v>
      </c>
      <c r="D493" s="370" t="s">
        <v>425</v>
      </c>
      <c r="E493" s="370" t="s">
        <v>3740</v>
      </c>
      <c r="F493" s="432" t="n">
        <v>2.93</v>
      </c>
      <c r="G493" s="303" t="n">
        <v>2014</v>
      </c>
      <c r="H493" s="353" t="n">
        <v>398</v>
      </c>
      <c r="I493" s="375" t="n">
        <v>2.93</v>
      </c>
      <c r="J493" s="373" t="s">
        <v>45</v>
      </c>
      <c r="K493" s="377" t="s">
        <v>4941</v>
      </c>
      <c r="L493" s="269" t="s">
        <v>442</v>
      </c>
      <c r="M493" s="370" t="s">
        <v>3607</v>
      </c>
      <c r="N493" s="273" t="s">
        <v>4942</v>
      </c>
      <c r="O493" s="370" t="n">
        <v>110.987495</v>
      </c>
      <c r="P493" s="370" t="n">
        <v>-0.049076</v>
      </c>
      <c r="Q493" s="353" t="s">
        <v>3609</v>
      </c>
      <c r="R493" s="353" t="s">
        <v>3609</v>
      </c>
      <c r="S493" s="370"/>
      <c r="T493" s="218"/>
      <c r="U493" s="218"/>
      <c r="V493" s="218"/>
      <c r="W493" s="218"/>
      <c r="X493" s="218"/>
      <c r="Y493" s="218"/>
      <c r="Z493" s="218"/>
      <c r="AA493" s="218"/>
    </row>
    <row r="494" customFormat="false" ht="14.25" hidden="false" customHeight="true" outlineLevel="0" collapsed="false">
      <c r="A494" s="353" t="n">
        <v>490</v>
      </c>
      <c r="B494" s="267" t="s">
        <v>4943</v>
      </c>
      <c r="C494" s="269" t="s">
        <v>442</v>
      </c>
      <c r="D494" s="370" t="s">
        <v>425</v>
      </c>
      <c r="E494" s="370" t="s">
        <v>3740</v>
      </c>
      <c r="F494" s="371" t="n">
        <v>0.52</v>
      </c>
      <c r="G494" s="267" t="n">
        <v>2010</v>
      </c>
      <c r="H494" s="353" t="n">
        <v>71</v>
      </c>
      <c r="I494" s="372" t="n">
        <v>0.5</v>
      </c>
      <c r="J494" s="373" t="s">
        <v>45</v>
      </c>
      <c r="K494" s="370" t="s">
        <v>4944</v>
      </c>
      <c r="L494" s="269" t="s">
        <v>442</v>
      </c>
      <c r="M494" s="370" t="s">
        <v>3607</v>
      </c>
      <c r="N494" s="273" t="s">
        <v>4942</v>
      </c>
      <c r="O494" s="370" t="n">
        <v>111.063387</v>
      </c>
      <c r="P494" s="370" t="n">
        <v>-0.074308</v>
      </c>
      <c r="Q494" s="353" t="s">
        <v>3609</v>
      </c>
      <c r="R494" s="353" t="s">
        <v>3609</v>
      </c>
      <c r="S494" s="370"/>
      <c r="T494" s="218"/>
      <c r="U494" s="218"/>
      <c r="V494" s="218"/>
      <c r="W494" s="218"/>
      <c r="X494" s="218"/>
      <c r="Y494" s="218"/>
      <c r="Z494" s="218"/>
      <c r="AA494" s="218"/>
    </row>
    <row r="495" customFormat="false" ht="14.25" hidden="false" customHeight="true" outlineLevel="0" collapsed="false">
      <c r="A495" s="353" t="n">
        <v>491</v>
      </c>
      <c r="B495" s="267" t="s">
        <v>4945</v>
      </c>
      <c r="C495" s="269" t="s">
        <v>442</v>
      </c>
      <c r="D495" s="370" t="s">
        <v>425</v>
      </c>
      <c r="E495" s="370" t="s">
        <v>3740</v>
      </c>
      <c r="F495" s="371" t="n">
        <v>0.83</v>
      </c>
      <c r="G495" s="267" t="n">
        <v>2010</v>
      </c>
      <c r="H495" s="353" t="n">
        <v>113</v>
      </c>
      <c r="I495" s="372" t="n">
        <v>0.8</v>
      </c>
      <c r="J495" s="373" t="s">
        <v>45</v>
      </c>
      <c r="K495" s="370" t="s">
        <v>4034</v>
      </c>
      <c r="L495" s="269" t="s">
        <v>442</v>
      </c>
      <c r="M495" s="370" t="s">
        <v>3607</v>
      </c>
      <c r="N495" s="273" t="s">
        <v>4942</v>
      </c>
      <c r="O495" s="370" t="n">
        <v>110.986517</v>
      </c>
      <c r="P495" s="370" t="n">
        <v>-0.051442</v>
      </c>
      <c r="Q495" s="353" t="s">
        <v>3609</v>
      </c>
      <c r="R495" s="353" t="s">
        <v>3609</v>
      </c>
      <c r="S495" s="370"/>
      <c r="T495" s="218"/>
      <c r="U495" s="218"/>
      <c r="V495" s="218"/>
      <c r="W495" s="218"/>
      <c r="X495" s="218"/>
      <c r="Y495" s="218"/>
      <c r="Z495" s="218"/>
      <c r="AA495" s="218"/>
    </row>
    <row r="496" customFormat="false" ht="14.25" hidden="false" customHeight="true" outlineLevel="0" collapsed="false">
      <c r="A496" s="353" t="n">
        <v>492</v>
      </c>
      <c r="B496" s="267" t="s">
        <v>4946</v>
      </c>
      <c r="C496" s="269" t="s">
        <v>443</v>
      </c>
      <c r="D496" s="370" t="s">
        <v>425</v>
      </c>
      <c r="E496" s="370" t="s">
        <v>3740</v>
      </c>
      <c r="F496" s="371" t="n">
        <v>0.52</v>
      </c>
      <c r="G496" s="267" t="n">
        <v>2017</v>
      </c>
      <c r="H496" s="353" t="n">
        <v>71</v>
      </c>
      <c r="I496" s="372" t="n">
        <v>0.49</v>
      </c>
      <c r="J496" s="373" t="s">
        <v>39</v>
      </c>
      <c r="K496" s="377" t="n">
        <v>394</v>
      </c>
      <c r="L496" s="370" t="s">
        <v>4947</v>
      </c>
      <c r="M496" s="370" t="s">
        <v>3607</v>
      </c>
      <c r="N496" s="273" t="s">
        <v>4948</v>
      </c>
      <c r="O496" s="370" t="n">
        <v>111.044421</v>
      </c>
      <c r="P496" s="370" t="n">
        <v>-0.082353</v>
      </c>
      <c r="Q496" s="353" t="s">
        <v>3609</v>
      </c>
      <c r="R496" s="353" t="s">
        <v>3609</v>
      </c>
      <c r="S496" s="370"/>
      <c r="T496" s="218"/>
      <c r="U496" s="218"/>
      <c r="V496" s="218"/>
      <c r="W496" s="218"/>
      <c r="X496" s="218"/>
      <c r="Y496" s="218"/>
      <c r="Z496" s="218"/>
      <c r="AA496" s="218"/>
    </row>
    <row r="497" customFormat="false" ht="14.25" hidden="false" customHeight="true" outlineLevel="0" collapsed="false">
      <c r="A497" s="353" t="n">
        <v>493</v>
      </c>
      <c r="B497" s="267" t="s">
        <v>4949</v>
      </c>
      <c r="C497" s="370" t="s">
        <v>444</v>
      </c>
      <c r="D497" s="370" t="s">
        <v>425</v>
      </c>
      <c r="E497" s="370" t="s">
        <v>3740</v>
      </c>
      <c r="F497" s="371" t="n">
        <v>0.75</v>
      </c>
      <c r="G497" s="353" t="n">
        <v>2015</v>
      </c>
      <c r="H497" s="353" t="n">
        <v>102</v>
      </c>
      <c r="I497" s="372" t="n">
        <v>0.77</v>
      </c>
      <c r="J497" s="373" t="s">
        <v>39</v>
      </c>
      <c r="K497" s="377" t="s">
        <v>4950</v>
      </c>
      <c r="L497" s="370" t="s">
        <v>444</v>
      </c>
      <c r="M497" s="370" t="s">
        <v>3607</v>
      </c>
      <c r="N497" s="273" t="s">
        <v>4939</v>
      </c>
      <c r="O497" s="370" t="n">
        <v>111.133733</v>
      </c>
      <c r="P497" s="370" t="n">
        <v>-0.048833</v>
      </c>
      <c r="Q497" s="353" t="s">
        <v>3609</v>
      </c>
      <c r="R497" s="353" t="s">
        <v>3609</v>
      </c>
      <c r="S497" s="370"/>
      <c r="T497" s="218"/>
      <c r="U497" s="218"/>
      <c r="V497" s="218"/>
      <c r="W497" s="218"/>
      <c r="X497" s="218"/>
      <c r="Y497" s="218"/>
      <c r="Z497" s="218"/>
      <c r="AA497" s="218"/>
    </row>
    <row r="498" customFormat="false" ht="14.25" hidden="false" customHeight="true" outlineLevel="0" collapsed="false">
      <c r="A498" s="353" t="n">
        <v>494</v>
      </c>
      <c r="B498" s="267" t="s">
        <v>4951</v>
      </c>
      <c r="C498" s="269" t="s">
        <v>445</v>
      </c>
      <c r="D498" s="370" t="s">
        <v>425</v>
      </c>
      <c r="E498" s="370" t="s">
        <v>3740</v>
      </c>
      <c r="F498" s="371" t="n">
        <v>0.41</v>
      </c>
      <c r="G498" s="267" t="n">
        <v>2005</v>
      </c>
      <c r="H498" s="353" t="n">
        <v>56</v>
      </c>
      <c r="I498" s="372" t="n">
        <v>0.41</v>
      </c>
      <c r="J498" s="373" t="s">
        <v>45</v>
      </c>
      <c r="K498" s="370" t="s">
        <v>4952</v>
      </c>
      <c r="L498" s="370" t="s">
        <v>445</v>
      </c>
      <c r="M498" s="370" t="s">
        <v>3607</v>
      </c>
      <c r="N498" s="273" t="s">
        <v>4953</v>
      </c>
      <c r="O498" s="370" t="n">
        <v>111.065865</v>
      </c>
      <c r="P498" s="370" t="n">
        <v>-0.080302</v>
      </c>
      <c r="Q498" s="353" t="s">
        <v>3609</v>
      </c>
      <c r="R498" s="353" t="s">
        <v>3609</v>
      </c>
      <c r="S498" s="370"/>
      <c r="T498" s="218"/>
      <c r="U498" s="218"/>
      <c r="V498" s="218"/>
      <c r="W498" s="218"/>
      <c r="X498" s="218"/>
      <c r="Y498" s="218"/>
      <c r="Z498" s="218"/>
      <c r="AA498" s="218"/>
    </row>
    <row r="499" customFormat="false" ht="14.25" hidden="false" customHeight="true" outlineLevel="0" collapsed="false">
      <c r="A499" s="353" t="n">
        <v>495</v>
      </c>
      <c r="B499" s="267" t="s">
        <v>4954</v>
      </c>
      <c r="C499" s="370" t="s">
        <v>4955</v>
      </c>
      <c r="D499" s="370" t="s">
        <v>425</v>
      </c>
      <c r="E499" s="370" t="s">
        <v>3740</v>
      </c>
      <c r="F499" s="371" t="n">
        <v>1.78</v>
      </c>
      <c r="G499" s="353" t="n">
        <v>2015</v>
      </c>
      <c r="H499" s="353" t="n">
        <v>242</v>
      </c>
      <c r="I499" s="372" t="n">
        <v>1.78</v>
      </c>
      <c r="J499" s="373" t="s">
        <v>45</v>
      </c>
      <c r="K499" s="370" t="s">
        <v>4956</v>
      </c>
      <c r="L499" s="370" t="s">
        <v>445</v>
      </c>
      <c r="M499" s="370" t="s">
        <v>3607</v>
      </c>
      <c r="N499" s="273" t="s">
        <v>4957</v>
      </c>
      <c r="O499" s="370" t="n">
        <v>111.051352</v>
      </c>
      <c r="P499" s="370" t="n">
        <v>-0.111501</v>
      </c>
      <c r="Q499" s="353" t="s">
        <v>3609</v>
      </c>
      <c r="R499" s="370"/>
      <c r="S499" s="370"/>
      <c r="T499" s="218"/>
      <c r="U499" s="218"/>
      <c r="V499" s="218"/>
      <c r="W499" s="218"/>
      <c r="X499" s="218"/>
      <c r="Y499" s="218"/>
      <c r="Z499" s="218"/>
      <c r="AA499" s="218"/>
    </row>
    <row r="500" customFormat="false" ht="14.25" hidden="false" customHeight="true" outlineLevel="0" collapsed="false">
      <c r="A500" s="353" t="n">
        <v>496</v>
      </c>
      <c r="B500" s="267" t="s">
        <v>4958</v>
      </c>
      <c r="C500" s="269" t="s">
        <v>4955</v>
      </c>
      <c r="D500" s="370" t="s">
        <v>425</v>
      </c>
      <c r="E500" s="370" t="s">
        <v>3740</v>
      </c>
      <c r="F500" s="371" t="n">
        <v>0.82</v>
      </c>
      <c r="G500" s="267" t="n">
        <v>2017</v>
      </c>
      <c r="H500" s="353" t="n">
        <v>111</v>
      </c>
      <c r="I500" s="372" t="n">
        <v>1.99</v>
      </c>
      <c r="J500" s="373" t="s">
        <v>39</v>
      </c>
      <c r="K500" s="377" t="n">
        <v>739</v>
      </c>
      <c r="L500" s="370" t="s">
        <v>4959</v>
      </c>
      <c r="M500" s="370" t="s">
        <v>3607</v>
      </c>
      <c r="N500" s="376" t="s">
        <v>4960</v>
      </c>
      <c r="O500" s="370" t="n">
        <v>111.064202</v>
      </c>
      <c r="P500" s="370" t="n">
        <v>-0.077932</v>
      </c>
      <c r="Q500" s="353" t="s">
        <v>3609</v>
      </c>
      <c r="R500" s="370"/>
      <c r="S500" s="370"/>
      <c r="T500" s="218"/>
      <c r="U500" s="218"/>
      <c r="V500" s="218"/>
      <c r="W500" s="218"/>
      <c r="X500" s="218"/>
      <c r="Y500" s="218"/>
      <c r="Z500" s="218"/>
      <c r="AA500" s="218"/>
    </row>
    <row r="501" customFormat="false" ht="14.25" hidden="false" customHeight="true" outlineLevel="0" collapsed="false">
      <c r="A501" s="353" t="n">
        <v>497</v>
      </c>
      <c r="B501" s="267" t="s">
        <v>4961</v>
      </c>
      <c r="C501" s="370" t="s">
        <v>446</v>
      </c>
      <c r="D501" s="370" t="s">
        <v>425</v>
      </c>
      <c r="E501" s="370" t="s">
        <v>3740</v>
      </c>
      <c r="F501" s="371" t="n">
        <v>1.05</v>
      </c>
      <c r="G501" s="353" t="n">
        <v>2016</v>
      </c>
      <c r="H501" s="353" t="n">
        <v>143</v>
      </c>
      <c r="I501" s="372" t="n">
        <v>3.2</v>
      </c>
      <c r="J501" s="373" t="s">
        <v>45</v>
      </c>
      <c r="K501" s="377" t="s">
        <v>4962</v>
      </c>
      <c r="L501" s="370" t="s">
        <v>446</v>
      </c>
      <c r="M501" s="370" t="s">
        <v>3607</v>
      </c>
      <c r="N501" s="273" t="s">
        <v>4963</v>
      </c>
      <c r="O501" s="370" t="n">
        <v>111.125728</v>
      </c>
      <c r="P501" s="370" t="n">
        <v>-0.090325</v>
      </c>
      <c r="Q501" s="353" t="s">
        <v>3609</v>
      </c>
      <c r="R501" s="353" t="s">
        <v>3609</v>
      </c>
      <c r="S501" s="370"/>
      <c r="T501" s="218"/>
      <c r="U501" s="218"/>
      <c r="V501" s="218"/>
      <c r="W501" s="218"/>
      <c r="X501" s="218"/>
      <c r="Y501" s="218"/>
      <c r="Z501" s="218"/>
      <c r="AA501" s="218"/>
    </row>
    <row r="502" customFormat="false" ht="14.25" hidden="false" customHeight="true" outlineLevel="0" collapsed="false">
      <c r="A502" s="353" t="n">
        <v>498</v>
      </c>
      <c r="B502" s="267" t="s">
        <v>4964</v>
      </c>
      <c r="C502" s="269" t="s">
        <v>447</v>
      </c>
      <c r="D502" s="370" t="s">
        <v>425</v>
      </c>
      <c r="E502" s="370" t="s">
        <v>3740</v>
      </c>
      <c r="F502" s="371" t="n">
        <v>0.57</v>
      </c>
      <c r="G502" s="267" t="n">
        <v>2011</v>
      </c>
      <c r="H502" s="353" t="n">
        <v>77</v>
      </c>
      <c r="I502" s="372" t="n">
        <v>0.53</v>
      </c>
      <c r="J502" s="373" t="s">
        <v>45</v>
      </c>
      <c r="K502" s="370" t="s">
        <v>4965</v>
      </c>
      <c r="L502" s="370" t="s">
        <v>447</v>
      </c>
      <c r="M502" s="370" t="s">
        <v>3607</v>
      </c>
      <c r="N502" s="273" t="s">
        <v>4966</v>
      </c>
      <c r="O502" s="370" t="n">
        <v>111.062839</v>
      </c>
      <c r="P502" s="370" t="n">
        <v>-0.077661</v>
      </c>
      <c r="Q502" s="353" t="s">
        <v>3609</v>
      </c>
      <c r="R502" s="353" t="s">
        <v>3609</v>
      </c>
      <c r="S502" s="370"/>
      <c r="T502" s="218"/>
      <c r="U502" s="218"/>
      <c r="V502" s="218"/>
      <c r="W502" s="218"/>
      <c r="X502" s="218"/>
      <c r="Y502" s="218"/>
      <c r="Z502" s="218"/>
      <c r="AA502" s="218"/>
    </row>
    <row r="503" customFormat="false" ht="14.25" hidden="false" customHeight="true" outlineLevel="0" collapsed="false">
      <c r="A503" s="353" t="n">
        <v>499</v>
      </c>
      <c r="B503" s="267" t="s">
        <v>4967</v>
      </c>
      <c r="C503" s="370" t="s">
        <v>448</v>
      </c>
      <c r="D503" s="370" t="s">
        <v>425</v>
      </c>
      <c r="E503" s="370" t="s">
        <v>3740</v>
      </c>
      <c r="F503" s="371" t="n">
        <v>0.99</v>
      </c>
      <c r="G503" s="353" t="n">
        <v>2018</v>
      </c>
      <c r="H503" s="353" t="n">
        <v>134</v>
      </c>
      <c r="I503" s="372" t="n">
        <v>0.7</v>
      </c>
      <c r="J503" s="373" t="s">
        <v>45</v>
      </c>
      <c r="K503" s="377" t="s">
        <v>4968</v>
      </c>
      <c r="L503" s="370" t="s">
        <v>4969</v>
      </c>
      <c r="M503" s="370" t="s">
        <v>3607</v>
      </c>
      <c r="N503" s="273" t="s">
        <v>4970</v>
      </c>
      <c r="O503" s="370" t="n">
        <v>111.034168</v>
      </c>
      <c r="P503" s="370" t="n">
        <v>-0.088134</v>
      </c>
      <c r="Q503" s="353" t="s">
        <v>3609</v>
      </c>
      <c r="R503" s="353" t="s">
        <v>3609</v>
      </c>
      <c r="S503" s="370"/>
      <c r="T503" s="218"/>
      <c r="U503" s="218"/>
      <c r="V503" s="218"/>
      <c r="W503" s="218"/>
      <c r="X503" s="218"/>
      <c r="Y503" s="218"/>
      <c r="Z503" s="218"/>
      <c r="AA503" s="218"/>
    </row>
    <row r="504" customFormat="false" ht="14.25" hidden="false" customHeight="true" outlineLevel="0" collapsed="false">
      <c r="A504" s="353" t="n">
        <v>500</v>
      </c>
      <c r="B504" s="267" t="s">
        <v>4971</v>
      </c>
      <c r="C504" s="269" t="s">
        <v>449</v>
      </c>
      <c r="D504" s="370" t="s">
        <v>425</v>
      </c>
      <c r="E504" s="370" t="s">
        <v>3740</v>
      </c>
      <c r="F504" s="371" t="n">
        <v>0.5</v>
      </c>
      <c r="G504" s="267" t="n">
        <v>2017</v>
      </c>
      <c r="H504" s="353" t="n">
        <v>68</v>
      </c>
      <c r="I504" s="372" t="n">
        <v>0.54</v>
      </c>
      <c r="J504" s="373" t="s">
        <v>39</v>
      </c>
      <c r="K504" s="377" t="n">
        <v>195</v>
      </c>
      <c r="L504" s="370" t="s">
        <v>4972</v>
      </c>
      <c r="M504" s="370" t="s">
        <v>3607</v>
      </c>
      <c r="N504" s="273" t="s">
        <v>4973</v>
      </c>
      <c r="O504" s="370" t="n">
        <v>111.061339</v>
      </c>
      <c r="P504" s="370" t="n">
        <v>-0.08341</v>
      </c>
      <c r="Q504" s="353" t="s">
        <v>3609</v>
      </c>
      <c r="R504" s="353" t="s">
        <v>3609</v>
      </c>
      <c r="S504" s="370"/>
      <c r="T504" s="218"/>
      <c r="U504" s="218"/>
      <c r="V504" s="218"/>
      <c r="W504" s="218"/>
      <c r="X504" s="218"/>
      <c r="Y504" s="218"/>
      <c r="Z504" s="218"/>
      <c r="AA504" s="218"/>
    </row>
    <row r="505" customFormat="false" ht="14.25" hidden="false" customHeight="true" outlineLevel="0" collapsed="false">
      <c r="A505" s="353" t="n">
        <v>501</v>
      </c>
      <c r="B505" s="267" t="s">
        <v>4974</v>
      </c>
      <c r="C505" s="370" t="s">
        <v>450</v>
      </c>
      <c r="D505" s="370" t="s">
        <v>425</v>
      </c>
      <c r="E505" s="370" t="s">
        <v>3740</v>
      </c>
      <c r="F505" s="371" t="n">
        <v>5.41</v>
      </c>
      <c r="G505" s="353" t="n">
        <v>2012</v>
      </c>
      <c r="H505" s="353" t="n">
        <v>736</v>
      </c>
      <c r="I505" s="375" t="n">
        <v>5.41</v>
      </c>
      <c r="J505" s="373" t="s">
        <v>45</v>
      </c>
      <c r="K505" s="370" t="s">
        <v>4975</v>
      </c>
      <c r="L505" s="370" t="s">
        <v>450</v>
      </c>
      <c r="M505" s="370" t="s">
        <v>3607</v>
      </c>
      <c r="N505" s="273" t="s">
        <v>4976</v>
      </c>
      <c r="O505" s="370" t="n">
        <v>111.053754</v>
      </c>
      <c r="P505" s="370" t="n">
        <v>-0.114189</v>
      </c>
      <c r="Q505" s="353" t="s">
        <v>3609</v>
      </c>
      <c r="R505" s="353" t="s">
        <v>3609</v>
      </c>
      <c r="S505" s="370"/>
      <c r="T505" s="218"/>
      <c r="U505" s="218"/>
      <c r="V505" s="218"/>
      <c r="W505" s="218"/>
      <c r="X505" s="218"/>
      <c r="Y505" s="218"/>
      <c r="Z505" s="218"/>
      <c r="AA505" s="218"/>
    </row>
    <row r="506" customFormat="false" ht="14.25" hidden="false" customHeight="true" outlineLevel="0" collapsed="false">
      <c r="A506" s="353" t="n">
        <v>502</v>
      </c>
      <c r="B506" s="267" t="s">
        <v>4977</v>
      </c>
      <c r="C506" s="370" t="s">
        <v>450</v>
      </c>
      <c r="D506" s="370" t="s">
        <v>425</v>
      </c>
      <c r="E506" s="370" t="s">
        <v>3740</v>
      </c>
      <c r="F506" s="371" t="n">
        <v>0.71</v>
      </c>
      <c r="G506" s="353" t="n">
        <v>2014</v>
      </c>
      <c r="H506" s="353" t="n">
        <v>96</v>
      </c>
      <c r="I506" s="372" t="n">
        <v>1</v>
      </c>
      <c r="J506" s="373" t="s">
        <v>45</v>
      </c>
      <c r="K506" s="377" t="s">
        <v>4978</v>
      </c>
      <c r="L506" s="370" t="s">
        <v>450</v>
      </c>
      <c r="M506" s="370" t="s">
        <v>3607</v>
      </c>
      <c r="N506" s="273" t="s">
        <v>4979</v>
      </c>
      <c r="O506" s="370" t="n">
        <v>111.05569</v>
      </c>
      <c r="P506" s="370" t="n">
        <v>-0.107091</v>
      </c>
      <c r="Q506" s="353" t="s">
        <v>3609</v>
      </c>
      <c r="R506" s="353" t="s">
        <v>3609</v>
      </c>
      <c r="S506" s="370"/>
      <c r="T506" s="218"/>
      <c r="U506" s="218"/>
      <c r="V506" s="218"/>
      <c r="W506" s="218"/>
      <c r="X506" s="218"/>
      <c r="Y506" s="218"/>
      <c r="Z506" s="218"/>
      <c r="AA506" s="218"/>
    </row>
    <row r="507" customFormat="false" ht="14.25" hidden="false" customHeight="true" outlineLevel="0" collapsed="false">
      <c r="A507" s="353" t="n">
        <v>503</v>
      </c>
      <c r="B507" s="267" t="s">
        <v>4980</v>
      </c>
      <c r="C507" s="370" t="s">
        <v>450</v>
      </c>
      <c r="D507" s="370" t="s">
        <v>425</v>
      </c>
      <c r="E507" s="370" t="s">
        <v>3740</v>
      </c>
      <c r="F507" s="371" t="n">
        <v>0.95</v>
      </c>
      <c r="G507" s="353" t="n">
        <v>2015</v>
      </c>
      <c r="H507" s="353" t="n">
        <v>129</v>
      </c>
      <c r="I507" s="375" t="n">
        <v>0.95</v>
      </c>
      <c r="J507" s="373" t="s">
        <v>45</v>
      </c>
      <c r="K507" s="370" t="s">
        <v>4981</v>
      </c>
      <c r="L507" s="370" t="s">
        <v>450</v>
      </c>
      <c r="M507" s="370" t="s">
        <v>3607</v>
      </c>
      <c r="N507" s="273" t="s">
        <v>4982</v>
      </c>
      <c r="O507" s="370" t="n">
        <v>111.060787</v>
      </c>
      <c r="P507" s="370" t="n">
        <v>-0.104361</v>
      </c>
      <c r="Q507" s="353" t="s">
        <v>3609</v>
      </c>
      <c r="R507" s="353" t="s">
        <v>3609</v>
      </c>
      <c r="S507" s="370"/>
      <c r="T507" s="218"/>
      <c r="U507" s="218"/>
      <c r="V507" s="218"/>
      <c r="W507" s="218"/>
      <c r="X507" s="218"/>
      <c r="Y507" s="218"/>
      <c r="Z507" s="218"/>
      <c r="AA507" s="218"/>
    </row>
    <row r="508" customFormat="false" ht="14.25" hidden="false" customHeight="true" outlineLevel="0" collapsed="false">
      <c r="A508" s="353" t="n">
        <v>504</v>
      </c>
      <c r="B508" s="267" t="s">
        <v>4983</v>
      </c>
      <c r="C508" s="269" t="s">
        <v>451</v>
      </c>
      <c r="D508" s="370" t="s">
        <v>425</v>
      </c>
      <c r="E508" s="370" t="s">
        <v>3740</v>
      </c>
      <c r="F508" s="371" t="n">
        <v>3.59</v>
      </c>
      <c r="G508" s="267" t="n">
        <v>2010</v>
      </c>
      <c r="H508" s="353" t="n">
        <v>488</v>
      </c>
      <c r="I508" s="372" t="n">
        <v>3.6</v>
      </c>
      <c r="J508" s="373" t="s">
        <v>45</v>
      </c>
      <c r="K508" s="370" t="s">
        <v>4984</v>
      </c>
      <c r="L508" s="269" t="s">
        <v>451</v>
      </c>
      <c r="M508" s="370" t="s">
        <v>3607</v>
      </c>
      <c r="N508" s="273" t="s">
        <v>4985</v>
      </c>
      <c r="O508" s="370" t="n">
        <v>111.040402</v>
      </c>
      <c r="P508" s="370" t="n">
        <v>-0.090765</v>
      </c>
      <c r="Q508" s="353" t="s">
        <v>3609</v>
      </c>
      <c r="R508" s="353" t="s">
        <v>3609</v>
      </c>
      <c r="S508" s="370"/>
      <c r="T508" s="218"/>
      <c r="U508" s="218"/>
      <c r="V508" s="218"/>
      <c r="W508" s="218"/>
      <c r="X508" s="218"/>
      <c r="Y508" s="218"/>
      <c r="Z508" s="218"/>
      <c r="AA508" s="218"/>
    </row>
    <row r="509" customFormat="false" ht="14.25" hidden="false" customHeight="true" outlineLevel="0" collapsed="false">
      <c r="A509" s="353" t="n">
        <v>505</v>
      </c>
      <c r="B509" s="267" t="s">
        <v>4986</v>
      </c>
      <c r="C509" s="420" t="s">
        <v>452</v>
      </c>
      <c r="D509" s="370" t="s">
        <v>628</v>
      </c>
      <c r="E509" s="370" t="s">
        <v>859</v>
      </c>
      <c r="F509" s="433" t="n">
        <v>1.39</v>
      </c>
      <c r="G509" s="419" t="n">
        <v>2019</v>
      </c>
      <c r="H509" s="353" t="n">
        <v>189</v>
      </c>
      <c r="I509" s="372" t="n">
        <v>1.4</v>
      </c>
      <c r="J509" s="373" t="s">
        <v>45</v>
      </c>
      <c r="K509" s="370" t="s">
        <v>4987</v>
      </c>
      <c r="L509" s="420" t="s">
        <v>452</v>
      </c>
      <c r="M509" s="370" t="s">
        <v>3607</v>
      </c>
      <c r="N509" s="273" t="s">
        <v>4988</v>
      </c>
      <c r="O509" s="370" t="n">
        <v>111.020906</v>
      </c>
      <c r="P509" s="370" t="n">
        <v>0.012832</v>
      </c>
      <c r="Q509" s="353" t="s">
        <v>3609</v>
      </c>
      <c r="R509" s="353" t="s">
        <v>3609</v>
      </c>
      <c r="S509" s="370"/>
      <c r="T509" s="218"/>
      <c r="U509" s="218"/>
      <c r="V509" s="218"/>
      <c r="W509" s="218"/>
      <c r="X509" s="218"/>
      <c r="Y509" s="218"/>
      <c r="Z509" s="218"/>
      <c r="AA509" s="218"/>
    </row>
    <row r="510" customFormat="false" ht="14.25" hidden="false" customHeight="true" outlineLevel="0" collapsed="false">
      <c r="A510" s="353" t="n">
        <v>506</v>
      </c>
      <c r="B510" s="267" t="s">
        <v>4989</v>
      </c>
      <c r="C510" s="420" t="s">
        <v>452</v>
      </c>
      <c r="D510" s="370" t="s">
        <v>628</v>
      </c>
      <c r="E510" s="370" t="s">
        <v>859</v>
      </c>
      <c r="F510" s="433" t="n">
        <v>1.73</v>
      </c>
      <c r="G510" s="419" t="n">
        <v>2019</v>
      </c>
      <c r="H510" s="353" t="n">
        <v>235</v>
      </c>
      <c r="I510" s="372" t="n">
        <v>1.73</v>
      </c>
      <c r="J510" s="373" t="s">
        <v>45</v>
      </c>
      <c r="K510" s="370" t="s">
        <v>4990</v>
      </c>
      <c r="L510" s="420" t="s">
        <v>452</v>
      </c>
      <c r="M510" s="370" t="s">
        <v>3607</v>
      </c>
      <c r="N510" s="273" t="s">
        <v>4991</v>
      </c>
      <c r="O510" s="370" t="n">
        <v>111.019614</v>
      </c>
      <c r="P510" s="370" t="n">
        <v>0.005958</v>
      </c>
      <c r="Q510" s="353" t="s">
        <v>3609</v>
      </c>
      <c r="R510" s="353" t="s">
        <v>3609</v>
      </c>
      <c r="S510" s="370"/>
      <c r="T510" s="218"/>
      <c r="U510" s="218"/>
      <c r="V510" s="218"/>
      <c r="W510" s="218"/>
      <c r="X510" s="218"/>
      <c r="Y510" s="218"/>
      <c r="Z510" s="218"/>
      <c r="AA510" s="218"/>
    </row>
    <row r="511" customFormat="false" ht="14.25" hidden="false" customHeight="true" outlineLevel="0" collapsed="false">
      <c r="A511" s="353" t="n">
        <v>507</v>
      </c>
      <c r="B511" s="267" t="s">
        <v>4992</v>
      </c>
      <c r="C511" s="420" t="s">
        <v>454</v>
      </c>
      <c r="D511" s="370" t="s">
        <v>628</v>
      </c>
      <c r="E511" s="370" t="s">
        <v>859</v>
      </c>
      <c r="F511" s="433" t="n">
        <v>0.3</v>
      </c>
      <c r="G511" s="419" t="n">
        <v>2017</v>
      </c>
      <c r="H511" s="353" t="n">
        <v>41</v>
      </c>
      <c r="I511" s="372" t="n">
        <v>0.3</v>
      </c>
      <c r="J511" s="384" t="s">
        <v>39</v>
      </c>
      <c r="K511" s="377" t="n">
        <v>1206</v>
      </c>
      <c r="L511" s="370" t="s">
        <v>4993</v>
      </c>
      <c r="M511" s="370" t="s">
        <v>3607</v>
      </c>
      <c r="N511" s="273" t="s">
        <v>4994</v>
      </c>
      <c r="O511" s="370" t="n">
        <v>111.015695</v>
      </c>
      <c r="P511" s="370" t="n">
        <v>0.005938</v>
      </c>
      <c r="Q511" s="353" t="s">
        <v>3609</v>
      </c>
      <c r="R511" s="353" t="s">
        <v>3609</v>
      </c>
      <c r="S511" s="370"/>
      <c r="T511" s="218"/>
      <c r="U511" s="218"/>
      <c r="V511" s="218"/>
      <c r="W511" s="218"/>
      <c r="X511" s="218"/>
      <c r="Y511" s="218"/>
      <c r="Z511" s="218"/>
      <c r="AA511" s="218"/>
    </row>
    <row r="512" customFormat="false" ht="14.25" hidden="false" customHeight="true" outlineLevel="0" collapsed="false">
      <c r="A512" s="353" t="n">
        <v>508</v>
      </c>
      <c r="B512" s="267" t="s">
        <v>4995</v>
      </c>
      <c r="C512" s="420" t="s">
        <v>455</v>
      </c>
      <c r="D512" s="370" t="s">
        <v>628</v>
      </c>
      <c r="E512" s="370" t="s">
        <v>859</v>
      </c>
      <c r="F512" s="433" t="n">
        <v>0.59</v>
      </c>
      <c r="G512" s="419" t="n">
        <v>2018</v>
      </c>
      <c r="H512" s="353" t="n">
        <v>80</v>
      </c>
      <c r="I512" s="372" t="n">
        <v>0.58</v>
      </c>
      <c r="J512" s="373" t="s">
        <v>45</v>
      </c>
      <c r="K512" s="370" t="s">
        <v>4996</v>
      </c>
      <c r="L512" s="420" t="s">
        <v>455</v>
      </c>
      <c r="M512" s="394" t="s">
        <v>4997</v>
      </c>
      <c r="N512" s="273" t="s">
        <v>4998</v>
      </c>
      <c r="O512" s="370" t="n">
        <v>111.011314</v>
      </c>
      <c r="P512" s="370" t="n">
        <v>0.011885</v>
      </c>
      <c r="Q512" s="353" t="s">
        <v>3609</v>
      </c>
      <c r="R512" s="353" t="s">
        <v>3609</v>
      </c>
      <c r="S512" s="370"/>
      <c r="T512" s="218"/>
      <c r="U512" s="218"/>
      <c r="V512" s="218"/>
      <c r="W512" s="218"/>
      <c r="X512" s="218"/>
      <c r="Y512" s="218"/>
      <c r="Z512" s="218"/>
      <c r="AA512" s="218"/>
    </row>
    <row r="513" customFormat="false" ht="14.25" hidden="false" customHeight="true" outlineLevel="0" collapsed="false">
      <c r="A513" s="353" t="n">
        <v>509</v>
      </c>
      <c r="B513" s="267" t="s">
        <v>4999</v>
      </c>
      <c r="C513" s="420" t="s">
        <v>455</v>
      </c>
      <c r="D513" s="370" t="s">
        <v>628</v>
      </c>
      <c r="E513" s="370" t="s">
        <v>859</v>
      </c>
      <c r="F513" s="433" t="n">
        <v>1.95</v>
      </c>
      <c r="G513" s="419" t="n">
        <v>2019</v>
      </c>
      <c r="H513" s="353" t="n">
        <v>265</v>
      </c>
      <c r="I513" s="372" t="n">
        <v>1.95</v>
      </c>
      <c r="J513" s="373" t="s">
        <v>45</v>
      </c>
      <c r="K513" s="370" t="s">
        <v>5000</v>
      </c>
      <c r="L513" s="420" t="s">
        <v>455</v>
      </c>
      <c r="M513" s="394" t="s">
        <v>5001</v>
      </c>
      <c r="N513" s="273" t="s">
        <v>5002</v>
      </c>
      <c r="O513" s="370" t="n">
        <v>111.009607</v>
      </c>
      <c r="P513" s="370" t="n">
        <v>0.010972</v>
      </c>
      <c r="Q513" s="353" t="s">
        <v>3609</v>
      </c>
      <c r="R513" s="353" t="s">
        <v>3609</v>
      </c>
      <c r="S513" s="370"/>
      <c r="T513" s="218"/>
      <c r="U513" s="218"/>
      <c r="V513" s="218"/>
      <c r="W513" s="218"/>
      <c r="X513" s="218"/>
      <c r="Y513" s="218"/>
      <c r="Z513" s="218"/>
      <c r="AA513" s="218"/>
    </row>
    <row r="514" customFormat="false" ht="14.25" hidden="false" customHeight="true" outlineLevel="0" collapsed="false">
      <c r="A514" s="353" t="n">
        <v>510</v>
      </c>
      <c r="B514" s="267" t="s">
        <v>5003</v>
      </c>
      <c r="C514" s="420" t="s">
        <v>2288</v>
      </c>
      <c r="D514" s="370" t="s">
        <v>628</v>
      </c>
      <c r="E514" s="370" t="s">
        <v>859</v>
      </c>
      <c r="F514" s="433" t="n">
        <v>1.19</v>
      </c>
      <c r="G514" s="419" t="n">
        <v>2018</v>
      </c>
      <c r="H514" s="353" t="n">
        <v>162</v>
      </c>
      <c r="I514" s="372" t="n">
        <v>1.19</v>
      </c>
      <c r="J514" s="373" t="s">
        <v>45</v>
      </c>
      <c r="K514" s="370" t="s">
        <v>5004</v>
      </c>
      <c r="L514" s="420" t="s">
        <v>2288</v>
      </c>
      <c r="M514" s="394" t="s">
        <v>5005</v>
      </c>
      <c r="N514" s="273" t="s">
        <v>5006</v>
      </c>
      <c r="O514" s="370" t="n">
        <v>111.012124</v>
      </c>
      <c r="P514" s="370" t="n">
        <v>0.021822</v>
      </c>
      <c r="Q514" s="353" t="s">
        <v>3609</v>
      </c>
      <c r="R514" s="353" t="s">
        <v>3609</v>
      </c>
      <c r="S514" s="370"/>
      <c r="T514" s="218"/>
      <c r="U514" s="218"/>
      <c r="V514" s="218"/>
      <c r="W514" s="218"/>
      <c r="X514" s="218"/>
      <c r="Y514" s="218"/>
      <c r="Z514" s="218"/>
      <c r="AA514" s="218"/>
    </row>
    <row r="515" customFormat="false" ht="14.25" hidden="false" customHeight="true" outlineLevel="0" collapsed="false">
      <c r="A515" s="353" t="n">
        <v>511</v>
      </c>
      <c r="B515" s="267" t="s">
        <v>5007</v>
      </c>
      <c r="C515" s="420" t="s">
        <v>457</v>
      </c>
      <c r="D515" s="370" t="s">
        <v>628</v>
      </c>
      <c r="E515" s="370" t="s">
        <v>859</v>
      </c>
      <c r="F515" s="433" t="n">
        <v>2.74</v>
      </c>
      <c r="G515" s="419" t="n">
        <v>2012</v>
      </c>
      <c r="H515" s="353" t="n">
        <v>372</v>
      </c>
      <c r="I515" s="372" t="n">
        <v>2.77</v>
      </c>
      <c r="J515" s="373" t="s">
        <v>45</v>
      </c>
      <c r="K515" s="370" t="s">
        <v>5008</v>
      </c>
      <c r="L515" s="420" t="s">
        <v>457</v>
      </c>
      <c r="M515" s="370" t="s">
        <v>3607</v>
      </c>
      <c r="N515" s="273" t="s">
        <v>5009</v>
      </c>
      <c r="O515" s="370" t="n">
        <v>111.017624</v>
      </c>
      <c r="P515" s="370" t="n">
        <v>0.004189</v>
      </c>
      <c r="Q515" s="353" t="s">
        <v>3609</v>
      </c>
      <c r="R515" s="353" t="s">
        <v>3609</v>
      </c>
      <c r="S515" s="370"/>
      <c r="T515" s="218"/>
      <c r="U515" s="218"/>
      <c r="V515" s="218"/>
      <c r="W515" s="218"/>
      <c r="X515" s="218"/>
      <c r="Y515" s="218"/>
      <c r="Z515" s="218"/>
      <c r="AA515" s="218"/>
    </row>
    <row r="516" customFormat="false" ht="14.25" hidden="false" customHeight="true" outlineLevel="0" collapsed="false">
      <c r="A516" s="353" t="n">
        <v>512</v>
      </c>
      <c r="B516" s="267" t="s">
        <v>5010</v>
      </c>
      <c r="C516" s="420" t="s">
        <v>457</v>
      </c>
      <c r="D516" s="370" t="s">
        <v>628</v>
      </c>
      <c r="E516" s="370" t="s">
        <v>859</v>
      </c>
      <c r="F516" s="433" t="n">
        <v>2.61</v>
      </c>
      <c r="G516" s="419" t="n">
        <v>2014</v>
      </c>
      <c r="H516" s="353" t="n">
        <v>355</v>
      </c>
      <c r="I516" s="372" t="n">
        <v>2.6</v>
      </c>
      <c r="J516" s="373" t="s">
        <v>45</v>
      </c>
      <c r="K516" s="370" t="s">
        <v>5011</v>
      </c>
      <c r="L516" s="420" t="s">
        <v>457</v>
      </c>
      <c r="M516" s="394" t="s">
        <v>5012</v>
      </c>
      <c r="N516" s="273" t="s">
        <v>5013</v>
      </c>
      <c r="O516" s="370" t="n">
        <v>111.015079</v>
      </c>
      <c r="P516" s="370" t="n">
        <v>0.006317</v>
      </c>
      <c r="Q516" s="353" t="s">
        <v>3609</v>
      </c>
      <c r="R516" s="353" t="s">
        <v>3609</v>
      </c>
      <c r="S516" s="370"/>
      <c r="T516" s="218"/>
      <c r="U516" s="218"/>
      <c r="V516" s="218"/>
      <c r="W516" s="218"/>
      <c r="X516" s="218"/>
      <c r="Y516" s="218"/>
      <c r="Z516" s="218"/>
      <c r="AA516" s="218"/>
    </row>
    <row r="517" customFormat="false" ht="14.25" hidden="false" customHeight="true" outlineLevel="0" collapsed="false">
      <c r="A517" s="353" t="n">
        <v>513</v>
      </c>
      <c r="B517" s="267" t="s">
        <v>5014</v>
      </c>
      <c r="C517" s="420" t="s">
        <v>457</v>
      </c>
      <c r="D517" s="370" t="s">
        <v>628</v>
      </c>
      <c r="E517" s="370" t="s">
        <v>859</v>
      </c>
      <c r="F517" s="433" t="n">
        <v>0.5</v>
      </c>
      <c r="G517" s="419" t="n">
        <v>2016</v>
      </c>
      <c r="H517" s="353" t="n">
        <v>68</v>
      </c>
      <c r="I517" s="372" t="n">
        <v>0.5</v>
      </c>
      <c r="J517" s="373" t="s">
        <v>45</v>
      </c>
      <c r="K517" s="370" t="s">
        <v>5015</v>
      </c>
      <c r="L517" s="420" t="s">
        <v>457</v>
      </c>
      <c r="M517" s="394" t="s">
        <v>5012</v>
      </c>
      <c r="N517" s="273" t="s">
        <v>5016</v>
      </c>
      <c r="O517" s="370" t="n">
        <v>111.01074</v>
      </c>
      <c r="P517" s="370" t="n">
        <v>-0.017271</v>
      </c>
      <c r="Q517" s="353" t="s">
        <v>3609</v>
      </c>
      <c r="R517" s="353" t="s">
        <v>3609</v>
      </c>
      <c r="S517" s="370"/>
      <c r="T517" s="218"/>
      <c r="U517" s="218"/>
      <c r="V517" s="218"/>
      <c r="W517" s="218"/>
      <c r="X517" s="218"/>
      <c r="Y517" s="218"/>
      <c r="Z517" s="218"/>
      <c r="AA517" s="218"/>
    </row>
    <row r="518" customFormat="false" ht="14.25" hidden="false" customHeight="true" outlineLevel="0" collapsed="false">
      <c r="A518" s="353" t="n">
        <v>514</v>
      </c>
      <c r="B518" s="267" t="s">
        <v>5017</v>
      </c>
      <c r="C518" s="420" t="s">
        <v>458</v>
      </c>
      <c r="D518" s="370" t="s">
        <v>628</v>
      </c>
      <c r="E518" s="370" t="s">
        <v>859</v>
      </c>
      <c r="F518" s="433" t="n">
        <v>0.58</v>
      </c>
      <c r="G518" s="419" t="n">
        <v>2018</v>
      </c>
      <c r="H518" s="353" t="n">
        <v>79</v>
      </c>
      <c r="I518" s="372" t="n">
        <v>0.59</v>
      </c>
      <c r="J518" s="373" t="s">
        <v>45</v>
      </c>
      <c r="K518" s="370" t="s">
        <v>5018</v>
      </c>
      <c r="L518" s="420" t="s">
        <v>458</v>
      </c>
      <c r="M518" s="394" t="s">
        <v>5019</v>
      </c>
      <c r="N518" s="273" t="s">
        <v>5020</v>
      </c>
      <c r="O518" s="370" t="n">
        <v>111.015379</v>
      </c>
      <c r="P518" s="370" t="n">
        <v>0.013513</v>
      </c>
      <c r="Q518" s="353" t="s">
        <v>3609</v>
      </c>
      <c r="R518" s="353" t="s">
        <v>3609</v>
      </c>
      <c r="S518" s="370"/>
      <c r="T518" s="218"/>
      <c r="U518" s="218"/>
      <c r="V518" s="218"/>
      <c r="W518" s="218"/>
      <c r="X518" s="218"/>
      <c r="Y518" s="218"/>
      <c r="Z518" s="218"/>
      <c r="AA518" s="218"/>
    </row>
    <row r="519" customFormat="false" ht="14.25" hidden="false" customHeight="true" outlineLevel="0" collapsed="false">
      <c r="A519" s="353" t="n">
        <v>515</v>
      </c>
      <c r="B519" s="267" t="s">
        <v>5021</v>
      </c>
      <c r="C519" s="420" t="s">
        <v>458</v>
      </c>
      <c r="D519" s="370" t="s">
        <v>628</v>
      </c>
      <c r="E519" s="370" t="s">
        <v>859</v>
      </c>
      <c r="F519" s="433" t="n">
        <v>0.75</v>
      </c>
      <c r="G519" s="419" t="n">
        <v>2018</v>
      </c>
      <c r="H519" s="353" t="n">
        <v>102</v>
      </c>
      <c r="I519" s="372" t="n">
        <v>0.76</v>
      </c>
      <c r="J519" s="373" t="s">
        <v>45</v>
      </c>
      <c r="K519" s="370" t="s">
        <v>5022</v>
      </c>
      <c r="L519" s="420" t="s">
        <v>458</v>
      </c>
      <c r="M519" s="394" t="s">
        <v>5019</v>
      </c>
      <c r="N519" s="273" t="s">
        <v>5023</v>
      </c>
      <c r="O519" s="370" t="n">
        <v>111.014546</v>
      </c>
      <c r="P519" s="370" t="n">
        <v>0.013268</v>
      </c>
      <c r="Q519" s="353" t="s">
        <v>3609</v>
      </c>
      <c r="R519" s="353" t="s">
        <v>3609</v>
      </c>
      <c r="S519" s="370"/>
      <c r="T519" s="218"/>
      <c r="U519" s="218"/>
      <c r="V519" s="218"/>
      <c r="W519" s="218"/>
      <c r="X519" s="218"/>
      <c r="Y519" s="218"/>
      <c r="Z519" s="218"/>
      <c r="AA519" s="218"/>
    </row>
    <row r="520" customFormat="false" ht="14.25" hidden="false" customHeight="true" outlineLevel="0" collapsed="false">
      <c r="A520" s="353" t="n">
        <v>516</v>
      </c>
      <c r="B520" s="267" t="s">
        <v>5024</v>
      </c>
      <c r="C520" s="420" t="s">
        <v>459</v>
      </c>
      <c r="D520" s="370" t="s">
        <v>628</v>
      </c>
      <c r="E520" s="370" t="s">
        <v>859</v>
      </c>
      <c r="F520" s="433" t="n">
        <v>1.41</v>
      </c>
      <c r="G520" s="419" t="n">
        <v>2017</v>
      </c>
      <c r="H520" s="353" t="n">
        <v>192</v>
      </c>
      <c r="I520" s="372" t="n">
        <v>1.42</v>
      </c>
      <c r="J520" s="373" t="s">
        <v>45</v>
      </c>
      <c r="K520" s="370" t="s">
        <v>5025</v>
      </c>
      <c r="L520" s="420" t="s">
        <v>459</v>
      </c>
      <c r="M520" s="370" t="s">
        <v>3607</v>
      </c>
      <c r="N520" s="273" t="s">
        <v>5026</v>
      </c>
      <c r="O520" s="370" t="n">
        <v>111.000857</v>
      </c>
      <c r="P520" s="370" t="n">
        <v>-0.006478</v>
      </c>
      <c r="Q520" s="353" t="s">
        <v>3609</v>
      </c>
      <c r="R520" s="353" t="s">
        <v>3609</v>
      </c>
      <c r="S520" s="370"/>
      <c r="T520" s="218"/>
      <c r="U520" s="218"/>
      <c r="V520" s="218"/>
      <c r="W520" s="218"/>
      <c r="X520" s="218"/>
      <c r="Y520" s="218"/>
      <c r="Z520" s="218"/>
      <c r="AA520" s="218"/>
    </row>
    <row r="521" customFormat="false" ht="14.25" hidden="false" customHeight="true" outlineLevel="0" collapsed="false">
      <c r="A521" s="353" t="n">
        <v>517</v>
      </c>
      <c r="B521" s="267" t="s">
        <v>5027</v>
      </c>
      <c r="C521" s="420" t="s">
        <v>2305</v>
      </c>
      <c r="D521" s="370" t="s">
        <v>628</v>
      </c>
      <c r="E521" s="370" t="s">
        <v>859</v>
      </c>
      <c r="F521" s="433" t="n">
        <v>1.4</v>
      </c>
      <c r="G521" s="419" t="n">
        <v>2018</v>
      </c>
      <c r="H521" s="353" t="n">
        <v>190</v>
      </c>
      <c r="I521" s="372" t="n">
        <v>1.41</v>
      </c>
      <c r="J521" s="373" t="s">
        <v>45</v>
      </c>
      <c r="K521" s="370" t="s">
        <v>5028</v>
      </c>
      <c r="L521" s="420" t="s">
        <v>2305</v>
      </c>
      <c r="M521" s="370" t="s">
        <v>3607</v>
      </c>
      <c r="N521" s="273" t="s">
        <v>5029</v>
      </c>
      <c r="O521" s="370" t="n">
        <v>110.991382</v>
      </c>
      <c r="P521" s="370" t="n">
        <v>-0.016163</v>
      </c>
      <c r="Q521" s="353" t="s">
        <v>3609</v>
      </c>
      <c r="R521" s="353" t="s">
        <v>3609</v>
      </c>
      <c r="S521" s="370"/>
      <c r="T521" s="218"/>
      <c r="U521" s="218"/>
      <c r="V521" s="218"/>
      <c r="W521" s="218"/>
      <c r="X521" s="218"/>
      <c r="Y521" s="218"/>
      <c r="Z521" s="218"/>
      <c r="AA521" s="218"/>
    </row>
    <row r="522" customFormat="false" ht="14.25" hidden="false" customHeight="true" outlineLevel="0" collapsed="false">
      <c r="A522" s="353" t="n">
        <v>518</v>
      </c>
      <c r="B522" s="267" t="s">
        <v>5030</v>
      </c>
      <c r="C522" s="420" t="s">
        <v>461</v>
      </c>
      <c r="D522" s="370" t="s">
        <v>628</v>
      </c>
      <c r="E522" s="370" t="s">
        <v>859</v>
      </c>
      <c r="F522" s="433" t="n">
        <v>1.39</v>
      </c>
      <c r="G522" s="419" t="n">
        <v>2019</v>
      </c>
      <c r="H522" s="353" t="n">
        <v>189</v>
      </c>
      <c r="I522" s="372" t="n">
        <v>1.39</v>
      </c>
      <c r="J522" s="373" t="s">
        <v>45</v>
      </c>
      <c r="K522" s="370" t="s">
        <v>5031</v>
      </c>
      <c r="L522" s="420" t="s">
        <v>461</v>
      </c>
      <c r="M522" s="394" t="s">
        <v>5032</v>
      </c>
      <c r="N522" s="273" t="s">
        <v>5033</v>
      </c>
      <c r="O522" s="370" t="n">
        <v>111.005175</v>
      </c>
      <c r="P522" s="370" t="n">
        <v>-0.014111</v>
      </c>
      <c r="Q522" s="353" t="s">
        <v>3609</v>
      </c>
      <c r="R522" s="353" t="s">
        <v>3609</v>
      </c>
      <c r="S522" s="370"/>
      <c r="T522" s="218"/>
      <c r="U522" s="218"/>
      <c r="V522" s="218"/>
      <c r="W522" s="218"/>
      <c r="X522" s="218"/>
      <c r="Y522" s="218"/>
      <c r="Z522" s="218"/>
      <c r="AA522" s="218"/>
    </row>
    <row r="523" customFormat="false" ht="14.25" hidden="false" customHeight="true" outlineLevel="0" collapsed="false">
      <c r="A523" s="353" t="n">
        <v>519</v>
      </c>
      <c r="B523" s="267" t="s">
        <v>5034</v>
      </c>
      <c r="C523" s="420" t="s">
        <v>461</v>
      </c>
      <c r="D523" s="370" t="s">
        <v>628</v>
      </c>
      <c r="E523" s="370" t="s">
        <v>859</v>
      </c>
      <c r="F523" s="383" t="n">
        <v>0.65</v>
      </c>
      <c r="G523" s="415" t="n">
        <v>2022</v>
      </c>
      <c r="H523" s="353" t="n">
        <v>88</v>
      </c>
      <c r="I523" s="375" t="n">
        <v>0.63</v>
      </c>
      <c r="J523" s="384" t="s">
        <v>45</v>
      </c>
      <c r="K523" s="370" t="s">
        <v>5035</v>
      </c>
      <c r="L523" s="420" t="s">
        <v>461</v>
      </c>
      <c r="M523" s="394" t="s">
        <v>5032</v>
      </c>
      <c r="N523" s="267" t="s">
        <v>3657</v>
      </c>
      <c r="O523" s="385" t="n">
        <v>111.0049564</v>
      </c>
      <c r="P523" s="386" t="n">
        <v>-0.011931869</v>
      </c>
      <c r="Q523" s="353"/>
      <c r="R523" s="353"/>
      <c r="S523" s="370"/>
      <c r="T523" s="218"/>
      <c r="U523" s="218"/>
      <c r="V523" s="218"/>
      <c r="W523" s="218"/>
      <c r="X523" s="218"/>
      <c r="Y523" s="218"/>
      <c r="Z523" s="218"/>
      <c r="AA523" s="218"/>
    </row>
    <row r="524" customFormat="false" ht="14.25" hidden="false" customHeight="true" outlineLevel="0" collapsed="false">
      <c r="A524" s="353" t="n">
        <v>520</v>
      </c>
      <c r="B524" s="267" t="s">
        <v>5036</v>
      </c>
      <c r="C524" s="420" t="s">
        <v>462</v>
      </c>
      <c r="D524" s="370" t="s">
        <v>628</v>
      </c>
      <c r="E524" s="370" t="s">
        <v>859</v>
      </c>
      <c r="F524" s="433" t="n">
        <v>0.72</v>
      </c>
      <c r="G524" s="419" t="n">
        <v>2015</v>
      </c>
      <c r="H524" s="353" t="n">
        <v>98</v>
      </c>
      <c r="I524" s="375" t="n">
        <v>0.72</v>
      </c>
      <c r="J524" s="373" t="s">
        <v>45</v>
      </c>
      <c r="K524" s="370" t="s">
        <v>5037</v>
      </c>
      <c r="L524" s="420" t="s">
        <v>462</v>
      </c>
      <c r="M524" s="394" t="s">
        <v>5038</v>
      </c>
      <c r="N524" s="273" t="s">
        <v>5039</v>
      </c>
      <c r="O524" s="370" t="n">
        <v>111.011682</v>
      </c>
      <c r="P524" s="370" t="n">
        <v>-0.020584</v>
      </c>
      <c r="Q524" s="353" t="s">
        <v>3609</v>
      </c>
      <c r="R524" s="353" t="s">
        <v>3609</v>
      </c>
      <c r="S524" s="370"/>
      <c r="T524" s="218"/>
      <c r="U524" s="218"/>
      <c r="V524" s="218"/>
      <c r="W524" s="218"/>
      <c r="X524" s="218"/>
      <c r="Y524" s="218"/>
      <c r="Z524" s="218"/>
      <c r="AA524" s="218"/>
    </row>
    <row r="525" customFormat="false" ht="14.25" hidden="false" customHeight="true" outlineLevel="0" collapsed="false">
      <c r="A525" s="353" t="n">
        <v>521</v>
      </c>
      <c r="B525" s="267" t="s">
        <v>5040</v>
      </c>
      <c r="C525" s="420" t="s">
        <v>462</v>
      </c>
      <c r="D525" s="370" t="s">
        <v>628</v>
      </c>
      <c r="E525" s="370" t="s">
        <v>859</v>
      </c>
      <c r="F525" s="433" t="n">
        <v>2.65</v>
      </c>
      <c r="G525" s="419" t="n">
        <v>2016</v>
      </c>
      <c r="H525" s="353" t="n">
        <v>360</v>
      </c>
      <c r="I525" s="375" t="n">
        <v>2.65</v>
      </c>
      <c r="J525" s="373" t="s">
        <v>45</v>
      </c>
      <c r="K525" s="370" t="s">
        <v>5041</v>
      </c>
      <c r="L525" s="420" t="s">
        <v>462</v>
      </c>
      <c r="M525" s="394" t="s">
        <v>5038</v>
      </c>
      <c r="N525" s="273" t="s">
        <v>5042</v>
      </c>
      <c r="O525" s="370" t="n">
        <v>111.019016</v>
      </c>
      <c r="P525" s="370" t="n">
        <v>0.001341</v>
      </c>
      <c r="Q525" s="353" t="s">
        <v>3609</v>
      </c>
      <c r="R525" s="353" t="s">
        <v>3609</v>
      </c>
      <c r="S525" s="370"/>
      <c r="T525" s="218"/>
      <c r="U525" s="218"/>
      <c r="V525" s="218"/>
      <c r="W525" s="218"/>
      <c r="X525" s="218"/>
      <c r="Y525" s="218"/>
      <c r="Z525" s="218"/>
      <c r="AA525" s="218"/>
    </row>
    <row r="526" customFormat="false" ht="14.25" hidden="false" customHeight="true" outlineLevel="0" collapsed="false">
      <c r="A526" s="353" t="n">
        <v>522</v>
      </c>
      <c r="B526" s="267" t="s">
        <v>5043</v>
      </c>
      <c r="C526" s="420" t="s">
        <v>462</v>
      </c>
      <c r="D526" s="370" t="s">
        <v>628</v>
      </c>
      <c r="E526" s="370" t="s">
        <v>859</v>
      </c>
      <c r="F526" s="433" t="n">
        <v>1.18</v>
      </c>
      <c r="G526" s="419" t="n">
        <v>2017</v>
      </c>
      <c r="H526" s="353" t="n">
        <v>160</v>
      </c>
      <c r="I526" s="372" t="n">
        <v>1.1</v>
      </c>
      <c r="J526" s="373" t="s">
        <v>45</v>
      </c>
      <c r="K526" s="370" t="s">
        <v>5044</v>
      </c>
      <c r="L526" s="420" t="s">
        <v>462</v>
      </c>
      <c r="M526" s="394" t="s">
        <v>5038</v>
      </c>
      <c r="N526" s="273" t="s">
        <v>5045</v>
      </c>
      <c r="O526" s="370" t="n">
        <v>111.020325</v>
      </c>
      <c r="P526" s="370" t="n">
        <v>0.0044</v>
      </c>
      <c r="Q526" s="353" t="s">
        <v>3609</v>
      </c>
      <c r="R526" s="353" t="s">
        <v>3609</v>
      </c>
      <c r="S526" s="370"/>
      <c r="T526" s="218"/>
      <c r="U526" s="218"/>
      <c r="V526" s="218"/>
      <c r="W526" s="218"/>
      <c r="X526" s="218"/>
      <c r="Y526" s="218"/>
      <c r="Z526" s="218"/>
      <c r="AA526" s="218"/>
    </row>
    <row r="527" customFormat="false" ht="14.25" hidden="false" customHeight="true" outlineLevel="0" collapsed="false">
      <c r="A527" s="353" t="n">
        <v>523</v>
      </c>
      <c r="B527" s="267" t="s">
        <v>5046</v>
      </c>
      <c r="C527" s="420" t="s">
        <v>463</v>
      </c>
      <c r="D527" s="370" t="s">
        <v>628</v>
      </c>
      <c r="E527" s="370" t="s">
        <v>859</v>
      </c>
      <c r="F527" s="433" t="n">
        <v>1.15</v>
      </c>
      <c r="G527" s="419" t="n">
        <v>2018</v>
      </c>
      <c r="H527" s="353" t="n">
        <v>156</v>
      </c>
      <c r="I527" s="372" t="n">
        <v>1.1</v>
      </c>
      <c r="J527" s="373" t="s">
        <v>45</v>
      </c>
      <c r="K527" s="370" t="s">
        <v>5047</v>
      </c>
      <c r="L527" s="420" t="s">
        <v>463</v>
      </c>
      <c r="M527" s="370" t="s">
        <v>3607</v>
      </c>
      <c r="N527" s="273" t="s">
        <v>5048</v>
      </c>
      <c r="O527" s="370" t="n">
        <v>111.017772</v>
      </c>
      <c r="P527" s="370" t="n">
        <v>0.012622</v>
      </c>
      <c r="Q527" s="353" t="s">
        <v>3609</v>
      </c>
      <c r="R527" s="353" t="s">
        <v>3609</v>
      </c>
      <c r="S527" s="370"/>
      <c r="T527" s="218"/>
      <c r="U527" s="218"/>
      <c r="V527" s="218"/>
      <c r="W527" s="218"/>
      <c r="X527" s="218"/>
      <c r="Y527" s="218"/>
      <c r="Z527" s="218"/>
      <c r="AA527" s="218"/>
    </row>
    <row r="528" customFormat="false" ht="14.25" hidden="false" customHeight="true" outlineLevel="0" collapsed="false">
      <c r="A528" s="353" t="n">
        <v>524</v>
      </c>
      <c r="B528" s="267" t="s">
        <v>5049</v>
      </c>
      <c r="C528" s="420" t="s">
        <v>463</v>
      </c>
      <c r="D528" s="370" t="s">
        <v>628</v>
      </c>
      <c r="E528" s="370" t="s">
        <v>859</v>
      </c>
      <c r="F528" s="433" t="n">
        <v>0.66</v>
      </c>
      <c r="G528" s="419" t="n">
        <v>2019</v>
      </c>
      <c r="H528" s="353" t="n">
        <v>90</v>
      </c>
      <c r="I528" s="372" t="n">
        <v>0.67</v>
      </c>
      <c r="J528" s="373" t="s">
        <v>45</v>
      </c>
      <c r="K528" s="370" t="s">
        <v>5050</v>
      </c>
      <c r="L528" s="420" t="s">
        <v>463</v>
      </c>
      <c r="M528" s="370" t="s">
        <v>3607</v>
      </c>
      <c r="N528" s="273" t="s">
        <v>5051</v>
      </c>
      <c r="O528" s="370" t="n">
        <v>111.016443</v>
      </c>
      <c r="P528" s="370" t="n">
        <v>0.012315</v>
      </c>
      <c r="Q528" s="353" t="s">
        <v>3609</v>
      </c>
      <c r="R528" s="353" t="s">
        <v>3609</v>
      </c>
      <c r="S528" s="370"/>
      <c r="T528" s="218"/>
      <c r="U528" s="218"/>
      <c r="V528" s="218"/>
      <c r="W528" s="218"/>
      <c r="X528" s="218"/>
      <c r="Y528" s="218"/>
      <c r="Z528" s="218"/>
      <c r="AA528" s="218"/>
    </row>
    <row r="529" customFormat="false" ht="14.25" hidden="false" customHeight="true" outlineLevel="0" collapsed="false">
      <c r="A529" s="353" t="n">
        <v>525</v>
      </c>
      <c r="B529" s="267" t="s">
        <v>5052</v>
      </c>
      <c r="C529" s="420" t="s">
        <v>464</v>
      </c>
      <c r="D529" s="370" t="s">
        <v>628</v>
      </c>
      <c r="E529" s="370" t="s">
        <v>859</v>
      </c>
      <c r="F529" s="433" t="n">
        <v>1.1</v>
      </c>
      <c r="G529" s="419" t="n">
        <v>2018</v>
      </c>
      <c r="H529" s="353" t="n">
        <v>149</v>
      </c>
      <c r="I529" s="372" t="n">
        <v>1</v>
      </c>
      <c r="J529" s="373" t="s">
        <v>45</v>
      </c>
      <c r="K529" s="370" t="s">
        <v>5053</v>
      </c>
      <c r="L529" s="420" t="s">
        <v>464</v>
      </c>
      <c r="M529" s="370" t="s">
        <v>3607</v>
      </c>
      <c r="N529" s="273" t="s">
        <v>5054</v>
      </c>
      <c r="O529" s="370" t="n">
        <v>111.013967</v>
      </c>
      <c r="P529" s="370" t="n">
        <v>0.012489</v>
      </c>
      <c r="Q529" s="353" t="s">
        <v>3609</v>
      </c>
      <c r="R529" s="353" t="s">
        <v>3609</v>
      </c>
      <c r="S529" s="370"/>
      <c r="T529" s="218"/>
      <c r="U529" s="218"/>
      <c r="V529" s="218"/>
      <c r="W529" s="218"/>
      <c r="X529" s="218"/>
      <c r="Y529" s="218"/>
      <c r="Z529" s="218"/>
      <c r="AA529" s="218"/>
    </row>
    <row r="530" customFormat="false" ht="14.25" hidden="false" customHeight="true" outlineLevel="0" collapsed="false">
      <c r="A530" s="353" t="n">
        <v>526</v>
      </c>
      <c r="B530" s="267" t="s">
        <v>5055</v>
      </c>
      <c r="C530" s="420" t="s">
        <v>464</v>
      </c>
      <c r="D530" s="370" t="s">
        <v>628</v>
      </c>
      <c r="E530" s="370" t="s">
        <v>859</v>
      </c>
      <c r="F530" s="433" t="n">
        <v>1.1</v>
      </c>
      <c r="G530" s="419" t="n">
        <v>2019</v>
      </c>
      <c r="H530" s="353" t="n">
        <v>149</v>
      </c>
      <c r="I530" s="372" t="n">
        <v>1.1</v>
      </c>
      <c r="J530" s="373" t="s">
        <v>45</v>
      </c>
      <c r="K530" s="370" t="s">
        <v>5056</v>
      </c>
      <c r="L530" s="420" t="s">
        <v>464</v>
      </c>
      <c r="M530" s="370" t="s">
        <v>3607</v>
      </c>
      <c r="N530" s="273" t="s">
        <v>5057</v>
      </c>
      <c r="O530" s="370" t="n">
        <v>111.019883</v>
      </c>
      <c r="P530" s="370" t="n">
        <v>0.017082</v>
      </c>
      <c r="Q530" s="353" t="s">
        <v>3609</v>
      </c>
      <c r="R530" s="353" t="s">
        <v>3609</v>
      </c>
      <c r="S530" s="370"/>
      <c r="T530" s="218"/>
      <c r="U530" s="218"/>
      <c r="V530" s="218"/>
      <c r="W530" s="218"/>
      <c r="X530" s="218"/>
      <c r="Y530" s="218"/>
      <c r="Z530" s="218"/>
      <c r="AA530" s="218"/>
    </row>
    <row r="531" customFormat="false" ht="14.25" hidden="false" customHeight="true" outlineLevel="0" collapsed="false">
      <c r="A531" s="353" t="n">
        <v>527</v>
      </c>
      <c r="B531" s="267" t="s">
        <v>5058</v>
      </c>
      <c r="C531" s="420" t="s">
        <v>464</v>
      </c>
      <c r="D531" s="370" t="s">
        <v>628</v>
      </c>
      <c r="E531" s="370" t="s">
        <v>859</v>
      </c>
      <c r="F531" s="383" t="n">
        <v>0.57</v>
      </c>
      <c r="G531" s="415" t="n">
        <v>2017</v>
      </c>
      <c r="H531" s="353" t="n">
        <v>77</v>
      </c>
      <c r="I531" s="372" t="n">
        <v>0.57</v>
      </c>
      <c r="J531" s="384" t="s">
        <v>45</v>
      </c>
      <c r="K531" s="370" t="s">
        <v>5059</v>
      </c>
      <c r="L531" s="420" t="s">
        <v>464</v>
      </c>
      <c r="M531" s="370" t="s">
        <v>3607</v>
      </c>
      <c r="N531" s="267" t="s">
        <v>3657</v>
      </c>
      <c r="O531" s="385" t="n">
        <v>111.0022662</v>
      </c>
      <c r="P531" s="386" t="n">
        <v>-0.007253119</v>
      </c>
      <c r="Q531" s="353"/>
      <c r="R531" s="353"/>
      <c r="S531" s="370"/>
      <c r="T531" s="218"/>
      <c r="U531" s="218"/>
      <c r="V531" s="218"/>
      <c r="W531" s="218"/>
      <c r="X531" s="218"/>
      <c r="Y531" s="218"/>
      <c r="Z531" s="218"/>
      <c r="AA531" s="218"/>
    </row>
    <row r="532" customFormat="false" ht="14.25" hidden="false" customHeight="true" outlineLevel="0" collapsed="false">
      <c r="A532" s="353" t="n">
        <v>528</v>
      </c>
      <c r="B532" s="267" t="s">
        <v>5060</v>
      </c>
      <c r="C532" s="420" t="s">
        <v>464</v>
      </c>
      <c r="D532" s="370" t="s">
        <v>628</v>
      </c>
      <c r="E532" s="370" t="s">
        <v>859</v>
      </c>
      <c r="F532" s="427" t="n">
        <v>0.91</v>
      </c>
      <c r="G532" s="434" t="n">
        <v>2020</v>
      </c>
      <c r="H532" s="353" t="n">
        <v>124</v>
      </c>
      <c r="I532" s="372" t="n">
        <v>0.91</v>
      </c>
      <c r="J532" s="384" t="s">
        <v>45</v>
      </c>
      <c r="K532" s="370" t="s">
        <v>5061</v>
      </c>
      <c r="L532" s="420" t="s">
        <v>464</v>
      </c>
      <c r="M532" s="370" t="s">
        <v>3607</v>
      </c>
      <c r="N532" s="267" t="s">
        <v>3657</v>
      </c>
      <c r="O532" s="392" t="n">
        <v>110.9991979</v>
      </c>
      <c r="P532" s="393" t="n">
        <v>-0.009535763</v>
      </c>
      <c r="Q532" s="353"/>
      <c r="R532" s="353"/>
      <c r="S532" s="370"/>
      <c r="T532" s="218"/>
      <c r="U532" s="218"/>
      <c r="V532" s="218"/>
      <c r="W532" s="218"/>
      <c r="X532" s="218"/>
      <c r="Y532" s="218"/>
      <c r="Z532" s="218"/>
      <c r="AA532" s="218"/>
    </row>
    <row r="533" customFormat="false" ht="14.25" hidden="false" customHeight="true" outlineLevel="0" collapsed="false">
      <c r="A533" s="353" t="n">
        <v>529</v>
      </c>
      <c r="B533" s="267" t="s">
        <v>5062</v>
      </c>
      <c r="C533" s="420" t="s">
        <v>465</v>
      </c>
      <c r="D533" s="370" t="s">
        <v>628</v>
      </c>
      <c r="E533" s="370" t="s">
        <v>859</v>
      </c>
      <c r="F533" s="435" t="n">
        <v>0.44</v>
      </c>
      <c r="G533" s="419" t="n">
        <v>2013</v>
      </c>
      <c r="H533" s="353" t="n">
        <v>60</v>
      </c>
      <c r="I533" s="372" t="n">
        <v>0.44</v>
      </c>
      <c r="J533" s="373" t="s">
        <v>45</v>
      </c>
      <c r="K533" s="370" t="s">
        <v>5063</v>
      </c>
      <c r="L533" s="420" t="s">
        <v>465</v>
      </c>
      <c r="M533" s="370" t="s">
        <v>3607</v>
      </c>
      <c r="N533" s="273" t="s">
        <v>5064</v>
      </c>
      <c r="O533" s="370" t="n">
        <v>111.015066</v>
      </c>
      <c r="P533" s="370" t="n">
        <v>0.007935</v>
      </c>
      <c r="Q533" s="353" t="s">
        <v>3609</v>
      </c>
      <c r="R533" s="353" t="s">
        <v>3609</v>
      </c>
      <c r="S533" s="370"/>
      <c r="T533" s="218"/>
      <c r="U533" s="218"/>
      <c r="V533" s="218"/>
      <c r="W533" s="218"/>
      <c r="X533" s="218"/>
      <c r="Y533" s="218"/>
      <c r="Z533" s="218"/>
      <c r="AA533" s="218"/>
    </row>
    <row r="534" customFormat="false" ht="14.25" hidden="false" customHeight="true" outlineLevel="0" collapsed="false">
      <c r="A534" s="353" t="n">
        <v>530</v>
      </c>
      <c r="B534" s="267" t="s">
        <v>5065</v>
      </c>
      <c r="C534" s="420" t="s">
        <v>465</v>
      </c>
      <c r="D534" s="370" t="s">
        <v>628</v>
      </c>
      <c r="E534" s="370" t="s">
        <v>859</v>
      </c>
      <c r="F534" s="435" t="n">
        <v>0.52</v>
      </c>
      <c r="G534" s="419" t="n">
        <v>2013</v>
      </c>
      <c r="H534" s="353" t="n">
        <v>71</v>
      </c>
      <c r="I534" s="372" t="n">
        <v>0.52</v>
      </c>
      <c r="J534" s="384" t="s">
        <v>45</v>
      </c>
      <c r="K534" s="370" t="s">
        <v>5066</v>
      </c>
      <c r="L534" s="420" t="s">
        <v>465</v>
      </c>
      <c r="M534" s="370" t="s">
        <v>3607</v>
      </c>
      <c r="N534" s="273" t="s">
        <v>5067</v>
      </c>
      <c r="O534" s="370" t="n">
        <v>111.006896</v>
      </c>
      <c r="P534" s="370" t="n">
        <v>0.006517</v>
      </c>
      <c r="Q534" s="353" t="s">
        <v>3609</v>
      </c>
      <c r="R534" s="353" t="s">
        <v>3609</v>
      </c>
      <c r="S534" s="370"/>
      <c r="T534" s="218"/>
      <c r="U534" s="218"/>
      <c r="V534" s="218"/>
      <c r="W534" s="218"/>
      <c r="X534" s="218"/>
      <c r="Y534" s="218"/>
      <c r="Z534" s="218"/>
      <c r="AA534" s="218"/>
    </row>
    <row r="535" customFormat="false" ht="14.25" hidden="false" customHeight="true" outlineLevel="0" collapsed="false">
      <c r="A535" s="353" t="n">
        <v>531</v>
      </c>
      <c r="B535" s="267" t="s">
        <v>5068</v>
      </c>
      <c r="C535" s="420" t="s">
        <v>466</v>
      </c>
      <c r="D535" s="370" t="s">
        <v>628</v>
      </c>
      <c r="E535" s="370" t="s">
        <v>859</v>
      </c>
      <c r="F535" s="433" t="n">
        <v>1.62</v>
      </c>
      <c r="G535" s="419" t="n">
        <v>2019</v>
      </c>
      <c r="H535" s="353" t="n">
        <v>220</v>
      </c>
      <c r="I535" s="372" t="n">
        <v>1.62</v>
      </c>
      <c r="J535" s="384" t="s">
        <v>39</v>
      </c>
      <c r="K535" s="377" t="n">
        <v>20</v>
      </c>
      <c r="L535" s="370" t="s">
        <v>5069</v>
      </c>
      <c r="M535" s="370" t="s">
        <v>3607</v>
      </c>
      <c r="N535" s="273" t="s">
        <v>5070</v>
      </c>
      <c r="O535" s="370" t="n">
        <v>111.007532</v>
      </c>
      <c r="P535" s="370" t="n">
        <v>-0.016689</v>
      </c>
      <c r="Q535" s="353" t="s">
        <v>3609</v>
      </c>
      <c r="R535" s="353" t="s">
        <v>3609</v>
      </c>
      <c r="S535" s="370"/>
      <c r="T535" s="218"/>
      <c r="U535" s="218"/>
      <c r="V535" s="218"/>
      <c r="W535" s="218"/>
      <c r="X535" s="218"/>
      <c r="Y535" s="218"/>
      <c r="Z535" s="218"/>
      <c r="AA535" s="218"/>
    </row>
    <row r="536" customFormat="false" ht="14.25" hidden="false" customHeight="true" outlineLevel="0" collapsed="false">
      <c r="A536" s="353" t="n">
        <v>532</v>
      </c>
      <c r="B536" s="267" t="s">
        <v>5071</v>
      </c>
      <c r="C536" s="420" t="s">
        <v>467</v>
      </c>
      <c r="D536" s="370" t="s">
        <v>628</v>
      </c>
      <c r="E536" s="370" t="s">
        <v>859</v>
      </c>
      <c r="F536" s="433" t="n">
        <v>3.04</v>
      </c>
      <c r="G536" s="419" t="n">
        <v>2018</v>
      </c>
      <c r="H536" s="353" t="n">
        <v>413</v>
      </c>
      <c r="I536" s="372" t="n">
        <v>3</v>
      </c>
      <c r="J536" s="373" t="s">
        <v>45</v>
      </c>
      <c r="K536" s="370" t="s">
        <v>5072</v>
      </c>
      <c r="L536" s="420" t="s">
        <v>467</v>
      </c>
      <c r="M536" s="394" t="s">
        <v>5073</v>
      </c>
      <c r="N536" s="273" t="s">
        <v>5074</v>
      </c>
      <c r="O536" s="370" t="n">
        <v>111.020163</v>
      </c>
      <c r="P536" s="370" t="n">
        <v>0.013555</v>
      </c>
      <c r="Q536" s="353" t="s">
        <v>3609</v>
      </c>
      <c r="R536" s="353" t="s">
        <v>3609</v>
      </c>
      <c r="S536" s="370"/>
      <c r="T536" s="218"/>
      <c r="U536" s="218"/>
      <c r="V536" s="218"/>
      <c r="W536" s="218"/>
      <c r="X536" s="218"/>
      <c r="Y536" s="218"/>
      <c r="Z536" s="218"/>
      <c r="AA536" s="218"/>
    </row>
    <row r="537" customFormat="false" ht="14.25" hidden="false" customHeight="true" outlineLevel="0" collapsed="false">
      <c r="A537" s="353" t="n">
        <v>533</v>
      </c>
      <c r="B537" s="267" t="s">
        <v>5075</v>
      </c>
      <c r="C537" s="420" t="s">
        <v>467</v>
      </c>
      <c r="D537" s="370" t="s">
        <v>628</v>
      </c>
      <c r="E537" s="370" t="s">
        <v>859</v>
      </c>
      <c r="F537" s="433" t="n">
        <v>0.98</v>
      </c>
      <c r="G537" s="419" t="n">
        <v>2019</v>
      </c>
      <c r="H537" s="353" t="n">
        <v>133</v>
      </c>
      <c r="I537" s="372" t="n">
        <v>1</v>
      </c>
      <c r="J537" s="373" t="s">
        <v>45</v>
      </c>
      <c r="K537" s="370" t="s">
        <v>5076</v>
      </c>
      <c r="L537" s="420" t="s">
        <v>467</v>
      </c>
      <c r="M537" s="394" t="s">
        <v>5073</v>
      </c>
      <c r="N537" s="273" t="s">
        <v>5077</v>
      </c>
      <c r="O537" s="370" t="n">
        <v>111.019023</v>
      </c>
      <c r="P537" s="370" t="n">
        <v>0.012863</v>
      </c>
      <c r="Q537" s="353" t="s">
        <v>3609</v>
      </c>
      <c r="R537" s="353" t="s">
        <v>3609</v>
      </c>
      <c r="S537" s="370"/>
      <c r="T537" s="218"/>
      <c r="U537" s="218"/>
      <c r="V537" s="218"/>
      <c r="W537" s="218"/>
      <c r="X537" s="218"/>
      <c r="Y537" s="218"/>
      <c r="Z537" s="218"/>
      <c r="AA537" s="218"/>
    </row>
    <row r="538" customFormat="false" ht="14.25" hidden="false" customHeight="true" outlineLevel="0" collapsed="false">
      <c r="A538" s="353" t="n">
        <v>534</v>
      </c>
      <c r="B538" s="267" t="s">
        <v>5078</v>
      </c>
      <c r="C538" s="420" t="s">
        <v>468</v>
      </c>
      <c r="D538" s="370" t="s">
        <v>628</v>
      </c>
      <c r="E538" s="370" t="s">
        <v>859</v>
      </c>
      <c r="F538" s="433" t="n">
        <v>0.62</v>
      </c>
      <c r="G538" s="419" t="n">
        <v>2013</v>
      </c>
      <c r="H538" s="353" t="n">
        <v>84</v>
      </c>
      <c r="I538" s="372" t="n">
        <v>0.63</v>
      </c>
      <c r="J538" s="373" t="s">
        <v>45</v>
      </c>
      <c r="K538" s="370" t="s">
        <v>5079</v>
      </c>
      <c r="L538" s="420" t="s">
        <v>468</v>
      </c>
      <c r="M538" s="370" t="s">
        <v>3607</v>
      </c>
      <c r="N538" s="267" t="s">
        <v>3657</v>
      </c>
      <c r="O538" s="370" t="n">
        <v>111.016177</v>
      </c>
      <c r="P538" s="370" t="n">
        <v>0.003763</v>
      </c>
      <c r="Q538" s="353" t="s">
        <v>3609</v>
      </c>
      <c r="R538" s="370"/>
      <c r="S538" s="370"/>
      <c r="T538" s="218"/>
      <c r="U538" s="218"/>
      <c r="V538" s="218"/>
      <c r="W538" s="218"/>
      <c r="X538" s="218"/>
      <c r="Y538" s="218"/>
      <c r="Z538" s="218"/>
      <c r="AA538" s="218"/>
    </row>
    <row r="539" customFormat="false" ht="14.25" hidden="false" customHeight="true" outlineLevel="0" collapsed="false">
      <c r="A539" s="353" t="n">
        <v>535</v>
      </c>
      <c r="B539" s="267" t="s">
        <v>5080</v>
      </c>
      <c r="C539" s="420" t="s">
        <v>468</v>
      </c>
      <c r="D539" s="370" t="s">
        <v>628</v>
      </c>
      <c r="E539" s="370" t="s">
        <v>859</v>
      </c>
      <c r="F539" s="433" t="n">
        <v>0.47</v>
      </c>
      <c r="G539" s="419" t="n">
        <v>2013</v>
      </c>
      <c r="H539" s="353" t="n">
        <v>64</v>
      </c>
      <c r="I539" s="372" t="n">
        <v>0.47</v>
      </c>
      <c r="J539" s="373" t="s">
        <v>45</v>
      </c>
      <c r="K539" s="370" t="s">
        <v>5063</v>
      </c>
      <c r="L539" s="420" t="s">
        <v>468</v>
      </c>
      <c r="M539" s="370" t="s">
        <v>3607</v>
      </c>
      <c r="N539" s="267" t="s">
        <v>3657</v>
      </c>
      <c r="O539" s="370" t="n">
        <v>111.014493</v>
      </c>
      <c r="P539" s="370" t="n">
        <v>0.008195</v>
      </c>
      <c r="Q539" s="353" t="s">
        <v>3609</v>
      </c>
      <c r="R539" s="370"/>
      <c r="S539" s="370"/>
      <c r="T539" s="218"/>
      <c r="U539" s="218"/>
      <c r="V539" s="218"/>
      <c r="W539" s="218"/>
      <c r="X539" s="218"/>
      <c r="Y539" s="218"/>
      <c r="Z539" s="218"/>
      <c r="AA539" s="218"/>
    </row>
    <row r="540" customFormat="false" ht="14.25" hidden="false" customHeight="true" outlineLevel="0" collapsed="false">
      <c r="A540" s="353" t="n">
        <v>536</v>
      </c>
      <c r="B540" s="267" t="s">
        <v>5081</v>
      </c>
      <c r="C540" s="420" t="s">
        <v>470</v>
      </c>
      <c r="D540" s="370" t="s">
        <v>628</v>
      </c>
      <c r="E540" s="370" t="s">
        <v>859</v>
      </c>
      <c r="F540" s="433" t="n">
        <v>0.87</v>
      </c>
      <c r="G540" s="419" t="n">
        <v>2019</v>
      </c>
      <c r="H540" s="353" t="n">
        <v>118</v>
      </c>
      <c r="I540" s="372" t="n">
        <v>0.87</v>
      </c>
      <c r="J540" s="373" t="s">
        <v>45</v>
      </c>
      <c r="K540" s="370" t="s">
        <v>5082</v>
      </c>
      <c r="L540" s="420" t="s">
        <v>470</v>
      </c>
      <c r="M540" s="370" t="s">
        <v>3607</v>
      </c>
      <c r="N540" s="273" t="s">
        <v>5083</v>
      </c>
      <c r="O540" s="370" t="n">
        <v>111.010751</v>
      </c>
      <c r="P540" s="370" t="n">
        <v>0.018891</v>
      </c>
      <c r="Q540" s="353" t="s">
        <v>3609</v>
      </c>
      <c r="R540" s="353" t="s">
        <v>3609</v>
      </c>
      <c r="S540" s="370"/>
      <c r="T540" s="218"/>
      <c r="U540" s="218"/>
      <c r="V540" s="218"/>
      <c r="W540" s="218"/>
      <c r="X540" s="218"/>
      <c r="Y540" s="218"/>
      <c r="Z540" s="218"/>
      <c r="AA540" s="218"/>
    </row>
    <row r="541" customFormat="false" ht="14.25" hidden="false" customHeight="true" outlineLevel="0" collapsed="false">
      <c r="A541" s="353" t="n">
        <v>537</v>
      </c>
      <c r="B541" s="267" t="s">
        <v>5084</v>
      </c>
      <c r="C541" s="420" t="s">
        <v>5085</v>
      </c>
      <c r="D541" s="370" t="s">
        <v>628</v>
      </c>
      <c r="E541" s="370" t="s">
        <v>859</v>
      </c>
      <c r="F541" s="433" t="n">
        <v>1.39</v>
      </c>
      <c r="G541" s="419" t="n">
        <v>2016</v>
      </c>
      <c r="H541" s="353" t="n">
        <v>189</v>
      </c>
      <c r="I541" s="372" t="n">
        <v>1.3</v>
      </c>
      <c r="J541" s="373" t="s">
        <v>45</v>
      </c>
      <c r="K541" s="370" t="s">
        <v>5086</v>
      </c>
      <c r="L541" s="420" t="s">
        <v>471</v>
      </c>
      <c r="M541" s="394" t="s">
        <v>5087</v>
      </c>
      <c r="N541" s="273" t="s">
        <v>5088</v>
      </c>
      <c r="O541" s="370" t="n">
        <v>111.035454</v>
      </c>
      <c r="P541" s="370" t="n">
        <v>0.079106</v>
      </c>
      <c r="Q541" s="353" t="s">
        <v>3609</v>
      </c>
      <c r="R541" s="353" t="s">
        <v>3609</v>
      </c>
      <c r="S541" s="370"/>
      <c r="T541" s="218"/>
      <c r="U541" s="218"/>
      <c r="V541" s="218"/>
      <c r="W541" s="218"/>
      <c r="X541" s="218"/>
      <c r="Y541" s="218"/>
      <c r="Z541" s="218"/>
      <c r="AA541" s="218"/>
    </row>
    <row r="542" customFormat="false" ht="14.25" hidden="false" customHeight="true" outlineLevel="0" collapsed="false">
      <c r="A542" s="353" t="n">
        <v>538</v>
      </c>
      <c r="B542" s="267" t="s">
        <v>5089</v>
      </c>
      <c r="C542" s="420" t="s">
        <v>472</v>
      </c>
      <c r="D542" s="370" t="s">
        <v>628</v>
      </c>
      <c r="E542" s="370" t="s">
        <v>859</v>
      </c>
      <c r="F542" s="433" t="n">
        <v>1.6</v>
      </c>
      <c r="G542" s="419" t="n">
        <v>2019</v>
      </c>
      <c r="H542" s="353" t="n">
        <v>217</v>
      </c>
      <c r="I542" s="372" t="n">
        <v>1.6</v>
      </c>
      <c r="J542" s="373" t="s">
        <v>45</v>
      </c>
      <c r="K542" s="370" t="s">
        <v>5090</v>
      </c>
      <c r="L542" s="420" t="s">
        <v>472</v>
      </c>
      <c r="M542" s="394" t="s">
        <v>5032</v>
      </c>
      <c r="N542" s="273" t="s">
        <v>5091</v>
      </c>
      <c r="O542" s="370" t="n">
        <v>111.016108</v>
      </c>
      <c r="P542" s="370" t="n">
        <v>0.013185</v>
      </c>
      <c r="Q542" s="353" t="s">
        <v>3609</v>
      </c>
      <c r="R542" s="353" t="s">
        <v>3609</v>
      </c>
      <c r="S542" s="370"/>
      <c r="T542" s="218"/>
      <c r="U542" s="218"/>
      <c r="V542" s="218"/>
      <c r="W542" s="218"/>
      <c r="X542" s="218"/>
      <c r="Y542" s="218"/>
      <c r="Z542" s="218"/>
      <c r="AA542" s="218"/>
    </row>
    <row r="543" customFormat="false" ht="14.25" hidden="false" customHeight="true" outlineLevel="0" collapsed="false">
      <c r="A543" s="353" t="n">
        <v>539</v>
      </c>
      <c r="B543" s="267" t="s">
        <v>5092</v>
      </c>
      <c r="C543" s="420" t="s">
        <v>473</v>
      </c>
      <c r="D543" s="370" t="s">
        <v>628</v>
      </c>
      <c r="E543" s="370" t="s">
        <v>859</v>
      </c>
      <c r="F543" s="433" t="n">
        <v>2.1</v>
      </c>
      <c r="G543" s="419" t="n">
        <v>2012</v>
      </c>
      <c r="H543" s="353" t="n">
        <v>285</v>
      </c>
      <c r="I543" s="372" t="n">
        <v>2.1</v>
      </c>
      <c r="J543" s="373" t="s">
        <v>45</v>
      </c>
      <c r="K543" s="370" t="s">
        <v>5093</v>
      </c>
      <c r="L543" s="420" t="s">
        <v>473</v>
      </c>
      <c r="M543" s="394" t="s">
        <v>5094</v>
      </c>
      <c r="N543" s="267" t="s">
        <v>3657</v>
      </c>
      <c r="O543" s="370" t="n">
        <v>111.01808</v>
      </c>
      <c r="P543" s="370" t="n">
        <v>0.014117</v>
      </c>
      <c r="Q543" s="353" t="s">
        <v>3609</v>
      </c>
      <c r="R543" s="370"/>
      <c r="S543" s="370"/>
      <c r="T543" s="218"/>
      <c r="U543" s="218"/>
      <c r="V543" s="218"/>
      <c r="W543" s="218"/>
      <c r="X543" s="218"/>
      <c r="Y543" s="218"/>
      <c r="Z543" s="218"/>
      <c r="AA543" s="218"/>
    </row>
    <row r="544" customFormat="false" ht="14.25" hidden="false" customHeight="true" outlineLevel="0" collapsed="false">
      <c r="A544" s="353" t="n">
        <v>540</v>
      </c>
      <c r="B544" s="267" t="s">
        <v>5095</v>
      </c>
      <c r="C544" s="420" t="s">
        <v>473</v>
      </c>
      <c r="D544" s="370" t="s">
        <v>628</v>
      </c>
      <c r="E544" s="370" t="s">
        <v>859</v>
      </c>
      <c r="F544" s="433" t="n">
        <v>0.75</v>
      </c>
      <c r="G544" s="419" t="n">
        <v>2013</v>
      </c>
      <c r="H544" s="353" t="n">
        <v>102</v>
      </c>
      <c r="I544" s="372" t="n">
        <v>0.74</v>
      </c>
      <c r="J544" s="373" t="s">
        <v>45</v>
      </c>
      <c r="K544" s="370" t="s">
        <v>5096</v>
      </c>
      <c r="L544" s="420" t="s">
        <v>473</v>
      </c>
      <c r="M544" s="394" t="s">
        <v>5094</v>
      </c>
      <c r="N544" s="273" t="s">
        <v>5097</v>
      </c>
      <c r="O544" s="370" t="n">
        <v>111.019597</v>
      </c>
      <c r="P544" s="370" t="n">
        <v>0.015224</v>
      </c>
      <c r="Q544" s="353" t="s">
        <v>3609</v>
      </c>
      <c r="R544" s="353" t="s">
        <v>3609</v>
      </c>
      <c r="S544" s="370"/>
      <c r="T544" s="218"/>
      <c r="U544" s="218"/>
      <c r="V544" s="218"/>
      <c r="W544" s="218"/>
      <c r="X544" s="218"/>
      <c r="Y544" s="218"/>
      <c r="Z544" s="218"/>
      <c r="AA544" s="218"/>
    </row>
    <row r="545" customFormat="false" ht="14.25" hidden="false" customHeight="true" outlineLevel="0" collapsed="false">
      <c r="A545" s="353" t="n">
        <v>541</v>
      </c>
      <c r="B545" s="267" t="s">
        <v>5098</v>
      </c>
      <c r="C545" s="420" t="s">
        <v>473</v>
      </c>
      <c r="D545" s="370" t="s">
        <v>628</v>
      </c>
      <c r="E545" s="370" t="s">
        <v>859</v>
      </c>
      <c r="F545" s="433" t="n">
        <v>3.31</v>
      </c>
      <c r="G545" s="419" t="n">
        <v>2018</v>
      </c>
      <c r="H545" s="353" t="n">
        <v>450</v>
      </c>
      <c r="I545" s="372" t="n">
        <v>3.32</v>
      </c>
      <c r="J545" s="373" t="s">
        <v>45</v>
      </c>
      <c r="K545" s="370" t="s">
        <v>5099</v>
      </c>
      <c r="L545" s="420" t="s">
        <v>473</v>
      </c>
      <c r="M545" s="394" t="s">
        <v>5100</v>
      </c>
      <c r="N545" s="273" t="s">
        <v>5101</v>
      </c>
      <c r="O545" s="370" t="n">
        <v>111.015369</v>
      </c>
      <c r="P545" s="370" t="n">
        <v>-0.000772</v>
      </c>
      <c r="Q545" s="353" t="s">
        <v>3609</v>
      </c>
      <c r="R545" s="353" t="s">
        <v>3609</v>
      </c>
      <c r="S545" s="370"/>
      <c r="T545" s="218"/>
      <c r="U545" s="218"/>
      <c r="V545" s="218"/>
      <c r="W545" s="218"/>
      <c r="X545" s="218"/>
      <c r="Y545" s="218"/>
      <c r="Z545" s="218"/>
      <c r="AA545" s="218"/>
    </row>
    <row r="546" customFormat="false" ht="14.25" hidden="false" customHeight="true" outlineLevel="0" collapsed="false">
      <c r="A546" s="353" t="n">
        <v>542</v>
      </c>
      <c r="B546" s="267" t="s">
        <v>5102</v>
      </c>
      <c r="C546" s="420" t="s">
        <v>474</v>
      </c>
      <c r="D546" s="370" t="s">
        <v>628</v>
      </c>
      <c r="E546" s="370" t="s">
        <v>859</v>
      </c>
      <c r="F546" s="433" t="n">
        <v>1.21</v>
      </c>
      <c r="G546" s="419" t="n">
        <v>2018</v>
      </c>
      <c r="H546" s="353" t="n">
        <v>164</v>
      </c>
      <c r="I546" s="372" t="n">
        <v>1.2</v>
      </c>
      <c r="J546" s="373" t="s">
        <v>45</v>
      </c>
      <c r="K546" s="370" t="s">
        <v>5103</v>
      </c>
      <c r="L546" s="420" t="s">
        <v>474</v>
      </c>
      <c r="M546" s="394" t="s">
        <v>5032</v>
      </c>
      <c r="N546" s="273" t="s">
        <v>5104</v>
      </c>
      <c r="O546" s="370" t="n">
        <v>111.019623</v>
      </c>
      <c r="P546" s="370" t="n">
        <v>-0.002945</v>
      </c>
      <c r="Q546" s="353" t="s">
        <v>3609</v>
      </c>
      <c r="R546" s="353" t="s">
        <v>3609</v>
      </c>
      <c r="S546" s="370"/>
      <c r="T546" s="218"/>
      <c r="U546" s="218"/>
      <c r="V546" s="218"/>
      <c r="W546" s="218"/>
      <c r="X546" s="218"/>
      <c r="Y546" s="218"/>
      <c r="Z546" s="218"/>
      <c r="AA546" s="218"/>
    </row>
    <row r="547" customFormat="false" ht="14.25" hidden="false" customHeight="true" outlineLevel="0" collapsed="false">
      <c r="A547" s="353" t="n">
        <v>543</v>
      </c>
      <c r="B547" s="303" t="s">
        <v>5105</v>
      </c>
      <c r="C547" s="283" t="s">
        <v>630</v>
      </c>
      <c r="D547" s="283" t="s">
        <v>628</v>
      </c>
      <c r="E547" s="283" t="s">
        <v>859</v>
      </c>
      <c r="F547" s="383" t="n">
        <v>2.28</v>
      </c>
      <c r="G547" s="267" t="n">
        <v>2018</v>
      </c>
      <c r="H547" s="353" t="n">
        <v>310</v>
      </c>
      <c r="I547" s="372" t="n">
        <v>2.28</v>
      </c>
      <c r="J547" s="384" t="s">
        <v>45</v>
      </c>
      <c r="K547" s="370" t="s">
        <v>5106</v>
      </c>
      <c r="L547" s="283" t="s">
        <v>630</v>
      </c>
      <c r="M547" s="370" t="s">
        <v>3607</v>
      </c>
      <c r="N547" s="267" t="s">
        <v>3657</v>
      </c>
      <c r="O547" s="385" t="n">
        <v>111.0075859</v>
      </c>
      <c r="P547" s="386" t="n">
        <v>0.01508511</v>
      </c>
      <c r="Q547" s="267"/>
      <c r="R547" s="267"/>
      <c r="S547" s="269"/>
      <c r="T547" s="253"/>
      <c r="U547" s="253"/>
      <c r="V547" s="253"/>
      <c r="W547" s="253"/>
      <c r="X547" s="253"/>
      <c r="Y547" s="253"/>
      <c r="Z547" s="253"/>
      <c r="AA547" s="253"/>
    </row>
    <row r="548" customFormat="false" ht="14.25" hidden="false" customHeight="true" outlineLevel="0" collapsed="false">
      <c r="A548" s="353" t="n">
        <v>544</v>
      </c>
      <c r="B548" s="327" t="s">
        <v>5107</v>
      </c>
      <c r="C548" s="326" t="s">
        <v>630</v>
      </c>
      <c r="D548" s="283" t="s">
        <v>628</v>
      </c>
      <c r="E548" s="283" t="s">
        <v>859</v>
      </c>
      <c r="F548" s="427" t="n">
        <v>0.59</v>
      </c>
      <c r="G548" s="327" t="n">
        <v>2018</v>
      </c>
      <c r="H548" s="353" t="n">
        <v>80</v>
      </c>
      <c r="I548" s="372" t="n">
        <v>0.59</v>
      </c>
      <c r="J548" s="384" t="s">
        <v>45</v>
      </c>
      <c r="K548" s="370" t="s">
        <v>5108</v>
      </c>
      <c r="L548" s="326" t="s">
        <v>630</v>
      </c>
      <c r="M548" s="370" t="s">
        <v>3607</v>
      </c>
      <c r="N548" s="267" t="s">
        <v>3657</v>
      </c>
      <c r="O548" s="392" t="n">
        <v>111.0078173</v>
      </c>
      <c r="P548" s="393" t="n">
        <v>0.016950605</v>
      </c>
      <c r="Q548" s="267"/>
      <c r="R548" s="267"/>
      <c r="S548" s="269"/>
      <c r="T548" s="253"/>
      <c r="U548" s="253"/>
      <c r="V548" s="253"/>
      <c r="W548" s="253"/>
      <c r="X548" s="253"/>
      <c r="Y548" s="253"/>
      <c r="Z548" s="253"/>
      <c r="AA548" s="253"/>
    </row>
    <row r="549" customFormat="false" ht="14.25" hidden="false" customHeight="true" outlineLevel="0" collapsed="false">
      <c r="A549" s="353" t="n">
        <v>545</v>
      </c>
      <c r="B549" s="327" t="s">
        <v>5109</v>
      </c>
      <c r="C549" s="326" t="s">
        <v>631</v>
      </c>
      <c r="D549" s="283" t="s">
        <v>628</v>
      </c>
      <c r="E549" s="283" t="s">
        <v>859</v>
      </c>
      <c r="F549" s="383" t="n">
        <v>0.63</v>
      </c>
      <c r="G549" s="292" t="n">
        <v>2016</v>
      </c>
      <c r="H549" s="353" t="n">
        <v>85</v>
      </c>
      <c r="I549" s="372" t="n">
        <v>0.63</v>
      </c>
      <c r="J549" s="384" t="s">
        <v>45</v>
      </c>
      <c r="K549" s="370" t="s">
        <v>5035</v>
      </c>
      <c r="L549" s="326" t="s">
        <v>631</v>
      </c>
      <c r="M549" s="370" t="s">
        <v>3607</v>
      </c>
      <c r="N549" s="267" t="s">
        <v>3657</v>
      </c>
      <c r="O549" s="385" t="n">
        <v>111.0332614</v>
      </c>
      <c r="P549" s="386" t="n">
        <v>-0.011166112</v>
      </c>
      <c r="Q549" s="267"/>
      <c r="R549" s="267"/>
      <c r="S549" s="269"/>
      <c r="T549" s="253"/>
      <c r="U549" s="253"/>
      <c r="V549" s="253"/>
      <c r="W549" s="253"/>
      <c r="X549" s="253"/>
      <c r="Y549" s="253"/>
      <c r="Z549" s="253"/>
      <c r="AA549" s="253"/>
    </row>
    <row r="550" customFormat="false" ht="14.25" hidden="false" customHeight="true" outlineLevel="0" collapsed="false">
      <c r="A550" s="353" t="n">
        <v>546</v>
      </c>
      <c r="B550" s="327" t="s">
        <v>5110</v>
      </c>
      <c r="C550" s="326" t="s">
        <v>631</v>
      </c>
      <c r="D550" s="283" t="s">
        <v>628</v>
      </c>
      <c r="E550" s="283" t="s">
        <v>859</v>
      </c>
      <c r="F550" s="383" t="n">
        <v>1.47</v>
      </c>
      <c r="G550" s="338" t="n">
        <v>2012</v>
      </c>
      <c r="H550" s="353" t="n">
        <v>200</v>
      </c>
      <c r="I550" s="372" t="n">
        <v>1.47</v>
      </c>
      <c r="J550" s="384" t="s">
        <v>45</v>
      </c>
      <c r="K550" s="370" t="s">
        <v>5111</v>
      </c>
      <c r="L550" s="326" t="s">
        <v>631</v>
      </c>
      <c r="M550" s="370" t="s">
        <v>3607</v>
      </c>
      <c r="N550" s="267" t="s">
        <v>3657</v>
      </c>
      <c r="O550" s="392" t="n">
        <v>111.0337139</v>
      </c>
      <c r="P550" s="393" t="n">
        <v>-0.039742052</v>
      </c>
      <c r="Q550" s="267"/>
      <c r="R550" s="267"/>
      <c r="S550" s="269"/>
      <c r="T550" s="253"/>
      <c r="U550" s="253"/>
      <c r="V550" s="253"/>
      <c r="W550" s="253"/>
      <c r="X550" s="253"/>
      <c r="Y550" s="253"/>
      <c r="Z550" s="253"/>
      <c r="AA550" s="253"/>
    </row>
    <row r="551" customFormat="false" ht="14.25" hidden="false" customHeight="true" outlineLevel="0" collapsed="false">
      <c r="A551" s="353" t="n">
        <v>547</v>
      </c>
      <c r="B551" s="327" t="s">
        <v>5112</v>
      </c>
      <c r="C551" s="326" t="s">
        <v>632</v>
      </c>
      <c r="D551" s="326" t="s">
        <v>628</v>
      </c>
      <c r="E551" s="326" t="s">
        <v>859</v>
      </c>
      <c r="F551" s="383" t="n">
        <v>0.66</v>
      </c>
      <c r="G551" s="292" t="n">
        <v>2021</v>
      </c>
      <c r="H551" s="353" t="n">
        <v>88</v>
      </c>
      <c r="I551" s="372" t="n">
        <v>0.66</v>
      </c>
      <c r="J551" s="384" t="s">
        <v>45</v>
      </c>
      <c r="K551" s="370" t="s">
        <v>5113</v>
      </c>
      <c r="L551" s="326" t="s">
        <v>632</v>
      </c>
      <c r="M551" s="370" t="s">
        <v>3607</v>
      </c>
      <c r="N551" s="267" t="s">
        <v>3657</v>
      </c>
      <c r="O551" s="385" t="n">
        <v>111.0048536</v>
      </c>
      <c r="P551" s="386" t="n">
        <v>-0.016978192</v>
      </c>
      <c r="Q551" s="267"/>
      <c r="R551" s="267"/>
      <c r="S551" s="269"/>
      <c r="T551" s="253"/>
      <c r="U551" s="253"/>
      <c r="V551" s="253"/>
      <c r="W551" s="253"/>
      <c r="X551" s="253"/>
      <c r="Y551" s="253"/>
      <c r="Z551" s="253"/>
      <c r="AA551" s="253"/>
    </row>
    <row r="552" customFormat="false" ht="14.25" hidden="false" customHeight="true" outlineLevel="0" collapsed="false">
      <c r="A552" s="353" t="n">
        <v>548</v>
      </c>
      <c r="B552" s="327" t="s">
        <v>5114</v>
      </c>
      <c r="C552" s="326" t="s">
        <v>633</v>
      </c>
      <c r="D552" s="326" t="s">
        <v>628</v>
      </c>
      <c r="E552" s="326" t="s">
        <v>859</v>
      </c>
      <c r="F552" s="383" t="n">
        <v>1.3</v>
      </c>
      <c r="G552" s="292" t="n">
        <v>2021</v>
      </c>
      <c r="H552" s="353" t="n">
        <v>177</v>
      </c>
      <c r="I552" s="372" t="n">
        <v>1.3</v>
      </c>
      <c r="J552" s="384" t="s">
        <v>45</v>
      </c>
      <c r="K552" s="370" t="s">
        <v>5115</v>
      </c>
      <c r="L552" s="326" t="s">
        <v>633</v>
      </c>
      <c r="M552" s="370" t="s">
        <v>3607</v>
      </c>
      <c r="N552" s="267" t="s">
        <v>3657</v>
      </c>
      <c r="O552" s="385" t="n">
        <v>111.0121715</v>
      </c>
      <c r="P552" s="386" t="n">
        <v>0.02107614</v>
      </c>
      <c r="Q552" s="267"/>
      <c r="R552" s="267"/>
      <c r="S552" s="269"/>
      <c r="T552" s="253"/>
      <c r="U552" s="253"/>
      <c r="V552" s="253"/>
      <c r="W552" s="253"/>
      <c r="X552" s="253"/>
      <c r="Y552" s="253"/>
      <c r="Z552" s="253"/>
      <c r="AA552" s="253"/>
    </row>
    <row r="553" customFormat="false" ht="14.25" hidden="false" customHeight="true" outlineLevel="0" collapsed="false">
      <c r="A553" s="353" t="n">
        <v>549</v>
      </c>
      <c r="B553" s="327" t="s">
        <v>5116</v>
      </c>
      <c r="C553" s="326" t="s">
        <v>634</v>
      </c>
      <c r="D553" s="326" t="s">
        <v>628</v>
      </c>
      <c r="E553" s="326" t="s">
        <v>859</v>
      </c>
      <c r="F553" s="383" t="n">
        <v>0.84</v>
      </c>
      <c r="G553" s="292" t="n">
        <v>2022</v>
      </c>
      <c r="H553" s="353" t="n">
        <v>114</v>
      </c>
      <c r="I553" s="372" t="n">
        <v>0.84</v>
      </c>
      <c r="J553" s="384" t="s">
        <v>45</v>
      </c>
      <c r="K553" s="370" t="s">
        <v>5117</v>
      </c>
      <c r="L553" s="326" t="s">
        <v>634</v>
      </c>
      <c r="M553" s="370" t="s">
        <v>3607</v>
      </c>
      <c r="N553" s="267" t="s">
        <v>3657</v>
      </c>
      <c r="O553" s="385" t="n">
        <v>111.0210941</v>
      </c>
      <c r="P553" s="386" t="n">
        <v>0.01370182</v>
      </c>
      <c r="Q553" s="267"/>
      <c r="R553" s="267"/>
      <c r="S553" s="269"/>
      <c r="T553" s="253"/>
      <c r="U553" s="253"/>
      <c r="V553" s="253"/>
      <c r="W553" s="253"/>
      <c r="X553" s="253"/>
      <c r="Y553" s="253"/>
      <c r="Z553" s="253"/>
      <c r="AA553" s="253"/>
    </row>
    <row r="554" customFormat="false" ht="14.25" hidden="false" customHeight="true" outlineLevel="0" collapsed="false">
      <c r="A554" s="353" t="n">
        <v>550</v>
      </c>
      <c r="B554" s="327" t="s">
        <v>5118</v>
      </c>
      <c r="C554" s="326" t="s">
        <v>635</v>
      </c>
      <c r="D554" s="326" t="s">
        <v>628</v>
      </c>
      <c r="E554" s="326" t="s">
        <v>859</v>
      </c>
      <c r="F554" s="383" t="n">
        <v>2</v>
      </c>
      <c r="G554" s="292" t="n">
        <v>2010</v>
      </c>
      <c r="H554" s="353" t="n">
        <v>272</v>
      </c>
      <c r="I554" s="372" t="n">
        <v>2</v>
      </c>
      <c r="J554" s="384" t="s">
        <v>45</v>
      </c>
      <c r="K554" s="370" t="s">
        <v>5119</v>
      </c>
      <c r="L554" s="326" t="s">
        <v>635</v>
      </c>
      <c r="M554" s="370" t="s">
        <v>3607</v>
      </c>
      <c r="N554" s="267" t="s">
        <v>3657</v>
      </c>
      <c r="O554" s="385" t="n">
        <v>111.0095294</v>
      </c>
      <c r="P554" s="386" t="n">
        <v>-0.007433333</v>
      </c>
      <c r="Q554" s="267"/>
      <c r="R554" s="267"/>
      <c r="S554" s="269"/>
      <c r="T554" s="253"/>
      <c r="U554" s="253"/>
      <c r="V554" s="253"/>
      <c r="W554" s="253"/>
      <c r="X554" s="253"/>
      <c r="Y554" s="253"/>
      <c r="Z554" s="253"/>
      <c r="AA554" s="253"/>
    </row>
    <row r="555" customFormat="false" ht="14.25" hidden="false" customHeight="true" outlineLevel="0" collapsed="false">
      <c r="A555" s="353" t="n">
        <v>551</v>
      </c>
      <c r="B555" s="267" t="s">
        <v>5120</v>
      </c>
      <c r="C555" s="370" t="s">
        <v>475</v>
      </c>
      <c r="D555" s="370" t="s">
        <v>476</v>
      </c>
      <c r="E555" s="370" t="s">
        <v>863</v>
      </c>
      <c r="F555" s="371" t="n">
        <v>0.45</v>
      </c>
      <c r="G555" s="353" t="n">
        <v>2016</v>
      </c>
      <c r="H555" s="353" t="n">
        <v>61</v>
      </c>
      <c r="I555" s="372" t="n">
        <v>0.45</v>
      </c>
      <c r="J555" s="373" t="s">
        <v>45</v>
      </c>
      <c r="K555" s="370" t="s">
        <v>5121</v>
      </c>
      <c r="L555" s="370" t="s">
        <v>475</v>
      </c>
      <c r="M555" s="370" t="s">
        <v>3607</v>
      </c>
      <c r="N555" s="273" t="s">
        <v>5122</v>
      </c>
      <c r="O555" s="370" t="n">
        <v>111.058401</v>
      </c>
      <c r="P555" s="370" t="n">
        <v>0.033732</v>
      </c>
      <c r="Q555" s="353" t="s">
        <v>3609</v>
      </c>
      <c r="R555" s="353" t="s">
        <v>3609</v>
      </c>
      <c r="S555" s="370"/>
      <c r="T555" s="218"/>
      <c r="U555" s="218"/>
      <c r="V555" s="218"/>
      <c r="W555" s="218"/>
      <c r="X555" s="218"/>
      <c r="Y555" s="218"/>
      <c r="Z555" s="218"/>
      <c r="AA555" s="218"/>
    </row>
    <row r="556" customFormat="false" ht="14.25" hidden="false" customHeight="true" outlineLevel="0" collapsed="false">
      <c r="A556" s="353" t="n">
        <v>552</v>
      </c>
      <c r="B556" s="267" t="s">
        <v>5123</v>
      </c>
      <c r="C556" s="370" t="s">
        <v>475</v>
      </c>
      <c r="D556" s="370" t="s">
        <v>476</v>
      </c>
      <c r="E556" s="370" t="s">
        <v>863</v>
      </c>
      <c r="F556" s="371" t="n">
        <v>0.88</v>
      </c>
      <c r="G556" s="353" t="n">
        <v>2016</v>
      </c>
      <c r="H556" s="353" t="n">
        <v>119</v>
      </c>
      <c r="I556" s="372" t="n">
        <v>0.88</v>
      </c>
      <c r="J556" s="373" t="s">
        <v>45</v>
      </c>
      <c r="K556" s="370" t="s">
        <v>5124</v>
      </c>
      <c r="L556" s="370" t="s">
        <v>475</v>
      </c>
      <c r="M556" s="370" t="s">
        <v>3607</v>
      </c>
      <c r="N556" s="273" t="s">
        <v>5125</v>
      </c>
      <c r="O556" s="370" t="n">
        <v>111.060644</v>
      </c>
      <c r="P556" s="370" t="n">
        <v>0.031897</v>
      </c>
      <c r="Q556" s="353" t="s">
        <v>3609</v>
      </c>
      <c r="R556" s="353" t="s">
        <v>3609</v>
      </c>
      <c r="S556" s="370"/>
      <c r="T556" s="218"/>
      <c r="U556" s="218"/>
      <c r="V556" s="218"/>
      <c r="W556" s="218"/>
      <c r="X556" s="218"/>
      <c r="Y556" s="218"/>
      <c r="Z556" s="218"/>
      <c r="AA556" s="218"/>
    </row>
    <row r="557" customFormat="false" ht="14.25" hidden="false" customHeight="true" outlineLevel="0" collapsed="false">
      <c r="A557" s="353" t="n">
        <v>553</v>
      </c>
      <c r="B557" s="267" t="s">
        <v>5126</v>
      </c>
      <c r="C557" s="370" t="s">
        <v>477</v>
      </c>
      <c r="D557" s="370" t="s">
        <v>476</v>
      </c>
      <c r="E557" s="370" t="s">
        <v>863</v>
      </c>
      <c r="F557" s="371" t="n">
        <v>0.51</v>
      </c>
      <c r="G557" s="353" t="n">
        <v>2018</v>
      </c>
      <c r="H557" s="353" t="n">
        <v>69</v>
      </c>
      <c r="I557" s="372" t="n">
        <v>0.51</v>
      </c>
      <c r="J557" s="373" t="s">
        <v>45</v>
      </c>
      <c r="K557" s="370" t="s">
        <v>5127</v>
      </c>
      <c r="L557" s="370" t="s">
        <v>477</v>
      </c>
      <c r="M557" s="370" t="s">
        <v>3607</v>
      </c>
      <c r="N557" s="273" t="s">
        <v>5128</v>
      </c>
      <c r="O557" s="370" t="n">
        <v>111.070613</v>
      </c>
      <c r="P557" s="370" t="n">
        <v>0.030637</v>
      </c>
      <c r="Q557" s="353" t="s">
        <v>3609</v>
      </c>
      <c r="R557" s="353" t="s">
        <v>3609</v>
      </c>
      <c r="S557" s="370"/>
      <c r="T557" s="218"/>
      <c r="U557" s="218"/>
      <c r="V557" s="218"/>
      <c r="W557" s="218"/>
      <c r="X557" s="218"/>
      <c r="Y557" s="218"/>
      <c r="Z557" s="218"/>
      <c r="AA557" s="218"/>
    </row>
    <row r="558" customFormat="false" ht="14.25" hidden="false" customHeight="true" outlineLevel="0" collapsed="false">
      <c r="A558" s="353" t="n">
        <v>554</v>
      </c>
      <c r="B558" s="267" t="s">
        <v>5129</v>
      </c>
      <c r="C558" s="370" t="s">
        <v>478</v>
      </c>
      <c r="D558" s="370" t="s">
        <v>476</v>
      </c>
      <c r="E558" s="370" t="s">
        <v>863</v>
      </c>
      <c r="F558" s="371" t="n">
        <v>1.13</v>
      </c>
      <c r="G558" s="353" t="n">
        <v>2017</v>
      </c>
      <c r="H558" s="353" t="n">
        <v>153</v>
      </c>
      <c r="I558" s="372" t="n">
        <v>1.13</v>
      </c>
      <c r="J558" s="373" t="s">
        <v>45</v>
      </c>
      <c r="K558" s="370" t="s">
        <v>5130</v>
      </c>
      <c r="L558" s="370" t="s">
        <v>478</v>
      </c>
      <c r="M558" s="370" t="s">
        <v>3607</v>
      </c>
      <c r="N558" s="273" t="s">
        <v>5131</v>
      </c>
      <c r="O558" s="370" t="n">
        <v>111.062605</v>
      </c>
      <c r="P558" s="370" t="n">
        <v>0.007841</v>
      </c>
      <c r="Q558" s="353" t="s">
        <v>3609</v>
      </c>
      <c r="R558" s="353" t="s">
        <v>3609</v>
      </c>
      <c r="S558" s="370"/>
      <c r="T558" s="218"/>
      <c r="U558" s="218"/>
      <c r="V558" s="218"/>
      <c r="W558" s="218"/>
      <c r="X558" s="218"/>
      <c r="Y558" s="218"/>
      <c r="Z558" s="218"/>
      <c r="AA558" s="218"/>
    </row>
    <row r="559" customFormat="false" ht="14.25" hidden="false" customHeight="true" outlineLevel="0" collapsed="false">
      <c r="A559" s="353" t="n">
        <v>555</v>
      </c>
      <c r="B559" s="267" t="s">
        <v>5132</v>
      </c>
      <c r="C559" s="370" t="s">
        <v>479</v>
      </c>
      <c r="D559" s="370" t="s">
        <v>476</v>
      </c>
      <c r="E559" s="370" t="s">
        <v>863</v>
      </c>
      <c r="F559" s="371" t="n">
        <v>1.66</v>
      </c>
      <c r="G559" s="353" t="n">
        <v>2012</v>
      </c>
      <c r="H559" s="353" t="n">
        <v>225</v>
      </c>
      <c r="I559" s="372" t="n">
        <v>1.55</v>
      </c>
      <c r="J559" s="373" t="s">
        <v>39</v>
      </c>
      <c r="K559" s="377" t="s">
        <v>5133</v>
      </c>
      <c r="L559" s="370" t="s">
        <v>5134</v>
      </c>
      <c r="M559" s="370" t="s">
        <v>3607</v>
      </c>
      <c r="N559" s="273" t="s">
        <v>5135</v>
      </c>
      <c r="O559" s="370" t="n">
        <v>111.056348</v>
      </c>
      <c r="P559" s="370" t="n">
        <v>0.039514</v>
      </c>
      <c r="Q559" s="353" t="s">
        <v>3609</v>
      </c>
      <c r="R559" s="353" t="s">
        <v>3609</v>
      </c>
      <c r="S559" s="370"/>
      <c r="T559" s="218"/>
      <c r="U559" s="218"/>
      <c r="V559" s="218"/>
      <c r="W559" s="218"/>
      <c r="X559" s="218"/>
      <c r="Y559" s="218"/>
      <c r="Z559" s="218"/>
      <c r="AA559" s="218"/>
    </row>
    <row r="560" customFormat="false" ht="14.25" hidden="false" customHeight="true" outlineLevel="0" collapsed="false">
      <c r="A560" s="353" t="n">
        <v>556</v>
      </c>
      <c r="B560" s="267" t="s">
        <v>5136</v>
      </c>
      <c r="C560" s="370" t="s">
        <v>480</v>
      </c>
      <c r="D560" s="370" t="s">
        <v>476</v>
      </c>
      <c r="E560" s="370" t="s">
        <v>863</v>
      </c>
      <c r="F560" s="371" t="n">
        <v>0.84</v>
      </c>
      <c r="G560" s="353" t="n">
        <v>2014</v>
      </c>
      <c r="H560" s="353" t="n">
        <v>114</v>
      </c>
      <c r="I560" s="372" t="n">
        <v>0.84</v>
      </c>
      <c r="J560" s="373" t="s">
        <v>45</v>
      </c>
      <c r="K560" s="370" t="s">
        <v>5137</v>
      </c>
      <c r="L560" s="370" t="s">
        <v>480</v>
      </c>
      <c r="M560" s="370" t="s">
        <v>3607</v>
      </c>
      <c r="N560" s="273" t="s">
        <v>5138</v>
      </c>
      <c r="O560" s="370" t="n">
        <v>111.06328</v>
      </c>
      <c r="P560" s="370" t="n">
        <v>0.006044</v>
      </c>
      <c r="Q560" s="353" t="s">
        <v>3609</v>
      </c>
      <c r="R560" s="353" t="s">
        <v>3609</v>
      </c>
      <c r="S560" s="370"/>
      <c r="T560" s="218"/>
      <c r="U560" s="218"/>
      <c r="V560" s="218"/>
      <c r="W560" s="218"/>
      <c r="X560" s="218"/>
      <c r="Y560" s="218"/>
      <c r="Z560" s="218"/>
      <c r="AA560" s="218"/>
    </row>
    <row r="561" customFormat="false" ht="14.25" hidden="false" customHeight="true" outlineLevel="0" collapsed="false">
      <c r="A561" s="353" t="n">
        <v>557</v>
      </c>
      <c r="B561" s="267" t="s">
        <v>5139</v>
      </c>
      <c r="C561" s="370" t="s">
        <v>481</v>
      </c>
      <c r="D561" s="370" t="s">
        <v>476</v>
      </c>
      <c r="E561" s="370" t="s">
        <v>863</v>
      </c>
      <c r="F561" s="371" t="n">
        <v>1.59</v>
      </c>
      <c r="G561" s="353" t="n">
        <v>2014</v>
      </c>
      <c r="H561" s="353" t="n">
        <v>216</v>
      </c>
      <c r="I561" s="372" t="n">
        <v>1.6</v>
      </c>
      <c r="J561" s="373" t="s">
        <v>45</v>
      </c>
      <c r="K561" s="370" t="s">
        <v>5140</v>
      </c>
      <c r="L561" s="370" t="s">
        <v>481</v>
      </c>
      <c r="M561" s="370" t="s">
        <v>3607</v>
      </c>
      <c r="N561" s="273" t="s">
        <v>5141</v>
      </c>
      <c r="O561" s="370" t="n">
        <v>111.074605</v>
      </c>
      <c r="P561" s="370" t="n">
        <v>0.030134</v>
      </c>
      <c r="Q561" s="353" t="s">
        <v>3609</v>
      </c>
      <c r="R561" s="353" t="s">
        <v>3609</v>
      </c>
      <c r="S561" s="370"/>
      <c r="T561" s="218"/>
      <c r="U561" s="218"/>
      <c r="V561" s="218"/>
      <c r="W561" s="218"/>
      <c r="X561" s="218"/>
      <c r="Y561" s="218"/>
      <c r="Z561" s="218"/>
      <c r="AA561" s="218"/>
    </row>
    <row r="562" customFormat="false" ht="14.25" hidden="false" customHeight="true" outlineLevel="0" collapsed="false">
      <c r="A562" s="353" t="n">
        <v>558</v>
      </c>
      <c r="B562" s="267" t="s">
        <v>5142</v>
      </c>
      <c r="C562" s="370" t="s">
        <v>482</v>
      </c>
      <c r="D562" s="370" t="s">
        <v>476</v>
      </c>
      <c r="E562" s="370" t="s">
        <v>863</v>
      </c>
      <c r="F562" s="371" t="n">
        <v>0.51</v>
      </c>
      <c r="G562" s="353" t="n">
        <v>2017</v>
      </c>
      <c r="H562" s="353" t="n">
        <v>69</v>
      </c>
      <c r="I562" s="372" t="n">
        <v>0.52</v>
      </c>
      <c r="J562" s="373" t="s">
        <v>45</v>
      </c>
      <c r="K562" s="370" t="s">
        <v>5143</v>
      </c>
      <c r="L562" s="370" t="s">
        <v>482</v>
      </c>
      <c r="M562" s="370" t="s">
        <v>3607</v>
      </c>
      <c r="N562" s="273" t="s">
        <v>5144</v>
      </c>
      <c r="O562" s="370" t="n">
        <v>111.070376</v>
      </c>
      <c r="P562" s="370" t="n">
        <v>0.030083</v>
      </c>
      <c r="Q562" s="353" t="s">
        <v>3609</v>
      </c>
      <c r="R562" s="353" t="s">
        <v>3609</v>
      </c>
      <c r="S562" s="370"/>
      <c r="T562" s="218"/>
      <c r="U562" s="218"/>
      <c r="V562" s="218"/>
      <c r="W562" s="218"/>
      <c r="X562" s="218"/>
      <c r="Y562" s="218"/>
      <c r="Z562" s="218"/>
      <c r="AA562" s="218"/>
    </row>
    <row r="563" customFormat="false" ht="14.25" hidden="false" customHeight="true" outlineLevel="0" collapsed="false">
      <c r="A563" s="353" t="n">
        <v>559</v>
      </c>
      <c r="B563" s="267" t="s">
        <v>5145</v>
      </c>
      <c r="C563" s="370" t="s">
        <v>165</v>
      </c>
      <c r="D563" s="370" t="s">
        <v>476</v>
      </c>
      <c r="E563" s="370" t="s">
        <v>863</v>
      </c>
      <c r="F563" s="371" t="n">
        <v>1.26</v>
      </c>
      <c r="G563" s="353" t="n">
        <v>2015</v>
      </c>
      <c r="H563" s="353" t="n">
        <v>171</v>
      </c>
      <c r="I563" s="372" t="n">
        <v>1.27</v>
      </c>
      <c r="J563" s="373" t="s">
        <v>45</v>
      </c>
      <c r="K563" s="370" t="s">
        <v>5146</v>
      </c>
      <c r="L563" s="370" t="s">
        <v>165</v>
      </c>
      <c r="M563" s="370" t="s">
        <v>3607</v>
      </c>
      <c r="N563" s="273" t="s">
        <v>5147</v>
      </c>
      <c r="O563" s="370" t="n">
        <v>111.059395</v>
      </c>
      <c r="P563" s="370" t="n">
        <v>0.029266</v>
      </c>
      <c r="Q563" s="353" t="s">
        <v>3609</v>
      </c>
      <c r="R563" s="353" t="s">
        <v>3609</v>
      </c>
      <c r="S563" s="370"/>
      <c r="T563" s="218"/>
      <c r="U563" s="218"/>
      <c r="V563" s="218"/>
      <c r="W563" s="218"/>
      <c r="X563" s="218"/>
      <c r="Y563" s="218"/>
      <c r="Z563" s="218"/>
      <c r="AA563" s="218"/>
    </row>
    <row r="564" customFormat="false" ht="14.25" hidden="false" customHeight="true" outlineLevel="0" collapsed="false">
      <c r="A564" s="353" t="n">
        <v>560</v>
      </c>
      <c r="B564" s="267" t="s">
        <v>5148</v>
      </c>
      <c r="C564" s="370" t="s">
        <v>483</v>
      </c>
      <c r="D564" s="370" t="s">
        <v>476</v>
      </c>
      <c r="E564" s="370" t="s">
        <v>863</v>
      </c>
      <c r="F564" s="371" t="n">
        <v>1.28</v>
      </c>
      <c r="G564" s="353" t="n">
        <v>2015</v>
      </c>
      <c r="H564" s="353" t="n">
        <v>174</v>
      </c>
      <c r="I564" s="372" t="n">
        <v>1.28</v>
      </c>
      <c r="J564" s="373" t="s">
        <v>45</v>
      </c>
      <c r="K564" s="370" t="s">
        <v>5149</v>
      </c>
      <c r="L564" s="370" t="s">
        <v>483</v>
      </c>
      <c r="M564" s="370" t="s">
        <v>3607</v>
      </c>
      <c r="N564" s="273" t="s">
        <v>5150</v>
      </c>
      <c r="O564" s="370" t="n">
        <v>111.056977</v>
      </c>
      <c r="P564" s="370" t="n">
        <v>0.028506</v>
      </c>
      <c r="Q564" s="353" t="s">
        <v>3609</v>
      </c>
      <c r="R564" s="353" t="s">
        <v>3609</v>
      </c>
      <c r="S564" s="370"/>
      <c r="T564" s="218"/>
      <c r="U564" s="218"/>
      <c r="V564" s="218"/>
      <c r="W564" s="218"/>
      <c r="X564" s="218"/>
      <c r="Y564" s="218"/>
      <c r="Z564" s="218"/>
      <c r="AA564" s="218"/>
    </row>
    <row r="565" customFormat="false" ht="14.25" hidden="false" customHeight="true" outlineLevel="0" collapsed="false">
      <c r="A565" s="353" t="n">
        <v>561</v>
      </c>
      <c r="B565" s="267" t="s">
        <v>5151</v>
      </c>
      <c r="C565" s="370" t="s">
        <v>2420</v>
      </c>
      <c r="D565" s="370" t="s">
        <v>476</v>
      </c>
      <c r="E565" s="370" t="s">
        <v>863</v>
      </c>
      <c r="F565" s="371" t="n">
        <v>1.05</v>
      </c>
      <c r="G565" s="353" t="n">
        <v>2012</v>
      </c>
      <c r="H565" s="353" t="n">
        <v>142</v>
      </c>
      <c r="I565" s="372" t="n">
        <v>1.33</v>
      </c>
      <c r="J565" s="373" t="s">
        <v>39</v>
      </c>
      <c r="K565" s="377" t="s">
        <v>5152</v>
      </c>
      <c r="L565" s="370" t="s">
        <v>5153</v>
      </c>
      <c r="M565" s="370" t="s">
        <v>3607</v>
      </c>
      <c r="N565" s="273" t="s">
        <v>5154</v>
      </c>
      <c r="O565" s="370" t="n">
        <v>111.061143</v>
      </c>
      <c r="P565" s="370" t="n">
        <v>0.034558</v>
      </c>
      <c r="Q565" s="353" t="s">
        <v>3609</v>
      </c>
      <c r="R565" s="353" t="s">
        <v>3609</v>
      </c>
      <c r="S565" s="370"/>
      <c r="T565" s="218"/>
      <c r="U565" s="218"/>
      <c r="V565" s="218"/>
      <c r="W565" s="218"/>
      <c r="X565" s="218"/>
      <c r="Y565" s="218"/>
      <c r="Z565" s="218"/>
      <c r="AA565" s="218"/>
    </row>
    <row r="566" customFormat="false" ht="14.25" hidden="false" customHeight="true" outlineLevel="0" collapsed="false">
      <c r="A566" s="353" t="n">
        <v>562</v>
      </c>
      <c r="B566" s="267" t="s">
        <v>5155</v>
      </c>
      <c r="C566" s="370" t="s">
        <v>2420</v>
      </c>
      <c r="D566" s="370" t="s">
        <v>476</v>
      </c>
      <c r="E566" s="370" t="s">
        <v>863</v>
      </c>
      <c r="F566" s="371" t="n">
        <v>0.64</v>
      </c>
      <c r="G566" s="353" t="n">
        <v>2012</v>
      </c>
      <c r="H566" s="353" t="n">
        <v>87</v>
      </c>
      <c r="I566" s="372" t="n">
        <v>1.08</v>
      </c>
      <c r="J566" s="373" t="s">
        <v>45</v>
      </c>
      <c r="K566" s="370" t="s">
        <v>5156</v>
      </c>
      <c r="L566" s="370" t="s">
        <v>5153</v>
      </c>
      <c r="M566" s="370" t="s">
        <v>3607</v>
      </c>
      <c r="N566" s="376" t="s">
        <v>5157</v>
      </c>
      <c r="O566" s="370" t="n">
        <v>111.056909</v>
      </c>
      <c r="P566" s="370" t="n">
        <v>0.038445</v>
      </c>
      <c r="Q566" s="353" t="s">
        <v>3609</v>
      </c>
      <c r="R566" s="370"/>
      <c r="S566" s="370"/>
      <c r="T566" s="218"/>
      <c r="U566" s="218"/>
      <c r="V566" s="218"/>
      <c r="W566" s="218"/>
      <c r="X566" s="218"/>
      <c r="Y566" s="218"/>
      <c r="Z566" s="218"/>
      <c r="AA566" s="218"/>
    </row>
    <row r="567" customFormat="false" ht="14.25" hidden="false" customHeight="true" outlineLevel="0" collapsed="false">
      <c r="A567" s="353" t="n">
        <v>563</v>
      </c>
      <c r="B567" s="267" t="s">
        <v>5158</v>
      </c>
      <c r="C567" s="370" t="s">
        <v>485</v>
      </c>
      <c r="D567" s="370" t="s">
        <v>476</v>
      </c>
      <c r="E567" s="370" t="s">
        <v>863</v>
      </c>
      <c r="F567" s="371" t="n">
        <v>2</v>
      </c>
      <c r="G567" s="353" t="n">
        <v>2014</v>
      </c>
      <c r="H567" s="353" t="n">
        <v>272</v>
      </c>
      <c r="I567" s="372" t="n">
        <v>2</v>
      </c>
      <c r="J567" s="373" t="s">
        <v>45</v>
      </c>
      <c r="K567" s="370" t="s">
        <v>5159</v>
      </c>
      <c r="L567" s="370" t="s">
        <v>485</v>
      </c>
      <c r="M567" s="370" t="s">
        <v>3607</v>
      </c>
      <c r="N567" s="267" t="s">
        <v>3657</v>
      </c>
      <c r="O567" s="370" t="n">
        <v>111.055052</v>
      </c>
      <c r="P567" s="370" t="n">
        <v>0.037409</v>
      </c>
      <c r="Q567" s="353" t="s">
        <v>3609</v>
      </c>
      <c r="R567" s="370"/>
      <c r="S567" s="370"/>
      <c r="T567" s="218"/>
      <c r="U567" s="218"/>
      <c r="V567" s="218"/>
      <c r="W567" s="218"/>
      <c r="X567" s="218"/>
      <c r="Y567" s="218"/>
      <c r="Z567" s="218"/>
      <c r="AA567" s="218"/>
    </row>
    <row r="568" customFormat="false" ht="14.25" hidden="false" customHeight="true" outlineLevel="0" collapsed="false">
      <c r="A568" s="353" t="n">
        <v>564</v>
      </c>
      <c r="B568" s="267" t="s">
        <v>5160</v>
      </c>
      <c r="C568" s="370" t="s">
        <v>485</v>
      </c>
      <c r="D568" s="370" t="s">
        <v>476</v>
      </c>
      <c r="E568" s="370" t="s">
        <v>863</v>
      </c>
      <c r="F568" s="371" t="n">
        <v>0.91</v>
      </c>
      <c r="G568" s="353" t="n">
        <v>2017</v>
      </c>
      <c r="H568" s="353" t="n">
        <v>124</v>
      </c>
      <c r="I568" s="372" t="n">
        <v>0.91</v>
      </c>
      <c r="J568" s="373" t="s">
        <v>45</v>
      </c>
      <c r="K568" s="370" t="s">
        <v>5161</v>
      </c>
      <c r="L568" s="370" t="s">
        <v>485</v>
      </c>
      <c r="M568" s="370" t="s">
        <v>3607</v>
      </c>
      <c r="N568" s="267" t="s">
        <v>3657</v>
      </c>
      <c r="O568" s="370" t="n">
        <v>111.058717</v>
      </c>
      <c r="P568" s="370" t="n">
        <v>0.026289</v>
      </c>
      <c r="Q568" s="353" t="s">
        <v>3609</v>
      </c>
      <c r="R568" s="370"/>
      <c r="S568" s="370"/>
      <c r="T568" s="218"/>
      <c r="U568" s="218"/>
      <c r="V568" s="218"/>
      <c r="W568" s="218"/>
      <c r="X568" s="218"/>
      <c r="Y568" s="218"/>
      <c r="Z568" s="218"/>
      <c r="AA568" s="218"/>
    </row>
    <row r="569" customFormat="false" ht="14.25" hidden="false" customHeight="true" outlineLevel="0" collapsed="false">
      <c r="A569" s="353" t="n">
        <v>565</v>
      </c>
      <c r="B569" s="267" t="s">
        <v>5162</v>
      </c>
      <c r="C569" s="370" t="s">
        <v>486</v>
      </c>
      <c r="D569" s="370" t="s">
        <v>476</v>
      </c>
      <c r="E569" s="370" t="s">
        <v>863</v>
      </c>
      <c r="F569" s="371" t="n">
        <v>0.41</v>
      </c>
      <c r="G569" s="353" t="n">
        <v>2018</v>
      </c>
      <c r="H569" s="353" t="n">
        <v>56</v>
      </c>
      <c r="I569" s="372" t="n">
        <v>0.41</v>
      </c>
      <c r="J569" s="373" t="s">
        <v>45</v>
      </c>
      <c r="K569" s="370" t="s">
        <v>5163</v>
      </c>
      <c r="L569" s="370" t="s">
        <v>486</v>
      </c>
      <c r="M569" s="370" t="s">
        <v>3607</v>
      </c>
      <c r="N569" s="267" t="s">
        <v>3657</v>
      </c>
      <c r="O569" s="370" t="n">
        <v>111.061846</v>
      </c>
      <c r="P569" s="370" t="n">
        <v>0.029282</v>
      </c>
      <c r="Q569" s="353" t="s">
        <v>3609</v>
      </c>
      <c r="R569" s="370"/>
      <c r="S569" s="370"/>
      <c r="T569" s="218"/>
      <c r="U569" s="218"/>
      <c r="V569" s="218"/>
      <c r="W569" s="218"/>
      <c r="X569" s="218"/>
      <c r="Y569" s="218"/>
      <c r="Z569" s="218"/>
      <c r="AA569" s="218"/>
    </row>
    <row r="570" customFormat="false" ht="14.25" hidden="false" customHeight="true" outlineLevel="0" collapsed="false">
      <c r="A570" s="353" t="n">
        <v>566</v>
      </c>
      <c r="B570" s="267" t="s">
        <v>5164</v>
      </c>
      <c r="C570" s="370" t="s">
        <v>487</v>
      </c>
      <c r="D570" s="370" t="s">
        <v>476</v>
      </c>
      <c r="E570" s="370" t="s">
        <v>863</v>
      </c>
      <c r="F570" s="371" t="n">
        <v>0.43</v>
      </c>
      <c r="G570" s="353" t="n">
        <v>2018</v>
      </c>
      <c r="H570" s="353" t="n">
        <v>58</v>
      </c>
      <c r="I570" s="372" t="n">
        <v>0.44</v>
      </c>
      <c r="J570" s="373" t="s">
        <v>45</v>
      </c>
      <c r="K570" s="370" t="s">
        <v>5165</v>
      </c>
      <c r="L570" s="370" t="s">
        <v>487</v>
      </c>
      <c r="M570" s="370" t="s">
        <v>3607</v>
      </c>
      <c r="N570" s="267" t="s">
        <v>3657</v>
      </c>
      <c r="O570" s="370" t="n">
        <v>111.059233</v>
      </c>
      <c r="P570" s="370" t="n">
        <v>0.030836</v>
      </c>
      <c r="Q570" s="353" t="s">
        <v>3609</v>
      </c>
      <c r="R570" s="370"/>
      <c r="S570" s="370"/>
      <c r="T570" s="218"/>
      <c r="U570" s="218"/>
      <c r="V570" s="218"/>
      <c r="W570" s="218"/>
      <c r="X570" s="218"/>
      <c r="Y570" s="218"/>
      <c r="Z570" s="218"/>
      <c r="AA570" s="218"/>
    </row>
    <row r="571" customFormat="false" ht="14.25" hidden="false" customHeight="true" outlineLevel="0" collapsed="false">
      <c r="A571" s="353" t="n">
        <v>567</v>
      </c>
      <c r="B571" s="267" t="s">
        <v>5166</v>
      </c>
      <c r="C571" s="370" t="s">
        <v>488</v>
      </c>
      <c r="D571" s="370" t="s">
        <v>476</v>
      </c>
      <c r="E571" s="370" t="s">
        <v>863</v>
      </c>
      <c r="F571" s="371" t="n">
        <v>1.04</v>
      </c>
      <c r="G571" s="353" t="n">
        <v>2018</v>
      </c>
      <c r="H571" s="353" t="n">
        <v>141</v>
      </c>
      <c r="I571" s="372" t="n">
        <v>1.03</v>
      </c>
      <c r="J571" s="373" t="s">
        <v>45</v>
      </c>
      <c r="K571" s="370" t="s">
        <v>5167</v>
      </c>
      <c r="L571" s="370" t="s">
        <v>488</v>
      </c>
      <c r="M571" s="394" t="s">
        <v>5168</v>
      </c>
      <c r="N571" s="273" t="s">
        <v>5169</v>
      </c>
      <c r="O571" s="370" t="n">
        <v>111.064028</v>
      </c>
      <c r="P571" s="370" t="n">
        <v>0.005874</v>
      </c>
      <c r="Q571" s="353" t="s">
        <v>3609</v>
      </c>
      <c r="R571" s="353" t="s">
        <v>3609</v>
      </c>
      <c r="S571" s="370"/>
      <c r="T571" s="218"/>
      <c r="U571" s="218"/>
      <c r="V571" s="218"/>
      <c r="W571" s="218"/>
      <c r="X571" s="218"/>
      <c r="Y571" s="218"/>
      <c r="Z571" s="218"/>
      <c r="AA571" s="218"/>
    </row>
    <row r="572" customFormat="false" ht="14.25" hidden="false" customHeight="true" outlineLevel="0" collapsed="false">
      <c r="A572" s="353" t="n">
        <v>568</v>
      </c>
      <c r="B572" s="267" t="s">
        <v>5170</v>
      </c>
      <c r="C572" s="370" t="s">
        <v>489</v>
      </c>
      <c r="D572" s="370" t="s">
        <v>476</v>
      </c>
      <c r="E572" s="370" t="s">
        <v>863</v>
      </c>
      <c r="F572" s="371" t="n">
        <v>0.82</v>
      </c>
      <c r="G572" s="353" t="n">
        <v>2018</v>
      </c>
      <c r="H572" s="353" t="n">
        <v>111</v>
      </c>
      <c r="I572" s="372" t="n">
        <v>0.82</v>
      </c>
      <c r="J572" s="373" t="s">
        <v>45</v>
      </c>
      <c r="K572" s="370" t="s">
        <v>5171</v>
      </c>
      <c r="L572" s="370" t="s">
        <v>489</v>
      </c>
      <c r="M572" s="370" t="s">
        <v>3607</v>
      </c>
      <c r="N572" s="273" t="s">
        <v>5172</v>
      </c>
      <c r="O572" s="370" t="n">
        <v>111.058032</v>
      </c>
      <c r="P572" s="370" t="n">
        <v>0.027869</v>
      </c>
      <c r="Q572" s="353" t="s">
        <v>3609</v>
      </c>
      <c r="R572" s="353" t="s">
        <v>3609</v>
      </c>
      <c r="S572" s="370"/>
      <c r="T572" s="218"/>
      <c r="U572" s="218"/>
      <c r="V572" s="218"/>
      <c r="W572" s="218"/>
      <c r="X572" s="218"/>
      <c r="Y572" s="218"/>
      <c r="Z572" s="218"/>
      <c r="AA572" s="218"/>
    </row>
    <row r="573" customFormat="false" ht="14.25" hidden="false" customHeight="true" outlineLevel="0" collapsed="false">
      <c r="A573" s="353" t="n">
        <v>569</v>
      </c>
      <c r="B573" s="267" t="s">
        <v>5173</v>
      </c>
      <c r="C573" s="370" t="s">
        <v>490</v>
      </c>
      <c r="D573" s="370" t="s">
        <v>476</v>
      </c>
      <c r="E573" s="370" t="s">
        <v>863</v>
      </c>
      <c r="F573" s="371" t="n">
        <v>0.48</v>
      </c>
      <c r="G573" s="353" t="n">
        <v>2017</v>
      </c>
      <c r="H573" s="353" t="n">
        <v>65</v>
      </c>
      <c r="I573" s="372" t="n">
        <v>0.49</v>
      </c>
      <c r="J573" s="373" t="s">
        <v>45</v>
      </c>
      <c r="K573" s="370" t="s">
        <v>5174</v>
      </c>
      <c r="L573" s="370" t="s">
        <v>490</v>
      </c>
      <c r="M573" s="370" t="s">
        <v>3607</v>
      </c>
      <c r="N573" s="273" t="s">
        <v>5175</v>
      </c>
      <c r="O573" s="370" t="n">
        <v>111.067308</v>
      </c>
      <c r="P573" s="370" t="n">
        <v>0.030802</v>
      </c>
      <c r="Q573" s="353" t="s">
        <v>3609</v>
      </c>
      <c r="R573" s="353" t="s">
        <v>3609</v>
      </c>
      <c r="S573" s="370"/>
      <c r="T573" s="218"/>
      <c r="U573" s="218"/>
      <c r="V573" s="218"/>
      <c r="W573" s="218"/>
      <c r="X573" s="218"/>
      <c r="Y573" s="218"/>
      <c r="Z573" s="218"/>
      <c r="AA573" s="218"/>
    </row>
    <row r="574" customFormat="false" ht="14.25" hidden="false" customHeight="true" outlineLevel="0" collapsed="false">
      <c r="A574" s="353" t="n">
        <v>570</v>
      </c>
      <c r="B574" s="267" t="s">
        <v>5176</v>
      </c>
      <c r="C574" s="370" t="s">
        <v>491</v>
      </c>
      <c r="D574" s="370" t="s">
        <v>476</v>
      </c>
      <c r="E574" s="370" t="s">
        <v>863</v>
      </c>
      <c r="F574" s="371" t="n">
        <v>0.49</v>
      </c>
      <c r="G574" s="353" t="n">
        <v>2015</v>
      </c>
      <c r="H574" s="353" t="n">
        <v>66</v>
      </c>
      <c r="I574" s="372" t="n">
        <v>0.49</v>
      </c>
      <c r="J574" s="373" t="s">
        <v>45</v>
      </c>
      <c r="K574" s="370" t="s">
        <v>5177</v>
      </c>
      <c r="L574" s="370" t="s">
        <v>491</v>
      </c>
      <c r="M574" s="370" t="s">
        <v>3607</v>
      </c>
      <c r="N574" s="273" t="s">
        <v>5178</v>
      </c>
      <c r="O574" s="370" t="n">
        <v>111.057718</v>
      </c>
      <c r="P574" s="370" t="n">
        <v>0.03959</v>
      </c>
      <c r="Q574" s="353" t="s">
        <v>3609</v>
      </c>
      <c r="R574" s="353" t="s">
        <v>3609</v>
      </c>
      <c r="S574" s="370"/>
      <c r="T574" s="218"/>
      <c r="U574" s="218"/>
      <c r="V574" s="218"/>
      <c r="W574" s="218"/>
      <c r="X574" s="218"/>
      <c r="Y574" s="218"/>
      <c r="Z574" s="218"/>
      <c r="AA574" s="218"/>
    </row>
    <row r="575" customFormat="false" ht="14.25" hidden="false" customHeight="true" outlineLevel="0" collapsed="false">
      <c r="A575" s="353" t="n">
        <v>571</v>
      </c>
      <c r="B575" s="267" t="s">
        <v>5179</v>
      </c>
      <c r="C575" s="370" t="s">
        <v>492</v>
      </c>
      <c r="D575" s="370" t="s">
        <v>476</v>
      </c>
      <c r="E575" s="370" t="s">
        <v>863</v>
      </c>
      <c r="F575" s="371" t="n">
        <v>0.6</v>
      </c>
      <c r="G575" s="353" t="n">
        <v>2015</v>
      </c>
      <c r="H575" s="353" t="n">
        <v>81</v>
      </c>
      <c r="I575" s="372" t="n">
        <v>0.61</v>
      </c>
      <c r="J575" s="373" t="s">
        <v>45</v>
      </c>
      <c r="K575" s="370" t="s">
        <v>5180</v>
      </c>
      <c r="L575" s="370" t="s">
        <v>492</v>
      </c>
      <c r="M575" s="370" t="s">
        <v>3607</v>
      </c>
      <c r="N575" s="273" t="s">
        <v>5181</v>
      </c>
      <c r="O575" s="370" t="n">
        <v>111.057996</v>
      </c>
      <c r="P575" s="370" t="n">
        <v>0.028636</v>
      </c>
      <c r="Q575" s="353" t="s">
        <v>3609</v>
      </c>
      <c r="R575" s="353" t="s">
        <v>3609</v>
      </c>
      <c r="S575" s="370"/>
      <c r="T575" s="218"/>
      <c r="U575" s="218"/>
      <c r="V575" s="218"/>
      <c r="W575" s="218"/>
      <c r="X575" s="218"/>
      <c r="Y575" s="218"/>
      <c r="Z575" s="218"/>
      <c r="AA575" s="218"/>
    </row>
    <row r="576" customFormat="false" ht="14.25" hidden="false" customHeight="true" outlineLevel="0" collapsed="false">
      <c r="A576" s="353" t="n">
        <v>572</v>
      </c>
      <c r="B576" s="267" t="s">
        <v>5182</v>
      </c>
      <c r="C576" s="370" t="s">
        <v>302</v>
      </c>
      <c r="D576" s="370" t="s">
        <v>864</v>
      </c>
      <c r="E576" s="370" t="s">
        <v>858</v>
      </c>
      <c r="F576" s="371" t="n">
        <v>1.12</v>
      </c>
      <c r="G576" s="353" t="n">
        <v>2018</v>
      </c>
      <c r="H576" s="353" t="n">
        <v>152</v>
      </c>
      <c r="I576" s="372" t="n">
        <v>1.1</v>
      </c>
      <c r="J576" s="373" t="s">
        <v>45</v>
      </c>
      <c r="K576" s="370" t="s">
        <v>5183</v>
      </c>
      <c r="L576" s="370" t="s">
        <v>302</v>
      </c>
      <c r="M576" s="370" t="s">
        <v>3607</v>
      </c>
      <c r="N576" s="273" t="s">
        <v>5184</v>
      </c>
      <c r="O576" s="370" t="n">
        <v>111.094109</v>
      </c>
      <c r="P576" s="370" t="n">
        <v>0.017286</v>
      </c>
      <c r="Q576" s="353" t="s">
        <v>3609</v>
      </c>
      <c r="R576" s="370"/>
      <c r="S576" s="370"/>
      <c r="T576" s="218"/>
      <c r="U576" s="218"/>
      <c r="V576" s="218"/>
      <c r="W576" s="218"/>
      <c r="X576" s="218"/>
      <c r="Y576" s="218"/>
      <c r="Z576" s="218"/>
      <c r="AA576" s="218"/>
    </row>
    <row r="577" customFormat="false" ht="14.25" hidden="false" customHeight="true" outlineLevel="0" collapsed="false">
      <c r="A577" s="353" t="n">
        <v>573</v>
      </c>
      <c r="B577" s="267" t="s">
        <v>5185</v>
      </c>
      <c r="C577" s="370" t="s">
        <v>302</v>
      </c>
      <c r="D577" s="370" t="s">
        <v>864</v>
      </c>
      <c r="E577" s="370" t="s">
        <v>858</v>
      </c>
      <c r="F577" s="371" t="n">
        <v>0.69</v>
      </c>
      <c r="G577" s="353" t="n">
        <v>2012</v>
      </c>
      <c r="H577" s="353" t="n">
        <v>94</v>
      </c>
      <c r="I577" s="375" t="n">
        <v>0.69</v>
      </c>
      <c r="J577" s="373" t="s">
        <v>45</v>
      </c>
      <c r="K577" s="370" t="s">
        <v>5186</v>
      </c>
      <c r="L577" s="370" t="s">
        <v>302</v>
      </c>
      <c r="M577" s="370" t="s">
        <v>3607</v>
      </c>
      <c r="N577" s="376" t="s">
        <v>5187</v>
      </c>
      <c r="O577" s="370" t="n">
        <v>111.090733</v>
      </c>
      <c r="P577" s="370" t="n">
        <v>0.015965</v>
      </c>
      <c r="Q577" s="353" t="s">
        <v>3609</v>
      </c>
      <c r="R577" s="370"/>
      <c r="S577" s="370"/>
      <c r="T577" s="218"/>
      <c r="U577" s="218"/>
      <c r="V577" s="218"/>
      <c r="W577" s="218"/>
      <c r="X577" s="218"/>
      <c r="Y577" s="218"/>
      <c r="Z577" s="218"/>
      <c r="AA577" s="218"/>
    </row>
    <row r="578" customFormat="false" ht="14.25" hidden="false" customHeight="true" outlineLevel="0" collapsed="false">
      <c r="A578" s="353" t="n">
        <v>574</v>
      </c>
      <c r="B578" s="267" t="s">
        <v>5188</v>
      </c>
      <c r="C578" s="370" t="s">
        <v>494</v>
      </c>
      <c r="D578" s="370" t="s">
        <v>864</v>
      </c>
      <c r="E578" s="370" t="s">
        <v>858</v>
      </c>
      <c r="F578" s="371" t="n">
        <v>0.46</v>
      </c>
      <c r="G578" s="353" t="n">
        <v>2019</v>
      </c>
      <c r="H578" s="353" t="n">
        <v>62</v>
      </c>
      <c r="I578" s="372" t="n">
        <v>0.45</v>
      </c>
      <c r="J578" s="373" t="s">
        <v>45</v>
      </c>
      <c r="K578" s="370" t="s">
        <v>5189</v>
      </c>
      <c r="L578" s="370" t="s">
        <v>494</v>
      </c>
      <c r="M578" s="370" t="s">
        <v>3607</v>
      </c>
      <c r="N578" s="273" t="s">
        <v>5190</v>
      </c>
      <c r="O578" s="370" t="n">
        <v>111.096353</v>
      </c>
      <c r="P578" s="370" t="n">
        <v>0.012017</v>
      </c>
      <c r="Q578" s="353" t="s">
        <v>3609</v>
      </c>
      <c r="R578" s="370"/>
      <c r="S578" s="370"/>
      <c r="T578" s="218"/>
      <c r="U578" s="218"/>
      <c r="V578" s="218"/>
      <c r="W578" s="218"/>
      <c r="X578" s="218"/>
      <c r="Y578" s="218"/>
      <c r="Z578" s="218"/>
      <c r="AA578" s="218"/>
    </row>
    <row r="579" customFormat="false" ht="14.25" hidden="false" customHeight="true" outlineLevel="0" collapsed="false">
      <c r="A579" s="353" t="n">
        <v>575</v>
      </c>
      <c r="B579" s="267" t="s">
        <v>5191</v>
      </c>
      <c r="C579" s="370" t="s">
        <v>495</v>
      </c>
      <c r="D579" s="370" t="s">
        <v>864</v>
      </c>
      <c r="E579" s="370" t="s">
        <v>858</v>
      </c>
      <c r="F579" s="371" t="n">
        <v>0.66</v>
      </c>
      <c r="G579" s="353" t="n">
        <v>2015</v>
      </c>
      <c r="H579" s="353" t="n">
        <v>90</v>
      </c>
      <c r="I579" s="372" t="n">
        <v>0.65</v>
      </c>
      <c r="J579" s="373" t="s">
        <v>45</v>
      </c>
      <c r="K579" s="370" t="s">
        <v>5192</v>
      </c>
      <c r="L579" s="370" t="s">
        <v>495</v>
      </c>
      <c r="M579" s="370" t="s">
        <v>3607</v>
      </c>
      <c r="N579" s="273" t="s">
        <v>5193</v>
      </c>
      <c r="O579" s="370" t="n">
        <v>111.091593</v>
      </c>
      <c r="P579" s="370" t="n">
        <v>0.015292</v>
      </c>
      <c r="Q579" s="353" t="s">
        <v>3609</v>
      </c>
      <c r="R579" s="370"/>
      <c r="S579" s="370"/>
      <c r="T579" s="218"/>
      <c r="U579" s="218"/>
      <c r="V579" s="218"/>
      <c r="W579" s="218"/>
      <c r="X579" s="218"/>
      <c r="Y579" s="218"/>
      <c r="Z579" s="218"/>
      <c r="AA579" s="218"/>
    </row>
    <row r="580" customFormat="false" ht="14.25" hidden="false" customHeight="true" outlineLevel="0" collapsed="false">
      <c r="A580" s="353" t="n">
        <v>576</v>
      </c>
      <c r="B580" s="267" t="s">
        <v>5194</v>
      </c>
      <c r="C580" s="370" t="s">
        <v>2469</v>
      </c>
      <c r="D580" s="370" t="s">
        <v>864</v>
      </c>
      <c r="E580" s="370" t="s">
        <v>858</v>
      </c>
      <c r="F580" s="371" t="n">
        <v>0.88</v>
      </c>
      <c r="G580" s="353" t="n">
        <v>2013</v>
      </c>
      <c r="H580" s="353" t="n">
        <v>119</v>
      </c>
      <c r="I580" s="372" t="n">
        <v>0.87</v>
      </c>
      <c r="J580" s="373" t="s">
        <v>45</v>
      </c>
      <c r="K580" s="370" t="s">
        <v>5195</v>
      </c>
      <c r="L580" s="370" t="s">
        <v>2469</v>
      </c>
      <c r="M580" s="370" t="s">
        <v>3607</v>
      </c>
      <c r="N580" s="273" t="s">
        <v>5196</v>
      </c>
      <c r="O580" s="370" t="n">
        <v>111.094959</v>
      </c>
      <c r="P580" s="370" t="n">
        <v>0.018266</v>
      </c>
      <c r="Q580" s="353" t="s">
        <v>3609</v>
      </c>
      <c r="R580" s="370"/>
      <c r="S580" s="370"/>
      <c r="T580" s="218"/>
      <c r="U580" s="218"/>
      <c r="V580" s="218"/>
      <c r="W580" s="218"/>
      <c r="X580" s="218"/>
      <c r="Y580" s="218"/>
      <c r="Z580" s="218"/>
      <c r="AA580" s="218"/>
    </row>
    <row r="581" customFormat="false" ht="14.25" hidden="false" customHeight="true" outlineLevel="0" collapsed="false">
      <c r="A581" s="353" t="n">
        <v>577</v>
      </c>
      <c r="B581" s="267" t="s">
        <v>5197</v>
      </c>
      <c r="C581" s="370" t="s">
        <v>2469</v>
      </c>
      <c r="D581" s="370" t="s">
        <v>864</v>
      </c>
      <c r="E581" s="370" t="s">
        <v>858</v>
      </c>
      <c r="F581" s="371" t="n">
        <v>0.91</v>
      </c>
      <c r="G581" s="353" t="n">
        <v>2013</v>
      </c>
      <c r="H581" s="353" t="n">
        <v>124</v>
      </c>
      <c r="I581" s="372" t="n">
        <v>0.9</v>
      </c>
      <c r="J581" s="373" t="s">
        <v>45</v>
      </c>
      <c r="K581" s="370" t="s">
        <v>5198</v>
      </c>
      <c r="L581" s="370" t="s">
        <v>2469</v>
      </c>
      <c r="M581" s="370" t="s">
        <v>3607</v>
      </c>
      <c r="N581" s="273" t="s">
        <v>5199</v>
      </c>
      <c r="O581" s="370" t="n">
        <v>111.093595</v>
      </c>
      <c r="P581" s="370" t="n">
        <v>0.0225</v>
      </c>
      <c r="Q581" s="353" t="s">
        <v>3609</v>
      </c>
      <c r="R581" s="370"/>
      <c r="S581" s="370"/>
      <c r="T581" s="218"/>
      <c r="U581" s="218"/>
      <c r="V581" s="218"/>
      <c r="W581" s="218"/>
      <c r="X581" s="218"/>
      <c r="Y581" s="218"/>
      <c r="Z581" s="218"/>
      <c r="AA581" s="218"/>
    </row>
    <row r="582" customFormat="false" ht="14.25" hidden="false" customHeight="true" outlineLevel="0" collapsed="false">
      <c r="A582" s="353" t="n">
        <v>578</v>
      </c>
      <c r="B582" s="267" t="s">
        <v>5200</v>
      </c>
      <c r="C582" s="370" t="s">
        <v>2473</v>
      </c>
      <c r="D582" s="370" t="s">
        <v>864</v>
      </c>
      <c r="E582" s="370" t="s">
        <v>858</v>
      </c>
      <c r="F582" s="371" t="n">
        <v>0.81</v>
      </c>
      <c r="G582" s="353" t="n">
        <v>2002</v>
      </c>
      <c r="H582" s="353" t="n">
        <v>110</v>
      </c>
      <c r="I582" s="372" t="n">
        <v>1.69</v>
      </c>
      <c r="J582" s="373" t="s">
        <v>45</v>
      </c>
      <c r="K582" s="370" t="s">
        <v>5201</v>
      </c>
      <c r="L582" s="370" t="s">
        <v>2473</v>
      </c>
      <c r="M582" s="370" t="s">
        <v>3607</v>
      </c>
      <c r="N582" s="273" t="s">
        <v>5202</v>
      </c>
      <c r="O582" s="370" t="n">
        <v>111.097798</v>
      </c>
      <c r="P582" s="370" t="n">
        <v>0.020976</v>
      </c>
      <c r="Q582" s="353" t="s">
        <v>3609</v>
      </c>
      <c r="R582" s="353" t="s">
        <v>3609</v>
      </c>
      <c r="S582" s="370"/>
      <c r="T582" s="218"/>
      <c r="U582" s="218"/>
      <c r="V582" s="218"/>
      <c r="W582" s="218"/>
      <c r="X582" s="218"/>
      <c r="Y582" s="218"/>
      <c r="Z582" s="218"/>
      <c r="AA582" s="218"/>
    </row>
    <row r="583" customFormat="false" ht="14.25" hidden="false" customHeight="true" outlineLevel="0" collapsed="false">
      <c r="A583" s="353" t="n">
        <v>579</v>
      </c>
      <c r="B583" s="267" t="s">
        <v>5203</v>
      </c>
      <c r="C583" s="370" t="s">
        <v>2473</v>
      </c>
      <c r="D583" s="370" t="s">
        <v>864</v>
      </c>
      <c r="E583" s="370" t="s">
        <v>858</v>
      </c>
      <c r="F583" s="371" t="n">
        <v>1.7</v>
      </c>
      <c r="G583" s="353" t="n">
        <v>2012</v>
      </c>
      <c r="H583" s="353" t="n">
        <v>231</v>
      </c>
      <c r="I583" s="372" t="n">
        <v>1.69</v>
      </c>
      <c r="J583" s="373" t="s">
        <v>45</v>
      </c>
      <c r="K583" s="370" t="s">
        <v>5204</v>
      </c>
      <c r="L583" s="370" t="s">
        <v>2473</v>
      </c>
      <c r="M583" s="370" t="s">
        <v>3607</v>
      </c>
      <c r="N583" s="273" t="s">
        <v>5205</v>
      </c>
      <c r="O583" s="370" t="n">
        <v>111.084799</v>
      </c>
      <c r="P583" s="370" t="n">
        <v>0.018179</v>
      </c>
      <c r="Q583" s="353" t="s">
        <v>3609</v>
      </c>
      <c r="R583" s="353" t="s">
        <v>3609</v>
      </c>
      <c r="S583" s="370"/>
      <c r="T583" s="218"/>
      <c r="U583" s="218"/>
      <c r="V583" s="218"/>
      <c r="W583" s="218"/>
      <c r="X583" s="218"/>
      <c r="Y583" s="218"/>
      <c r="Z583" s="218"/>
      <c r="AA583" s="218"/>
    </row>
    <row r="584" customFormat="false" ht="14.25" hidden="false" customHeight="true" outlineLevel="0" collapsed="false">
      <c r="A584" s="353" t="n">
        <v>580</v>
      </c>
      <c r="B584" s="267" t="s">
        <v>5206</v>
      </c>
      <c r="C584" s="370" t="s">
        <v>498</v>
      </c>
      <c r="D584" s="370" t="s">
        <v>864</v>
      </c>
      <c r="E584" s="370" t="s">
        <v>858</v>
      </c>
      <c r="F584" s="371" t="n">
        <v>0.57</v>
      </c>
      <c r="G584" s="353" t="n">
        <v>2014</v>
      </c>
      <c r="H584" s="353" t="n">
        <v>77</v>
      </c>
      <c r="I584" s="372" t="n">
        <v>0.57</v>
      </c>
      <c r="J584" s="373" t="s">
        <v>45</v>
      </c>
      <c r="K584" s="370" t="s">
        <v>5207</v>
      </c>
      <c r="L584" s="370" t="s">
        <v>498</v>
      </c>
      <c r="M584" s="370" t="s">
        <v>3607</v>
      </c>
      <c r="N584" s="273" t="s">
        <v>5208</v>
      </c>
      <c r="O584" s="370" t="n">
        <v>111.09507</v>
      </c>
      <c r="P584" s="370" t="n">
        <v>0.015673</v>
      </c>
      <c r="Q584" s="353" t="s">
        <v>3609</v>
      </c>
      <c r="R584" s="370"/>
      <c r="S584" s="370"/>
      <c r="T584" s="218"/>
      <c r="U584" s="218"/>
      <c r="V584" s="218"/>
      <c r="W584" s="218"/>
      <c r="X584" s="218"/>
      <c r="Y584" s="218"/>
      <c r="Z584" s="218"/>
      <c r="AA584" s="218"/>
    </row>
    <row r="585" customFormat="false" ht="14.25" hidden="false" customHeight="true" outlineLevel="0" collapsed="false">
      <c r="A585" s="353" t="n">
        <v>581</v>
      </c>
      <c r="B585" s="267" t="s">
        <v>5209</v>
      </c>
      <c r="C585" s="370" t="s">
        <v>499</v>
      </c>
      <c r="D585" s="370" t="s">
        <v>864</v>
      </c>
      <c r="E585" s="370" t="s">
        <v>858</v>
      </c>
      <c r="F585" s="371" t="n">
        <v>1.87</v>
      </c>
      <c r="G585" s="353" t="n">
        <v>2015</v>
      </c>
      <c r="H585" s="353" t="n">
        <v>254</v>
      </c>
      <c r="I585" s="372" t="n">
        <v>1.85</v>
      </c>
      <c r="J585" s="373" t="s">
        <v>45</v>
      </c>
      <c r="K585" s="370" t="s">
        <v>5210</v>
      </c>
      <c r="L585" s="370" t="s">
        <v>499</v>
      </c>
      <c r="M585" s="370" t="s">
        <v>3607</v>
      </c>
      <c r="N585" s="273" t="s">
        <v>5211</v>
      </c>
      <c r="O585" s="370" t="n">
        <v>111.101603</v>
      </c>
      <c r="P585" s="370" t="n">
        <v>0.020961</v>
      </c>
      <c r="Q585" s="353" t="s">
        <v>3609</v>
      </c>
      <c r="R585" s="370"/>
      <c r="S585" s="370"/>
      <c r="T585" s="218"/>
      <c r="U585" s="218"/>
      <c r="V585" s="218"/>
      <c r="W585" s="218"/>
      <c r="X585" s="218"/>
      <c r="Y585" s="218"/>
      <c r="Z585" s="218"/>
      <c r="AA585" s="218"/>
    </row>
    <row r="586" customFormat="false" ht="14.25" hidden="false" customHeight="true" outlineLevel="0" collapsed="false">
      <c r="A586" s="353" t="n">
        <v>582</v>
      </c>
      <c r="B586" s="267" t="s">
        <v>5212</v>
      </c>
      <c r="C586" s="370" t="s">
        <v>499</v>
      </c>
      <c r="D586" s="370" t="s">
        <v>864</v>
      </c>
      <c r="E586" s="370" t="s">
        <v>858</v>
      </c>
      <c r="F586" s="371" t="n">
        <v>1.04</v>
      </c>
      <c r="G586" s="353" t="n">
        <v>2015</v>
      </c>
      <c r="H586" s="353" t="n">
        <v>141</v>
      </c>
      <c r="I586" s="372" t="n">
        <v>1.03</v>
      </c>
      <c r="J586" s="373" t="s">
        <v>45</v>
      </c>
      <c r="K586" s="370" t="s">
        <v>5213</v>
      </c>
      <c r="L586" s="370" t="s">
        <v>499</v>
      </c>
      <c r="M586" s="370" t="s">
        <v>3607</v>
      </c>
      <c r="N586" s="376" t="s">
        <v>5214</v>
      </c>
      <c r="O586" s="370" t="n">
        <v>111.080158</v>
      </c>
      <c r="P586" s="370" t="n">
        <v>0.022123</v>
      </c>
      <c r="Q586" s="353" t="s">
        <v>3609</v>
      </c>
      <c r="R586" s="370"/>
      <c r="S586" s="370"/>
      <c r="T586" s="218"/>
      <c r="U586" s="218"/>
      <c r="V586" s="218"/>
      <c r="W586" s="218"/>
      <c r="X586" s="218"/>
      <c r="Y586" s="218"/>
      <c r="Z586" s="218"/>
      <c r="AA586" s="218"/>
    </row>
    <row r="587" customFormat="false" ht="14.25" hidden="false" customHeight="true" outlineLevel="0" collapsed="false">
      <c r="A587" s="353" t="n">
        <v>583</v>
      </c>
      <c r="B587" s="267" t="s">
        <v>5215</v>
      </c>
      <c r="C587" s="370" t="s">
        <v>499</v>
      </c>
      <c r="D587" s="370" t="s">
        <v>864</v>
      </c>
      <c r="E587" s="370" t="s">
        <v>858</v>
      </c>
      <c r="F587" s="371" t="n">
        <v>0.68</v>
      </c>
      <c r="G587" s="353" t="n">
        <v>2018</v>
      </c>
      <c r="H587" s="353" t="n">
        <v>92</v>
      </c>
      <c r="I587" s="372" t="n">
        <v>0.68</v>
      </c>
      <c r="J587" s="373" t="s">
        <v>45</v>
      </c>
      <c r="K587" s="370" t="s">
        <v>5216</v>
      </c>
      <c r="L587" s="370" t="s">
        <v>499</v>
      </c>
      <c r="M587" s="370" t="s">
        <v>3607</v>
      </c>
      <c r="N587" s="273" t="s">
        <v>5217</v>
      </c>
      <c r="O587" s="370" t="n">
        <v>111.093541</v>
      </c>
      <c r="P587" s="370" t="n">
        <v>0.01623</v>
      </c>
      <c r="Q587" s="353" t="s">
        <v>3609</v>
      </c>
      <c r="R587" s="370"/>
      <c r="S587" s="370"/>
      <c r="T587" s="218"/>
      <c r="U587" s="218"/>
      <c r="V587" s="218"/>
      <c r="W587" s="218"/>
      <c r="X587" s="218"/>
      <c r="Y587" s="218"/>
      <c r="Z587" s="218"/>
      <c r="AA587" s="218"/>
    </row>
    <row r="588" customFormat="false" ht="14.25" hidden="false" customHeight="true" outlineLevel="0" collapsed="false">
      <c r="A588" s="353" t="n">
        <v>584</v>
      </c>
      <c r="B588" s="267" t="s">
        <v>5218</v>
      </c>
      <c r="C588" s="370" t="s">
        <v>2483</v>
      </c>
      <c r="D588" s="370" t="s">
        <v>864</v>
      </c>
      <c r="E588" s="370" t="s">
        <v>858</v>
      </c>
      <c r="F588" s="371" t="n">
        <v>2.25</v>
      </c>
      <c r="G588" s="353" t="n">
        <v>2014</v>
      </c>
      <c r="H588" s="353" t="n">
        <v>306</v>
      </c>
      <c r="I588" s="372" t="n">
        <v>2.2</v>
      </c>
      <c r="J588" s="373" t="s">
        <v>45</v>
      </c>
      <c r="K588" s="370" t="s">
        <v>5219</v>
      </c>
      <c r="L588" s="370" t="s">
        <v>2483</v>
      </c>
      <c r="M588" s="370" t="s">
        <v>3607</v>
      </c>
      <c r="N588" s="273" t="s">
        <v>5220</v>
      </c>
      <c r="O588" s="370" t="n">
        <v>111.093096</v>
      </c>
      <c r="P588" s="370" t="n">
        <v>0.015118</v>
      </c>
      <c r="Q588" s="353" t="s">
        <v>3609</v>
      </c>
      <c r="R588" s="370"/>
      <c r="S588" s="370"/>
      <c r="T588" s="218"/>
      <c r="U588" s="218"/>
      <c r="V588" s="218"/>
      <c r="W588" s="218"/>
      <c r="X588" s="218"/>
      <c r="Y588" s="218"/>
      <c r="Z588" s="218"/>
      <c r="AA588" s="218"/>
    </row>
    <row r="589" customFormat="false" ht="14.25" hidden="false" customHeight="true" outlineLevel="0" collapsed="false">
      <c r="A589" s="353" t="n">
        <v>585</v>
      </c>
      <c r="B589" s="267" t="s">
        <v>5221</v>
      </c>
      <c r="C589" s="370" t="s">
        <v>2488</v>
      </c>
      <c r="D589" s="370" t="s">
        <v>864</v>
      </c>
      <c r="E589" s="370" t="s">
        <v>858</v>
      </c>
      <c r="F589" s="371" t="n">
        <v>1.16</v>
      </c>
      <c r="G589" s="353" t="n">
        <v>2018</v>
      </c>
      <c r="H589" s="353" t="n">
        <v>158</v>
      </c>
      <c r="I589" s="375" t="n">
        <v>1.16</v>
      </c>
      <c r="J589" s="373" t="s">
        <v>45</v>
      </c>
      <c r="K589" s="370" t="s">
        <v>5222</v>
      </c>
      <c r="L589" s="370" t="s">
        <v>2488</v>
      </c>
      <c r="M589" s="370" t="s">
        <v>3607</v>
      </c>
      <c r="N589" s="381" t="s">
        <v>5223</v>
      </c>
      <c r="O589" s="370" t="n">
        <v>111.095927</v>
      </c>
      <c r="P589" s="370" t="n">
        <v>0.018276</v>
      </c>
      <c r="Q589" s="353" t="s">
        <v>3609</v>
      </c>
      <c r="R589" s="370"/>
      <c r="S589" s="370"/>
      <c r="T589" s="218"/>
      <c r="U589" s="218"/>
      <c r="V589" s="218"/>
      <c r="W589" s="218"/>
      <c r="X589" s="218"/>
      <c r="Y589" s="218"/>
      <c r="Z589" s="218"/>
      <c r="AA589" s="218"/>
    </row>
    <row r="590" customFormat="false" ht="14.25" hidden="false" customHeight="true" outlineLevel="0" collapsed="false">
      <c r="A590" s="353" t="n">
        <v>586</v>
      </c>
      <c r="B590" s="267" t="s">
        <v>5224</v>
      </c>
      <c r="C590" s="370" t="s">
        <v>502</v>
      </c>
      <c r="D590" s="370" t="s">
        <v>864</v>
      </c>
      <c r="E590" s="370" t="s">
        <v>858</v>
      </c>
      <c r="F590" s="371" t="n">
        <v>0.6</v>
      </c>
      <c r="G590" s="353" t="n">
        <v>2019</v>
      </c>
      <c r="H590" s="353" t="n">
        <v>81</v>
      </c>
      <c r="I590" s="375" t="n">
        <v>0.6</v>
      </c>
      <c r="J590" s="373" t="s">
        <v>45</v>
      </c>
      <c r="K590" s="370" t="s">
        <v>5225</v>
      </c>
      <c r="L590" s="370" t="s">
        <v>502</v>
      </c>
      <c r="M590" s="370" t="s">
        <v>3607</v>
      </c>
      <c r="N590" s="382" t="s">
        <v>5226</v>
      </c>
      <c r="O590" s="370" t="n">
        <v>111.10058</v>
      </c>
      <c r="P590" s="370" t="n">
        <v>0.011802</v>
      </c>
      <c r="Q590" s="353" t="s">
        <v>3609</v>
      </c>
      <c r="R590" s="370"/>
      <c r="S590" s="370"/>
      <c r="T590" s="218"/>
      <c r="U590" s="218"/>
      <c r="V590" s="218"/>
      <c r="W590" s="218"/>
      <c r="X590" s="218"/>
      <c r="Y590" s="218"/>
      <c r="Z590" s="218"/>
      <c r="AA590" s="218"/>
    </row>
    <row r="591" customFormat="false" ht="14.25" hidden="false" customHeight="true" outlineLevel="0" collapsed="false">
      <c r="A591" s="353" t="n">
        <v>587</v>
      </c>
      <c r="B591" s="267" t="s">
        <v>5227</v>
      </c>
      <c r="C591" s="370" t="s">
        <v>503</v>
      </c>
      <c r="D591" s="370" t="s">
        <v>864</v>
      </c>
      <c r="E591" s="370" t="s">
        <v>858</v>
      </c>
      <c r="F591" s="371" t="n">
        <v>0.81</v>
      </c>
      <c r="G591" s="353" t="n">
        <v>2019</v>
      </c>
      <c r="H591" s="353" t="n">
        <v>110</v>
      </c>
      <c r="I591" s="375" t="n">
        <v>0.81</v>
      </c>
      <c r="J591" s="373" t="s">
        <v>45</v>
      </c>
      <c r="K591" s="370" t="s">
        <v>5228</v>
      </c>
      <c r="L591" s="370" t="s">
        <v>503</v>
      </c>
      <c r="M591" s="370" t="s">
        <v>3607</v>
      </c>
      <c r="N591" s="382" t="s">
        <v>5229</v>
      </c>
      <c r="O591" s="370" t="n">
        <v>111.098666</v>
      </c>
      <c r="P591" s="370" t="n">
        <v>0.012584</v>
      </c>
      <c r="Q591" s="353" t="s">
        <v>3609</v>
      </c>
      <c r="R591" s="370"/>
      <c r="S591" s="370"/>
      <c r="T591" s="218"/>
      <c r="U591" s="218"/>
      <c r="V591" s="218"/>
      <c r="W591" s="218"/>
      <c r="X591" s="218"/>
      <c r="Y591" s="218"/>
      <c r="Z591" s="218"/>
      <c r="AA591" s="218"/>
    </row>
    <row r="592" customFormat="false" ht="14.25" hidden="false" customHeight="true" outlineLevel="0" collapsed="false">
      <c r="A592" s="353" t="n">
        <v>588</v>
      </c>
      <c r="B592" s="267" t="s">
        <v>5230</v>
      </c>
      <c r="C592" s="370" t="s">
        <v>504</v>
      </c>
      <c r="D592" s="370" t="s">
        <v>864</v>
      </c>
      <c r="E592" s="370" t="s">
        <v>858</v>
      </c>
      <c r="F592" s="371" t="n">
        <v>0.65</v>
      </c>
      <c r="G592" s="353" t="n">
        <v>2004</v>
      </c>
      <c r="H592" s="353" t="n">
        <v>88</v>
      </c>
      <c r="I592" s="375" t="n">
        <v>0.65</v>
      </c>
      <c r="J592" s="373" t="s">
        <v>45</v>
      </c>
      <c r="K592" s="370" t="s">
        <v>5231</v>
      </c>
      <c r="L592" s="370" t="s">
        <v>504</v>
      </c>
      <c r="M592" s="370" t="s">
        <v>3607</v>
      </c>
      <c r="N592" s="382" t="s">
        <v>5232</v>
      </c>
      <c r="O592" s="370" t="n">
        <v>111.090971</v>
      </c>
      <c r="P592" s="370" t="n">
        <v>0.014915</v>
      </c>
      <c r="Q592" s="353" t="s">
        <v>3609</v>
      </c>
      <c r="R592" s="370"/>
      <c r="S592" s="370"/>
      <c r="T592" s="218"/>
      <c r="U592" s="218"/>
      <c r="V592" s="218"/>
      <c r="W592" s="218"/>
      <c r="X592" s="218"/>
      <c r="Y592" s="218"/>
      <c r="Z592" s="218"/>
      <c r="AA592" s="218"/>
    </row>
    <row r="593" customFormat="false" ht="14.25" hidden="false" customHeight="true" outlineLevel="0" collapsed="false">
      <c r="A593" s="353" t="n">
        <v>589</v>
      </c>
      <c r="B593" s="267" t="s">
        <v>5233</v>
      </c>
      <c r="C593" s="370" t="s">
        <v>504</v>
      </c>
      <c r="D593" s="370" t="s">
        <v>864</v>
      </c>
      <c r="E593" s="370" t="s">
        <v>858</v>
      </c>
      <c r="F593" s="371" t="n">
        <v>0.95</v>
      </c>
      <c r="G593" s="353" t="n">
        <v>2015</v>
      </c>
      <c r="H593" s="353" t="n">
        <v>129</v>
      </c>
      <c r="I593" s="375" t="n">
        <v>0.95</v>
      </c>
      <c r="J593" s="373" t="s">
        <v>45</v>
      </c>
      <c r="K593" s="370" t="s">
        <v>5234</v>
      </c>
      <c r="L593" s="370" t="s">
        <v>504</v>
      </c>
      <c r="M593" s="370" t="s">
        <v>3607</v>
      </c>
      <c r="N593" s="382" t="s">
        <v>5235</v>
      </c>
      <c r="O593" s="370" t="n">
        <v>111.101049</v>
      </c>
      <c r="P593" s="370" t="n">
        <v>0.020061</v>
      </c>
      <c r="Q593" s="353" t="s">
        <v>3609</v>
      </c>
      <c r="R593" s="370"/>
      <c r="S593" s="370"/>
      <c r="T593" s="218"/>
      <c r="U593" s="218"/>
      <c r="V593" s="218"/>
      <c r="W593" s="218"/>
      <c r="X593" s="218"/>
      <c r="Y593" s="218"/>
      <c r="Z593" s="218"/>
      <c r="AA593" s="218"/>
    </row>
    <row r="594" customFormat="false" ht="14.25" hidden="false" customHeight="true" outlineLevel="0" collapsed="false">
      <c r="A594" s="353" t="n">
        <v>590</v>
      </c>
      <c r="B594" s="267" t="s">
        <v>5236</v>
      </c>
      <c r="C594" s="370" t="s">
        <v>505</v>
      </c>
      <c r="D594" s="370" t="s">
        <v>864</v>
      </c>
      <c r="E594" s="370" t="s">
        <v>858</v>
      </c>
      <c r="F594" s="371" t="n">
        <v>2.56</v>
      </c>
      <c r="G594" s="353" t="n">
        <v>2005</v>
      </c>
      <c r="H594" s="353" t="n">
        <v>348</v>
      </c>
      <c r="I594" s="375" t="n">
        <v>2.56</v>
      </c>
      <c r="J594" s="373" t="s">
        <v>45</v>
      </c>
      <c r="K594" s="370" t="s">
        <v>5237</v>
      </c>
      <c r="L594" s="370" t="s">
        <v>505</v>
      </c>
      <c r="M594" s="370" t="s">
        <v>3607</v>
      </c>
      <c r="N594" s="382" t="s">
        <v>5238</v>
      </c>
      <c r="O594" s="370" t="n">
        <v>111.091312</v>
      </c>
      <c r="P594" s="370" t="n">
        <v>0.017409</v>
      </c>
      <c r="Q594" s="353" t="s">
        <v>3609</v>
      </c>
      <c r="R594" s="370"/>
      <c r="S594" s="370"/>
      <c r="T594" s="218"/>
      <c r="U594" s="218"/>
      <c r="V594" s="218"/>
      <c r="W594" s="218"/>
      <c r="X594" s="218"/>
      <c r="Y594" s="218"/>
      <c r="Z594" s="218"/>
      <c r="AA594" s="218"/>
    </row>
    <row r="595" customFormat="false" ht="14.25" hidden="false" customHeight="true" outlineLevel="0" collapsed="false">
      <c r="A595" s="353" t="n">
        <v>591</v>
      </c>
      <c r="B595" s="267" t="s">
        <v>5239</v>
      </c>
      <c r="C595" s="370" t="s">
        <v>506</v>
      </c>
      <c r="D595" s="370" t="s">
        <v>864</v>
      </c>
      <c r="E595" s="370" t="s">
        <v>858</v>
      </c>
      <c r="F595" s="371" t="n">
        <v>1.03</v>
      </c>
      <c r="G595" s="353" t="n">
        <v>2010</v>
      </c>
      <c r="H595" s="353" t="n">
        <v>140</v>
      </c>
      <c r="I595" s="375" t="n">
        <v>1.03</v>
      </c>
      <c r="J595" s="373" t="s">
        <v>45</v>
      </c>
      <c r="K595" s="370" t="s">
        <v>5240</v>
      </c>
      <c r="L595" s="370" t="s">
        <v>506</v>
      </c>
      <c r="M595" s="370" t="s">
        <v>3607</v>
      </c>
      <c r="N595" s="382" t="s">
        <v>5241</v>
      </c>
      <c r="O595" s="370" t="n">
        <v>111.096453</v>
      </c>
      <c r="P595" s="370" t="n">
        <v>0.022235</v>
      </c>
      <c r="Q595" s="353" t="s">
        <v>3609</v>
      </c>
      <c r="R595" s="370"/>
      <c r="S595" s="370"/>
      <c r="T595" s="218"/>
      <c r="U595" s="218"/>
      <c r="V595" s="218"/>
      <c r="W595" s="218"/>
      <c r="X595" s="218"/>
      <c r="Y595" s="218"/>
      <c r="Z595" s="218"/>
      <c r="AA595" s="218"/>
    </row>
    <row r="596" customFormat="false" ht="14.25" hidden="false" customHeight="true" outlineLevel="0" collapsed="false">
      <c r="A596" s="353" t="n">
        <v>592</v>
      </c>
      <c r="B596" s="267" t="s">
        <v>5242</v>
      </c>
      <c r="C596" s="370" t="s">
        <v>507</v>
      </c>
      <c r="D596" s="370" t="s">
        <v>864</v>
      </c>
      <c r="E596" s="370" t="s">
        <v>858</v>
      </c>
      <c r="F596" s="371" t="n">
        <v>0.54</v>
      </c>
      <c r="G596" s="353" t="n">
        <v>2015</v>
      </c>
      <c r="H596" s="353" t="n">
        <v>73</v>
      </c>
      <c r="I596" s="375" t="n">
        <v>0.54</v>
      </c>
      <c r="J596" s="373" t="s">
        <v>45</v>
      </c>
      <c r="K596" s="370" t="s">
        <v>5243</v>
      </c>
      <c r="L596" s="370" t="s">
        <v>507</v>
      </c>
      <c r="M596" s="370" t="s">
        <v>3607</v>
      </c>
      <c r="N596" s="382" t="s">
        <v>5244</v>
      </c>
      <c r="O596" s="370" t="n">
        <v>111.100169</v>
      </c>
      <c r="P596" s="370" t="n">
        <v>0.02038</v>
      </c>
      <c r="Q596" s="353" t="s">
        <v>3609</v>
      </c>
      <c r="R596" s="370"/>
      <c r="S596" s="370"/>
      <c r="T596" s="218"/>
      <c r="U596" s="218"/>
      <c r="V596" s="218"/>
      <c r="W596" s="218"/>
      <c r="X596" s="218"/>
      <c r="Y596" s="218"/>
      <c r="Z596" s="218"/>
      <c r="AA596" s="218"/>
    </row>
    <row r="597" customFormat="false" ht="14.25" hidden="false" customHeight="true" outlineLevel="0" collapsed="false">
      <c r="A597" s="353" t="n">
        <v>593</v>
      </c>
      <c r="B597" s="267" t="s">
        <v>5245</v>
      </c>
      <c r="C597" s="370" t="s">
        <v>237</v>
      </c>
      <c r="D597" s="370" t="s">
        <v>864</v>
      </c>
      <c r="E597" s="370" t="s">
        <v>858</v>
      </c>
      <c r="F597" s="371" t="n">
        <v>0.67</v>
      </c>
      <c r="G597" s="353" t="n">
        <v>2012</v>
      </c>
      <c r="H597" s="353" t="n">
        <v>91</v>
      </c>
      <c r="I597" s="375" t="n">
        <v>0.67</v>
      </c>
      <c r="J597" s="373" t="s">
        <v>45</v>
      </c>
      <c r="K597" s="370" t="s">
        <v>5246</v>
      </c>
      <c r="L597" s="370" t="s">
        <v>237</v>
      </c>
      <c r="M597" s="370" t="s">
        <v>3607</v>
      </c>
      <c r="N597" s="382" t="s">
        <v>5247</v>
      </c>
      <c r="O597" s="370" t="n">
        <v>111.094614</v>
      </c>
      <c r="P597" s="370" t="n">
        <v>0.01618</v>
      </c>
      <c r="Q597" s="353" t="s">
        <v>3609</v>
      </c>
      <c r="R597" s="370"/>
      <c r="S597" s="370"/>
      <c r="T597" s="218"/>
      <c r="U597" s="218"/>
      <c r="V597" s="218"/>
      <c r="W597" s="218"/>
      <c r="X597" s="218"/>
      <c r="Y597" s="218"/>
      <c r="Z597" s="218"/>
      <c r="AA597" s="218"/>
    </row>
    <row r="598" customFormat="false" ht="14.25" hidden="false" customHeight="true" outlineLevel="0" collapsed="false">
      <c r="A598" s="353" t="n">
        <v>594</v>
      </c>
      <c r="B598" s="267" t="s">
        <v>5248</v>
      </c>
      <c r="C598" s="370" t="s">
        <v>237</v>
      </c>
      <c r="D598" s="370" t="s">
        <v>864</v>
      </c>
      <c r="E598" s="370" t="s">
        <v>858</v>
      </c>
      <c r="F598" s="371" t="n">
        <v>0.68</v>
      </c>
      <c r="G598" s="353" t="n">
        <v>2018</v>
      </c>
      <c r="H598" s="353" t="n">
        <v>92</v>
      </c>
      <c r="I598" s="375" t="n">
        <v>0.68</v>
      </c>
      <c r="J598" s="373" t="s">
        <v>45</v>
      </c>
      <c r="K598" s="370" t="s">
        <v>5249</v>
      </c>
      <c r="L598" s="370" t="s">
        <v>237</v>
      </c>
      <c r="M598" s="370" t="s">
        <v>3607</v>
      </c>
      <c r="N598" s="382" t="s">
        <v>5250</v>
      </c>
      <c r="O598" s="370" t="n">
        <v>111.099223</v>
      </c>
      <c r="P598" s="370" t="n">
        <v>0.021929</v>
      </c>
      <c r="Q598" s="353" t="s">
        <v>3609</v>
      </c>
      <c r="R598" s="370"/>
      <c r="S598" s="370"/>
      <c r="T598" s="218"/>
      <c r="U598" s="218"/>
      <c r="V598" s="218"/>
      <c r="W598" s="218"/>
      <c r="X598" s="218"/>
      <c r="Y598" s="218"/>
      <c r="Z598" s="218"/>
      <c r="AA598" s="218"/>
    </row>
    <row r="599" customFormat="false" ht="14.25" hidden="false" customHeight="true" outlineLevel="0" collapsed="false">
      <c r="A599" s="353" t="n">
        <v>595</v>
      </c>
      <c r="B599" s="267" t="s">
        <v>5251</v>
      </c>
      <c r="C599" s="370" t="s">
        <v>508</v>
      </c>
      <c r="D599" s="370" t="s">
        <v>864</v>
      </c>
      <c r="E599" s="370" t="s">
        <v>858</v>
      </c>
      <c r="F599" s="371" t="n">
        <v>0.65</v>
      </c>
      <c r="G599" s="353" t="n">
        <v>2000</v>
      </c>
      <c r="H599" s="353" t="n">
        <v>88</v>
      </c>
      <c r="I599" s="375" t="n">
        <v>0.65</v>
      </c>
      <c r="J599" s="373" t="s">
        <v>45</v>
      </c>
      <c r="K599" s="370" t="s">
        <v>5252</v>
      </c>
      <c r="L599" s="370" t="s">
        <v>508</v>
      </c>
      <c r="M599" s="370" t="s">
        <v>3607</v>
      </c>
      <c r="N599" s="382" t="s">
        <v>5253</v>
      </c>
      <c r="O599" s="370" t="n">
        <v>111.090348</v>
      </c>
      <c r="P599" s="370" t="n">
        <v>0.004921</v>
      </c>
      <c r="Q599" s="353" t="s">
        <v>3609</v>
      </c>
      <c r="R599" s="370"/>
      <c r="S599" s="370"/>
      <c r="T599" s="218"/>
      <c r="U599" s="218"/>
      <c r="V599" s="218"/>
      <c r="W599" s="218"/>
      <c r="X599" s="218"/>
      <c r="Y599" s="218"/>
      <c r="Z599" s="218"/>
      <c r="AA599" s="218"/>
    </row>
    <row r="600" customFormat="false" ht="14.25" hidden="false" customHeight="true" outlineLevel="0" collapsed="false">
      <c r="A600" s="353" t="n">
        <v>596</v>
      </c>
      <c r="B600" s="267" t="s">
        <v>5254</v>
      </c>
      <c r="C600" s="370" t="s">
        <v>509</v>
      </c>
      <c r="D600" s="370" t="s">
        <v>864</v>
      </c>
      <c r="E600" s="370" t="s">
        <v>858</v>
      </c>
      <c r="F600" s="371" t="n">
        <v>1.18</v>
      </c>
      <c r="G600" s="353" t="n">
        <v>2005</v>
      </c>
      <c r="H600" s="353" t="n">
        <v>160</v>
      </c>
      <c r="I600" s="375" t="n">
        <v>1.18</v>
      </c>
      <c r="J600" s="373" t="s">
        <v>45</v>
      </c>
      <c r="K600" s="370" t="s">
        <v>5255</v>
      </c>
      <c r="L600" s="370" t="s">
        <v>509</v>
      </c>
      <c r="M600" s="370" t="s">
        <v>3607</v>
      </c>
      <c r="N600" s="382" t="s">
        <v>5256</v>
      </c>
      <c r="O600" s="370" t="n">
        <v>111.089298</v>
      </c>
      <c r="P600" s="370" t="n">
        <v>0.017663</v>
      </c>
      <c r="Q600" s="353" t="s">
        <v>3609</v>
      </c>
      <c r="R600" s="370"/>
      <c r="S600" s="370"/>
      <c r="T600" s="218"/>
      <c r="U600" s="218"/>
      <c r="V600" s="218"/>
      <c r="W600" s="218"/>
      <c r="X600" s="218"/>
      <c r="Y600" s="218"/>
      <c r="Z600" s="218"/>
      <c r="AA600" s="218"/>
    </row>
    <row r="601" customFormat="false" ht="14.25" hidden="false" customHeight="true" outlineLevel="0" collapsed="false">
      <c r="A601" s="353" t="n">
        <v>597</v>
      </c>
      <c r="B601" s="267" t="s">
        <v>5257</v>
      </c>
      <c r="C601" s="370" t="s">
        <v>509</v>
      </c>
      <c r="D601" s="370" t="s">
        <v>864</v>
      </c>
      <c r="E601" s="370" t="s">
        <v>858</v>
      </c>
      <c r="F601" s="371" t="n">
        <v>0.79</v>
      </c>
      <c r="G601" s="353" t="n">
        <v>2012</v>
      </c>
      <c r="H601" s="353" t="n">
        <v>107</v>
      </c>
      <c r="I601" s="375" t="n">
        <v>0.79</v>
      </c>
      <c r="J601" s="373" t="s">
        <v>45</v>
      </c>
      <c r="K601" s="370" t="s">
        <v>5258</v>
      </c>
      <c r="L601" s="370" t="s">
        <v>509</v>
      </c>
      <c r="M601" s="370" t="s">
        <v>3607</v>
      </c>
      <c r="N601" s="382" t="s">
        <v>5259</v>
      </c>
      <c r="O601" s="370" t="n">
        <v>111.0944</v>
      </c>
      <c r="P601" s="370" t="n">
        <v>0.016747</v>
      </c>
      <c r="Q601" s="353" t="s">
        <v>3609</v>
      </c>
      <c r="R601" s="370"/>
      <c r="S601" s="370"/>
      <c r="T601" s="218"/>
      <c r="U601" s="218"/>
      <c r="V601" s="218"/>
      <c r="W601" s="218"/>
      <c r="X601" s="218"/>
      <c r="Y601" s="218"/>
      <c r="Z601" s="218"/>
      <c r="AA601" s="218"/>
    </row>
    <row r="602" customFormat="false" ht="14.25" hidden="false" customHeight="true" outlineLevel="0" collapsed="false">
      <c r="A602" s="353" t="n">
        <v>598</v>
      </c>
      <c r="B602" s="267" t="s">
        <v>5260</v>
      </c>
      <c r="C602" s="370" t="s">
        <v>510</v>
      </c>
      <c r="D602" s="370" t="s">
        <v>864</v>
      </c>
      <c r="E602" s="370" t="s">
        <v>858</v>
      </c>
      <c r="F602" s="371" t="n">
        <v>0.46</v>
      </c>
      <c r="G602" s="353" t="n">
        <v>2017</v>
      </c>
      <c r="H602" s="353" t="n">
        <v>62</v>
      </c>
      <c r="I602" s="375" t="n">
        <v>0.46</v>
      </c>
      <c r="J602" s="373" t="s">
        <v>45</v>
      </c>
      <c r="K602" s="370" t="s">
        <v>5261</v>
      </c>
      <c r="L602" s="370" t="s">
        <v>510</v>
      </c>
      <c r="M602" s="370" t="s">
        <v>3607</v>
      </c>
      <c r="N602" s="382" t="s">
        <v>5262</v>
      </c>
      <c r="O602" s="370" t="n">
        <v>111.090094</v>
      </c>
      <c r="P602" s="370" t="n">
        <v>0.017446</v>
      </c>
      <c r="Q602" s="353" t="s">
        <v>3609</v>
      </c>
      <c r="R602" s="370"/>
      <c r="S602" s="370"/>
      <c r="T602" s="218"/>
      <c r="U602" s="218"/>
      <c r="V602" s="218"/>
      <c r="W602" s="218"/>
      <c r="X602" s="218"/>
      <c r="Y602" s="218"/>
      <c r="Z602" s="218"/>
      <c r="AA602" s="218"/>
    </row>
    <row r="603" customFormat="false" ht="14.25" hidden="false" customHeight="true" outlineLevel="0" collapsed="false">
      <c r="A603" s="353" t="n">
        <v>599</v>
      </c>
      <c r="B603" s="267" t="s">
        <v>5263</v>
      </c>
      <c r="C603" s="370" t="s">
        <v>510</v>
      </c>
      <c r="D603" s="370" t="s">
        <v>864</v>
      </c>
      <c r="E603" s="370" t="s">
        <v>858</v>
      </c>
      <c r="F603" s="371" t="n">
        <v>0.7</v>
      </c>
      <c r="G603" s="353" t="n">
        <v>2005</v>
      </c>
      <c r="H603" s="353" t="n">
        <v>95</v>
      </c>
      <c r="I603" s="375" t="n">
        <v>0.7</v>
      </c>
      <c r="J603" s="373" t="s">
        <v>45</v>
      </c>
      <c r="K603" s="370" t="s">
        <v>5264</v>
      </c>
      <c r="L603" s="370" t="s">
        <v>510</v>
      </c>
      <c r="M603" s="370" t="s">
        <v>3607</v>
      </c>
      <c r="N603" s="382" t="s">
        <v>5265</v>
      </c>
      <c r="O603" s="370" t="n">
        <v>111.090137</v>
      </c>
      <c r="P603" s="370" t="n">
        <v>0.015551</v>
      </c>
      <c r="Q603" s="353" t="s">
        <v>3609</v>
      </c>
      <c r="R603" s="370"/>
      <c r="S603" s="370"/>
      <c r="T603" s="218"/>
      <c r="U603" s="218"/>
      <c r="V603" s="218"/>
      <c r="W603" s="218"/>
      <c r="X603" s="218"/>
      <c r="Y603" s="218"/>
      <c r="Z603" s="218"/>
      <c r="AA603" s="218"/>
    </row>
    <row r="604" customFormat="false" ht="14.25" hidden="false" customHeight="true" outlineLevel="0" collapsed="false">
      <c r="A604" s="353" t="n">
        <v>600</v>
      </c>
      <c r="B604" s="267" t="s">
        <v>5266</v>
      </c>
      <c r="C604" s="269" t="s">
        <v>511</v>
      </c>
      <c r="D604" s="370" t="s">
        <v>512</v>
      </c>
      <c r="E604" s="370" t="s">
        <v>5267</v>
      </c>
      <c r="F604" s="380" t="n">
        <v>1.27</v>
      </c>
      <c r="G604" s="267" t="n">
        <v>2015</v>
      </c>
      <c r="H604" s="353" t="n">
        <v>173</v>
      </c>
      <c r="I604" s="372" t="n">
        <v>1.27</v>
      </c>
      <c r="J604" s="384" t="s">
        <v>39</v>
      </c>
      <c r="K604" s="377" t="n">
        <v>642</v>
      </c>
      <c r="L604" s="269" t="s">
        <v>511</v>
      </c>
      <c r="M604" s="394" t="s">
        <v>5268</v>
      </c>
      <c r="N604" s="273" t="s">
        <v>5269</v>
      </c>
      <c r="O604" s="370" t="n">
        <v>111.114887</v>
      </c>
      <c r="P604" s="370" t="n">
        <v>-0.065065</v>
      </c>
      <c r="Q604" s="353" t="s">
        <v>3609</v>
      </c>
      <c r="R604" s="353" t="s">
        <v>3609</v>
      </c>
      <c r="S604" s="370"/>
      <c r="T604" s="218"/>
      <c r="U604" s="218"/>
      <c r="V604" s="218"/>
      <c r="W604" s="218"/>
      <c r="X604" s="218"/>
      <c r="Y604" s="218"/>
      <c r="Z604" s="218"/>
      <c r="AA604" s="218"/>
    </row>
    <row r="605" customFormat="false" ht="14.25" hidden="false" customHeight="true" outlineLevel="0" collapsed="false">
      <c r="A605" s="353" t="n">
        <v>601</v>
      </c>
      <c r="B605" s="267" t="s">
        <v>5270</v>
      </c>
      <c r="C605" s="269" t="s">
        <v>2529</v>
      </c>
      <c r="D605" s="370" t="s">
        <v>512</v>
      </c>
      <c r="E605" s="370" t="s">
        <v>5267</v>
      </c>
      <c r="F605" s="380" t="n">
        <v>0.9</v>
      </c>
      <c r="G605" s="267" t="n">
        <v>2016</v>
      </c>
      <c r="H605" s="353" t="n">
        <v>122</v>
      </c>
      <c r="I605" s="372" t="n">
        <v>0.9</v>
      </c>
      <c r="J605" s="384" t="s">
        <v>39</v>
      </c>
      <c r="K605" s="377" t="n">
        <v>669</v>
      </c>
      <c r="L605" s="370" t="s">
        <v>5271</v>
      </c>
      <c r="M605" s="370" t="s">
        <v>3607</v>
      </c>
      <c r="N605" s="273" t="s">
        <v>5272</v>
      </c>
      <c r="O605" s="370" t="n">
        <v>111.114819</v>
      </c>
      <c r="P605" s="370" t="n">
        <v>-0.061445</v>
      </c>
      <c r="Q605" s="353" t="s">
        <v>3609</v>
      </c>
      <c r="R605" s="370"/>
      <c r="S605" s="370"/>
      <c r="T605" s="218"/>
      <c r="U605" s="218"/>
      <c r="V605" s="218"/>
      <c r="W605" s="218"/>
      <c r="X605" s="218"/>
      <c r="Y605" s="218"/>
      <c r="Z605" s="218"/>
      <c r="AA605" s="218"/>
    </row>
    <row r="606" customFormat="false" ht="14.25" hidden="false" customHeight="true" outlineLevel="0" collapsed="false">
      <c r="A606" s="353" t="n">
        <v>602</v>
      </c>
      <c r="B606" s="267" t="s">
        <v>5273</v>
      </c>
      <c r="C606" s="269" t="s">
        <v>514</v>
      </c>
      <c r="D606" s="370" t="s">
        <v>512</v>
      </c>
      <c r="E606" s="370" t="s">
        <v>5267</v>
      </c>
      <c r="F606" s="380" t="n">
        <v>0.72</v>
      </c>
      <c r="G606" s="267" t="n">
        <v>2013</v>
      </c>
      <c r="H606" s="353" t="n">
        <v>98</v>
      </c>
      <c r="I606" s="372" t="n">
        <v>0.69</v>
      </c>
      <c r="J606" s="373" t="s">
        <v>39</v>
      </c>
      <c r="K606" s="377" t="s">
        <v>5274</v>
      </c>
      <c r="L606" s="269" t="s">
        <v>514</v>
      </c>
      <c r="M606" s="394" t="s">
        <v>5275</v>
      </c>
      <c r="N606" s="273" t="s">
        <v>5276</v>
      </c>
      <c r="O606" s="370" t="n">
        <v>111.106731</v>
      </c>
      <c r="P606" s="370" t="n">
        <v>-0.054723</v>
      </c>
      <c r="Q606" s="353" t="s">
        <v>3609</v>
      </c>
      <c r="R606" s="353" t="s">
        <v>3609</v>
      </c>
      <c r="S606" s="370"/>
      <c r="T606" s="218"/>
      <c r="U606" s="218"/>
      <c r="V606" s="218"/>
      <c r="W606" s="218"/>
      <c r="X606" s="218"/>
      <c r="Y606" s="218"/>
      <c r="Z606" s="218"/>
      <c r="AA606" s="218"/>
    </row>
    <row r="607" customFormat="false" ht="14.25" hidden="false" customHeight="true" outlineLevel="0" collapsed="false">
      <c r="A607" s="353" t="n">
        <v>603</v>
      </c>
      <c r="B607" s="267" t="s">
        <v>5277</v>
      </c>
      <c r="C607" s="269" t="s">
        <v>515</v>
      </c>
      <c r="D607" s="370" t="s">
        <v>512</v>
      </c>
      <c r="E607" s="370" t="s">
        <v>5267</v>
      </c>
      <c r="F607" s="380" t="n">
        <v>0.43</v>
      </c>
      <c r="G607" s="267" t="n">
        <v>2015</v>
      </c>
      <c r="H607" s="353" t="n">
        <v>58</v>
      </c>
      <c r="I607" s="372" t="n">
        <v>0.42</v>
      </c>
      <c r="J607" s="373" t="s">
        <v>45</v>
      </c>
      <c r="K607" s="370" t="s">
        <v>5278</v>
      </c>
      <c r="L607" s="269" t="s">
        <v>515</v>
      </c>
      <c r="M607" s="394" t="s">
        <v>5279</v>
      </c>
      <c r="N607" s="273" t="s">
        <v>5280</v>
      </c>
      <c r="O607" s="370" t="n">
        <v>111.106133</v>
      </c>
      <c r="P607" s="370" t="n">
        <v>-0.059384</v>
      </c>
      <c r="Q607" s="353" t="s">
        <v>3609</v>
      </c>
      <c r="R607" s="353" t="s">
        <v>3609</v>
      </c>
      <c r="S607" s="370"/>
      <c r="T607" s="218"/>
      <c r="U607" s="218"/>
      <c r="V607" s="218"/>
      <c r="W607" s="218"/>
      <c r="X607" s="218"/>
      <c r="Y607" s="218"/>
      <c r="Z607" s="218"/>
      <c r="AA607" s="218"/>
    </row>
    <row r="608" customFormat="false" ht="14.25" hidden="false" customHeight="true" outlineLevel="0" collapsed="false">
      <c r="A608" s="353" t="n">
        <v>604</v>
      </c>
      <c r="B608" s="267" t="s">
        <v>5281</v>
      </c>
      <c r="C608" s="269" t="s">
        <v>2544</v>
      </c>
      <c r="D608" s="370" t="s">
        <v>512</v>
      </c>
      <c r="E608" s="370" t="s">
        <v>5267</v>
      </c>
      <c r="F608" s="380" t="n">
        <v>0.22</v>
      </c>
      <c r="G608" s="267" t="n">
        <v>2017</v>
      </c>
      <c r="H608" s="353" t="n">
        <v>30</v>
      </c>
      <c r="I608" s="372" t="n">
        <v>0.35</v>
      </c>
      <c r="J608" s="373" t="s">
        <v>39</v>
      </c>
      <c r="K608" s="377" t="n">
        <v>668</v>
      </c>
      <c r="L608" s="370" t="s">
        <v>5282</v>
      </c>
      <c r="M608" s="370" t="s">
        <v>3607</v>
      </c>
      <c r="N608" s="273" t="s">
        <v>5283</v>
      </c>
      <c r="O608" s="370" t="n">
        <v>111.11399</v>
      </c>
      <c r="P608" s="370" t="n">
        <v>-0.061647</v>
      </c>
      <c r="Q608" s="353" t="s">
        <v>3609</v>
      </c>
      <c r="R608" s="353" t="s">
        <v>3609</v>
      </c>
      <c r="S608" s="370"/>
      <c r="T608" s="218"/>
      <c r="U608" s="218"/>
      <c r="V608" s="218"/>
      <c r="W608" s="218"/>
      <c r="X608" s="218"/>
      <c r="Y608" s="218"/>
      <c r="Z608" s="218"/>
      <c r="AA608" s="218"/>
    </row>
    <row r="609" customFormat="false" ht="14.25" hidden="false" customHeight="true" outlineLevel="0" collapsed="false">
      <c r="A609" s="353" t="n">
        <v>605</v>
      </c>
      <c r="B609" s="267" t="s">
        <v>5284</v>
      </c>
      <c r="C609" s="269" t="s">
        <v>517</v>
      </c>
      <c r="D609" s="370" t="s">
        <v>512</v>
      </c>
      <c r="E609" s="370" t="s">
        <v>5267</v>
      </c>
      <c r="F609" s="380" t="n">
        <v>1.67</v>
      </c>
      <c r="G609" s="267" t="n">
        <v>2012</v>
      </c>
      <c r="H609" s="353" t="n">
        <v>227</v>
      </c>
      <c r="I609" s="372" t="n">
        <v>1.6</v>
      </c>
      <c r="J609" s="373" t="s">
        <v>45</v>
      </c>
      <c r="K609" s="370" t="s">
        <v>5285</v>
      </c>
      <c r="L609" s="269" t="s">
        <v>517</v>
      </c>
      <c r="M609" s="394" t="s">
        <v>5286</v>
      </c>
      <c r="N609" s="273" t="s">
        <v>5287</v>
      </c>
      <c r="O609" s="370" t="n">
        <v>111.113686</v>
      </c>
      <c r="P609" s="370" t="n">
        <v>-0.054611</v>
      </c>
      <c r="Q609" s="353" t="s">
        <v>3609</v>
      </c>
      <c r="R609" s="353" t="s">
        <v>3609</v>
      </c>
      <c r="S609" s="370"/>
      <c r="T609" s="218"/>
      <c r="U609" s="218"/>
      <c r="V609" s="218"/>
      <c r="W609" s="218"/>
      <c r="X609" s="218"/>
      <c r="Y609" s="218"/>
      <c r="Z609" s="218"/>
      <c r="AA609" s="218"/>
    </row>
    <row r="610" customFormat="false" ht="14.25" hidden="false" customHeight="true" outlineLevel="0" collapsed="false">
      <c r="A610" s="353" t="n">
        <v>606</v>
      </c>
      <c r="B610" s="267" t="s">
        <v>5288</v>
      </c>
      <c r="C610" s="269" t="s">
        <v>517</v>
      </c>
      <c r="D610" s="370" t="s">
        <v>512</v>
      </c>
      <c r="E610" s="370" t="s">
        <v>5267</v>
      </c>
      <c r="F610" s="380" t="n">
        <v>1.05</v>
      </c>
      <c r="G610" s="267" t="n">
        <v>2012</v>
      </c>
      <c r="H610" s="353" t="n">
        <v>142</v>
      </c>
      <c r="I610" s="372" t="n">
        <v>1.05</v>
      </c>
      <c r="J610" s="384" t="s">
        <v>39</v>
      </c>
      <c r="K610" s="377" t="n">
        <v>559</v>
      </c>
      <c r="L610" s="370" t="s">
        <v>5289</v>
      </c>
      <c r="M610" s="394" t="s">
        <v>5286</v>
      </c>
      <c r="N610" s="273" t="s">
        <v>5287</v>
      </c>
      <c r="O610" s="370" t="n">
        <v>111.117499</v>
      </c>
      <c r="P610" s="370" t="n">
        <v>-0.053115</v>
      </c>
      <c r="Q610" s="353" t="s">
        <v>3609</v>
      </c>
      <c r="R610" s="353" t="s">
        <v>3609</v>
      </c>
      <c r="S610" s="370"/>
      <c r="T610" s="218"/>
      <c r="U610" s="218"/>
      <c r="V610" s="218"/>
      <c r="W610" s="218"/>
      <c r="X610" s="218"/>
      <c r="Y610" s="218"/>
      <c r="Z610" s="218"/>
      <c r="AA610" s="218"/>
    </row>
    <row r="611" customFormat="false" ht="14.25" hidden="false" customHeight="true" outlineLevel="0" collapsed="false">
      <c r="A611" s="353" t="n">
        <v>607</v>
      </c>
      <c r="B611" s="267" t="s">
        <v>5290</v>
      </c>
      <c r="C611" s="269" t="s">
        <v>518</v>
      </c>
      <c r="D611" s="370" t="s">
        <v>512</v>
      </c>
      <c r="E611" s="370" t="s">
        <v>5267</v>
      </c>
      <c r="F611" s="380" t="n">
        <v>1.24</v>
      </c>
      <c r="G611" s="267" t="n">
        <v>2014</v>
      </c>
      <c r="H611" s="353" t="n">
        <v>168</v>
      </c>
      <c r="I611" s="372" t="n">
        <v>1.79</v>
      </c>
      <c r="J611" s="373" t="s">
        <v>39</v>
      </c>
      <c r="K611" s="377" t="n">
        <v>1746</v>
      </c>
      <c r="L611" s="269" t="s">
        <v>518</v>
      </c>
      <c r="M611" s="394" t="s">
        <v>5291</v>
      </c>
      <c r="N611" s="273" t="s">
        <v>5292</v>
      </c>
      <c r="O611" s="370" t="n">
        <v>111.109566</v>
      </c>
      <c r="P611" s="370" t="n">
        <v>-0.056566</v>
      </c>
      <c r="Q611" s="353" t="s">
        <v>3609</v>
      </c>
      <c r="R611" s="370"/>
      <c r="S611" s="370"/>
      <c r="T611" s="218"/>
      <c r="U611" s="218"/>
      <c r="V611" s="218"/>
      <c r="W611" s="218"/>
      <c r="X611" s="218"/>
      <c r="Y611" s="218"/>
      <c r="Z611" s="218"/>
      <c r="AA611" s="218"/>
    </row>
    <row r="612" customFormat="false" ht="14.25" hidden="false" customHeight="true" outlineLevel="0" collapsed="false">
      <c r="A612" s="353" t="n">
        <v>608</v>
      </c>
      <c r="B612" s="267" t="s">
        <v>5293</v>
      </c>
      <c r="C612" s="269" t="s">
        <v>519</v>
      </c>
      <c r="D612" s="370" t="s">
        <v>512</v>
      </c>
      <c r="E612" s="370" t="s">
        <v>5267</v>
      </c>
      <c r="F612" s="380" t="n">
        <v>1.6</v>
      </c>
      <c r="G612" s="267" t="n">
        <v>2015</v>
      </c>
      <c r="H612" s="353" t="n">
        <v>217</v>
      </c>
      <c r="I612" s="372" t="n">
        <v>1.6</v>
      </c>
      <c r="J612" s="373" t="s">
        <v>45</v>
      </c>
      <c r="K612" s="370" t="s">
        <v>5294</v>
      </c>
      <c r="L612" s="269" t="s">
        <v>519</v>
      </c>
      <c r="M612" s="370" t="s">
        <v>3607</v>
      </c>
      <c r="N612" s="273" t="s">
        <v>5295</v>
      </c>
      <c r="O612" s="370" t="n">
        <v>111.124442</v>
      </c>
      <c r="P612" s="370" t="n">
        <v>-0.06895</v>
      </c>
      <c r="Q612" s="353" t="s">
        <v>3609</v>
      </c>
      <c r="R612" s="353" t="s">
        <v>3609</v>
      </c>
      <c r="S612" s="370"/>
      <c r="T612" s="218"/>
      <c r="U612" s="218"/>
      <c r="V612" s="218"/>
      <c r="W612" s="218"/>
      <c r="X612" s="218"/>
      <c r="Y612" s="218"/>
      <c r="Z612" s="218"/>
      <c r="AA612" s="218"/>
    </row>
    <row r="613" customFormat="false" ht="14.25" hidden="false" customHeight="true" outlineLevel="0" collapsed="false">
      <c r="A613" s="353" t="n">
        <v>609</v>
      </c>
      <c r="B613" s="267" t="s">
        <v>5296</v>
      </c>
      <c r="C613" s="269" t="s">
        <v>520</v>
      </c>
      <c r="D613" s="370" t="s">
        <v>512</v>
      </c>
      <c r="E613" s="370" t="s">
        <v>5267</v>
      </c>
      <c r="F613" s="380" t="n">
        <v>0.57</v>
      </c>
      <c r="G613" s="267" t="n">
        <v>2014</v>
      </c>
      <c r="H613" s="353" t="n">
        <v>77</v>
      </c>
      <c r="I613" s="372" t="n">
        <v>0.72</v>
      </c>
      <c r="J613" s="373" t="s">
        <v>39</v>
      </c>
      <c r="K613" s="377" t="s">
        <v>5297</v>
      </c>
      <c r="L613" s="269" t="s">
        <v>520</v>
      </c>
      <c r="M613" s="370" t="s">
        <v>3607</v>
      </c>
      <c r="N613" s="273" t="s">
        <v>5298</v>
      </c>
      <c r="O613" s="370" t="n">
        <v>111.109179</v>
      </c>
      <c r="P613" s="370" t="n">
        <v>-0.060599</v>
      </c>
      <c r="Q613" s="353" t="s">
        <v>3609</v>
      </c>
      <c r="R613" s="353" t="s">
        <v>3609</v>
      </c>
      <c r="S613" s="370"/>
      <c r="T613" s="218"/>
      <c r="U613" s="218"/>
      <c r="V613" s="218"/>
      <c r="W613" s="218"/>
      <c r="X613" s="218"/>
      <c r="Y613" s="218"/>
      <c r="Z613" s="218"/>
      <c r="AA613" s="218"/>
    </row>
    <row r="614" customFormat="false" ht="14.25" hidden="false" customHeight="true" outlineLevel="0" collapsed="false">
      <c r="A614" s="353" t="n">
        <v>610</v>
      </c>
      <c r="B614" s="267" t="s">
        <v>5299</v>
      </c>
      <c r="C614" s="269" t="s">
        <v>520</v>
      </c>
      <c r="D614" s="370" t="s">
        <v>512</v>
      </c>
      <c r="E614" s="370" t="s">
        <v>5267</v>
      </c>
      <c r="F614" s="380" t="n">
        <v>1.46</v>
      </c>
      <c r="G614" s="267" t="n">
        <v>2014</v>
      </c>
      <c r="H614" s="353" t="n">
        <v>198</v>
      </c>
      <c r="I614" s="372" t="n">
        <v>1.52</v>
      </c>
      <c r="J614" s="373" t="s">
        <v>39</v>
      </c>
      <c r="K614" s="377" t="n">
        <v>1772</v>
      </c>
      <c r="L614" s="269" t="s">
        <v>520</v>
      </c>
      <c r="M614" s="370" t="s">
        <v>3607</v>
      </c>
      <c r="N614" s="273" t="s">
        <v>5298</v>
      </c>
      <c r="O614" s="370" t="n">
        <v>111.10768</v>
      </c>
      <c r="P614" s="370" t="n">
        <v>-0.062685</v>
      </c>
      <c r="Q614" s="353" t="s">
        <v>3609</v>
      </c>
      <c r="R614" s="353" t="s">
        <v>3609</v>
      </c>
      <c r="S614" s="370"/>
      <c r="T614" s="218"/>
      <c r="U614" s="218"/>
      <c r="V614" s="218"/>
      <c r="W614" s="218"/>
      <c r="X614" s="218"/>
      <c r="Y614" s="218"/>
      <c r="Z614" s="218"/>
      <c r="AA614" s="218"/>
    </row>
    <row r="615" customFormat="false" ht="14.25" hidden="false" customHeight="true" outlineLevel="0" collapsed="false">
      <c r="A615" s="353" t="n">
        <v>611</v>
      </c>
      <c r="B615" s="267" t="s">
        <v>5300</v>
      </c>
      <c r="C615" s="269" t="s">
        <v>521</v>
      </c>
      <c r="D615" s="370" t="s">
        <v>512</v>
      </c>
      <c r="E615" s="370" t="s">
        <v>5267</v>
      </c>
      <c r="F615" s="380" t="n">
        <v>1.22</v>
      </c>
      <c r="G615" s="267" t="n">
        <v>2014</v>
      </c>
      <c r="H615" s="353" t="n">
        <v>166</v>
      </c>
      <c r="I615" s="372" t="n">
        <v>2.04</v>
      </c>
      <c r="J615" s="373" t="s">
        <v>39</v>
      </c>
      <c r="K615" s="377" t="s">
        <v>5301</v>
      </c>
      <c r="L615" s="269" t="s">
        <v>521</v>
      </c>
      <c r="M615" s="370" t="s">
        <v>3607</v>
      </c>
      <c r="N615" s="273" t="s">
        <v>5302</v>
      </c>
      <c r="O615" s="370" t="n">
        <v>111.106653</v>
      </c>
      <c r="P615" s="370" t="n">
        <v>-0.062606</v>
      </c>
      <c r="Q615" s="353" t="s">
        <v>3609</v>
      </c>
      <c r="R615" s="353" t="s">
        <v>3609</v>
      </c>
      <c r="S615" s="370"/>
      <c r="T615" s="218"/>
      <c r="U615" s="218"/>
      <c r="V615" s="218"/>
      <c r="W615" s="218"/>
      <c r="X615" s="218"/>
      <c r="Y615" s="218"/>
      <c r="Z615" s="218"/>
      <c r="AA615" s="218"/>
    </row>
    <row r="616" customFormat="false" ht="14.25" hidden="false" customHeight="true" outlineLevel="0" collapsed="false">
      <c r="A616" s="353" t="n">
        <v>612</v>
      </c>
      <c r="B616" s="267" t="s">
        <v>5303</v>
      </c>
      <c r="C616" s="269" t="s">
        <v>521</v>
      </c>
      <c r="D616" s="370" t="s">
        <v>512</v>
      </c>
      <c r="E616" s="370" t="s">
        <v>5267</v>
      </c>
      <c r="F616" s="380" t="n">
        <v>1.76</v>
      </c>
      <c r="G616" s="267" t="n">
        <v>2017</v>
      </c>
      <c r="H616" s="353" t="n">
        <v>239</v>
      </c>
      <c r="I616" s="372" t="n">
        <v>2.02</v>
      </c>
      <c r="J616" s="373" t="s">
        <v>39</v>
      </c>
      <c r="K616" s="377" t="s">
        <v>5304</v>
      </c>
      <c r="L616" s="269" t="s">
        <v>521</v>
      </c>
      <c r="M616" s="394" t="s">
        <v>5305</v>
      </c>
      <c r="N616" s="273" t="s">
        <v>5302</v>
      </c>
      <c r="O616" s="370" t="n">
        <v>111.118206</v>
      </c>
      <c r="P616" s="370" t="n">
        <v>-0.062927</v>
      </c>
      <c r="Q616" s="353" t="s">
        <v>3609</v>
      </c>
      <c r="R616" s="353" t="s">
        <v>3609</v>
      </c>
      <c r="S616" s="370"/>
      <c r="T616" s="218"/>
      <c r="U616" s="218"/>
      <c r="V616" s="218"/>
      <c r="W616" s="218"/>
      <c r="X616" s="218"/>
      <c r="Y616" s="218"/>
      <c r="Z616" s="218"/>
      <c r="AA616" s="218"/>
    </row>
    <row r="617" customFormat="false" ht="14.25" hidden="false" customHeight="true" outlineLevel="0" collapsed="false">
      <c r="A617" s="353" t="n">
        <v>613</v>
      </c>
      <c r="B617" s="267" t="s">
        <v>5306</v>
      </c>
      <c r="C617" s="269" t="s">
        <v>521</v>
      </c>
      <c r="D617" s="370" t="s">
        <v>512</v>
      </c>
      <c r="E617" s="370" t="s">
        <v>5267</v>
      </c>
      <c r="F617" s="380" t="n">
        <v>1.24</v>
      </c>
      <c r="G617" s="267" t="n">
        <v>2017</v>
      </c>
      <c r="H617" s="353" t="n">
        <v>168</v>
      </c>
      <c r="I617" s="372" t="n">
        <v>1.81</v>
      </c>
      <c r="J617" s="373" t="s">
        <v>39</v>
      </c>
      <c r="K617" s="377" t="s">
        <v>5307</v>
      </c>
      <c r="L617" s="269" t="s">
        <v>521</v>
      </c>
      <c r="M617" s="394" t="s">
        <v>5305</v>
      </c>
      <c r="N617" s="273" t="s">
        <v>5302</v>
      </c>
      <c r="O617" s="370" t="n">
        <v>111.116253</v>
      </c>
      <c r="P617" s="370" t="n">
        <v>-0.064768</v>
      </c>
      <c r="Q617" s="353" t="s">
        <v>3609</v>
      </c>
      <c r="R617" s="353" t="s">
        <v>3609</v>
      </c>
      <c r="S617" s="370"/>
      <c r="T617" s="218"/>
      <c r="U617" s="218"/>
      <c r="V617" s="218"/>
      <c r="W617" s="218"/>
      <c r="X617" s="218"/>
      <c r="Y617" s="218"/>
      <c r="Z617" s="218"/>
      <c r="AA617" s="218"/>
    </row>
    <row r="618" customFormat="false" ht="14.25" hidden="false" customHeight="true" outlineLevel="0" collapsed="false">
      <c r="A618" s="353" t="n">
        <v>614</v>
      </c>
      <c r="B618" s="267" t="s">
        <v>5308</v>
      </c>
      <c r="C618" s="269" t="s">
        <v>522</v>
      </c>
      <c r="D618" s="370" t="s">
        <v>512</v>
      </c>
      <c r="E618" s="370" t="s">
        <v>5267</v>
      </c>
      <c r="F618" s="371" t="n">
        <v>0.47</v>
      </c>
      <c r="G618" s="267" t="n">
        <v>2018</v>
      </c>
      <c r="H618" s="353" t="n">
        <v>64</v>
      </c>
      <c r="I618" s="372" t="n">
        <v>0.3</v>
      </c>
      <c r="J618" s="373" t="s">
        <v>45</v>
      </c>
      <c r="K618" s="370" t="s">
        <v>5309</v>
      </c>
      <c r="L618" s="269" t="s">
        <v>522</v>
      </c>
      <c r="M618" s="394" t="s">
        <v>5310</v>
      </c>
      <c r="N618" s="273" t="s">
        <v>5311</v>
      </c>
      <c r="O618" s="370" t="n">
        <v>111.117534</v>
      </c>
      <c r="P618" s="370" t="n">
        <v>-0.059978</v>
      </c>
      <c r="Q618" s="353" t="s">
        <v>3609</v>
      </c>
      <c r="R618" s="353" t="s">
        <v>3609</v>
      </c>
      <c r="S618" s="370"/>
      <c r="T618" s="218"/>
      <c r="U618" s="218"/>
      <c r="V618" s="218"/>
      <c r="W618" s="218"/>
      <c r="X618" s="218"/>
      <c r="Y618" s="218"/>
      <c r="Z618" s="218"/>
      <c r="AA618" s="218"/>
    </row>
    <row r="619" customFormat="false" ht="14.25" hidden="false" customHeight="true" outlineLevel="0" collapsed="false">
      <c r="A619" s="353" t="n">
        <v>615</v>
      </c>
      <c r="B619" s="267" t="s">
        <v>5312</v>
      </c>
      <c r="C619" s="269" t="s">
        <v>523</v>
      </c>
      <c r="D619" s="370" t="s">
        <v>512</v>
      </c>
      <c r="E619" s="370" t="s">
        <v>5267</v>
      </c>
      <c r="F619" s="380" t="n">
        <v>0.66</v>
      </c>
      <c r="G619" s="267" t="n">
        <v>2018</v>
      </c>
      <c r="H619" s="353" t="n">
        <v>90</v>
      </c>
      <c r="I619" s="372" t="n">
        <v>0.5</v>
      </c>
      <c r="J619" s="373" t="s">
        <v>45</v>
      </c>
      <c r="K619" s="370" t="s">
        <v>5313</v>
      </c>
      <c r="L619" s="269" t="s">
        <v>523</v>
      </c>
      <c r="M619" s="394" t="s">
        <v>5279</v>
      </c>
      <c r="N619" s="273" t="s">
        <v>5314</v>
      </c>
      <c r="O619" s="370" t="n">
        <v>111.10475</v>
      </c>
      <c r="P619" s="370" t="n">
        <v>-0.060651</v>
      </c>
      <c r="Q619" s="353" t="s">
        <v>3609</v>
      </c>
      <c r="R619" s="353" t="s">
        <v>3609</v>
      </c>
      <c r="S619" s="370"/>
      <c r="T619" s="218"/>
      <c r="U619" s="218"/>
      <c r="V619" s="218"/>
      <c r="W619" s="218"/>
      <c r="X619" s="218"/>
      <c r="Y619" s="218"/>
      <c r="Z619" s="218"/>
      <c r="AA619" s="218"/>
    </row>
    <row r="620" customFormat="false" ht="14.25" hidden="false" customHeight="true" outlineLevel="0" collapsed="false">
      <c r="A620" s="353" t="n">
        <v>616</v>
      </c>
      <c r="B620" s="267" t="s">
        <v>5315</v>
      </c>
      <c r="C620" s="269" t="s">
        <v>524</v>
      </c>
      <c r="D620" s="370" t="s">
        <v>512</v>
      </c>
      <c r="E620" s="370" t="s">
        <v>5267</v>
      </c>
      <c r="F620" s="380" t="n">
        <v>0.96</v>
      </c>
      <c r="G620" s="267" t="n">
        <v>2014</v>
      </c>
      <c r="H620" s="353" t="n">
        <v>130</v>
      </c>
      <c r="I620" s="372" t="n">
        <v>0.84</v>
      </c>
      <c r="J620" s="373" t="s">
        <v>39</v>
      </c>
      <c r="K620" s="377" t="s">
        <v>5316</v>
      </c>
      <c r="L620" s="370" t="s">
        <v>5317</v>
      </c>
      <c r="M620" s="370" t="s">
        <v>3607</v>
      </c>
      <c r="N620" s="273" t="s">
        <v>5318</v>
      </c>
      <c r="O620" s="370" t="n">
        <v>111.107246</v>
      </c>
      <c r="P620" s="370" t="n">
        <v>-0.061292</v>
      </c>
      <c r="Q620" s="353" t="s">
        <v>3609</v>
      </c>
      <c r="R620" s="353" t="s">
        <v>3609</v>
      </c>
      <c r="S620" s="370"/>
      <c r="T620" s="218"/>
      <c r="U620" s="218"/>
      <c r="V620" s="218"/>
      <c r="W620" s="218"/>
      <c r="X620" s="218"/>
      <c r="Y620" s="218"/>
      <c r="Z620" s="218"/>
      <c r="AA620" s="218"/>
    </row>
    <row r="621" customFormat="false" ht="14.25" hidden="false" customHeight="true" outlineLevel="0" collapsed="false">
      <c r="A621" s="353" t="n">
        <v>617</v>
      </c>
      <c r="B621" s="267" t="s">
        <v>5319</v>
      </c>
      <c r="C621" s="370" t="s">
        <v>525</v>
      </c>
      <c r="D621" s="370" t="s">
        <v>512</v>
      </c>
      <c r="E621" s="370" t="s">
        <v>5267</v>
      </c>
      <c r="F621" s="371" t="n">
        <v>0.67</v>
      </c>
      <c r="G621" s="353" t="n">
        <v>2016</v>
      </c>
      <c r="H621" s="353" t="n">
        <v>91</v>
      </c>
      <c r="I621" s="372" t="n">
        <v>1.62</v>
      </c>
      <c r="J621" s="373" t="s">
        <v>39</v>
      </c>
      <c r="K621" s="377"/>
      <c r="L621" s="370" t="s">
        <v>525</v>
      </c>
      <c r="M621" s="394" t="s">
        <v>5320</v>
      </c>
      <c r="N621" s="273" t="s">
        <v>5321</v>
      </c>
      <c r="O621" s="370" t="n">
        <v>111.109593</v>
      </c>
      <c r="P621" s="370" t="n">
        <v>-0.061012</v>
      </c>
      <c r="Q621" s="353" t="s">
        <v>3609</v>
      </c>
      <c r="R621" s="353" t="s">
        <v>3609</v>
      </c>
      <c r="S621" s="370"/>
      <c r="T621" s="218"/>
      <c r="U621" s="218"/>
      <c r="V621" s="218"/>
      <c r="W621" s="218"/>
      <c r="X621" s="218"/>
      <c r="Y621" s="218"/>
      <c r="Z621" s="218"/>
      <c r="AA621" s="218"/>
    </row>
    <row r="622" customFormat="false" ht="14.25" hidden="false" customHeight="true" outlineLevel="0" collapsed="false">
      <c r="A622" s="353" t="n">
        <v>618</v>
      </c>
      <c r="B622" s="267" t="s">
        <v>5322</v>
      </c>
      <c r="C622" s="370" t="s">
        <v>525</v>
      </c>
      <c r="D622" s="370" t="s">
        <v>512</v>
      </c>
      <c r="E622" s="370" t="s">
        <v>5267</v>
      </c>
      <c r="F622" s="371" t="n">
        <v>3.55</v>
      </c>
      <c r="G622" s="353" t="n">
        <v>2016</v>
      </c>
      <c r="H622" s="353" t="n">
        <v>483</v>
      </c>
      <c r="I622" s="372" t="n">
        <v>1.5</v>
      </c>
      <c r="J622" s="373" t="s">
        <v>45</v>
      </c>
      <c r="K622" s="370" t="s">
        <v>5323</v>
      </c>
      <c r="L622" s="370" t="s">
        <v>525</v>
      </c>
      <c r="M622" s="394" t="s">
        <v>5320</v>
      </c>
      <c r="N622" s="267" t="s">
        <v>3657</v>
      </c>
      <c r="O622" s="370" t="n">
        <v>111.116339</v>
      </c>
      <c r="P622" s="370" t="n">
        <v>-0.04942</v>
      </c>
      <c r="Q622" s="353" t="s">
        <v>3609</v>
      </c>
      <c r="R622" s="370"/>
      <c r="S622" s="370"/>
      <c r="T622" s="218"/>
      <c r="U622" s="218"/>
      <c r="V622" s="218"/>
      <c r="W622" s="218"/>
      <c r="X622" s="218"/>
      <c r="Y622" s="218"/>
      <c r="Z622" s="218"/>
      <c r="AA622" s="218"/>
    </row>
    <row r="623" customFormat="false" ht="14.25" hidden="false" customHeight="true" outlineLevel="0" collapsed="false">
      <c r="A623" s="353" t="n">
        <v>619</v>
      </c>
      <c r="B623" s="267" t="s">
        <v>5324</v>
      </c>
      <c r="C623" s="269" t="s">
        <v>526</v>
      </c>
      <c r="D623" s="370" t="s">
        <v>512</v>
      </c>
      <c r="E623" s="370" t="s">
        <v>5267</v>
      </c>
      <c r="F623" s="380" t="n">
        <v>0.64</v>
      </c>
      <c r="G623" s="267" t="n">
        <v>2017</v>
      </c>
      <c r="H623" s="353" t="n">
        <v>87</v>
      </c>
      <c r="I623" s="375" t="n">
        <v>0.64</v>
      </c>
      <c r="J623" s="373" t="s">
        <v>45</v>
      </c>
      <c r="K623" s="412" t="s">
        <v>5325</v>
      </c>
      <c r="L623" s="269" t="s">
        <v>526</v>
      </c>
      <c r="M623" s="394" t="s">
        <v>5268</v>
      </c>
      <c r="N623" s="273" t="s">
        <v>5326</v>
      </c>
      <c r="O623" s="370" t="n">
        <v>111.108165</v>
      </c>
      <c r="P623" s="370" t="n">
        <v>-0.056274</v>
      </c>
      <c r="Q623" s="353" t="s">
        <v>3609</v>
      </c>
      <c r="R623" s="353" t="s">
        <v>3609</v>
      </c>
      <c r="S623" s="370"/>
      <c r="T623" s="218"/>
      <c r="U623" s="218"/>
      <c r="V623" s="218"/>
      <c r="W623" s="218"/>
      <c r="X623" s="218"/>
      <c r="Y623" s="218"/>
      <c r="Z623" s="218"/>
      <c r="AA623" s="218"/>
    </row>
    <row r="624" customFormat="false" ht="14.25" hidden="false" customHeight="true" outlineLevel="0" collapsed="false">
      <c r="A624" s="353" t="n">
        <v>620</v>
      </c>
      <c r="B624" s="267" t="s">
        <v>5327</v>
      </c>
      <c r="C624" s="370" t="s">
        <v>2591</v>
      </c>
      <c r="D624" s="370" t="s">
        <v>512</v>
      </c>
      <c r="E624" s="370" t="s">
        <v>5267</v>
      </c>
      <c r="F624" s="371" t="n">
        <v>1.64</v>
      </c>
      <c r="G624" s="353" t="n">
        <v>2014</v>
      </c>
      <c r="H624" s="353" t="n">
        <v>223</v>
      </c>
      <c r="I624" s="372" t="n">
        <v>1.5</v>
      </c>
      <c r="J624" s="373" t="s">
        <v>45</v>
      </c>
      <c r="K624" s="370" t="s">
        <v>5328</v>
      </c>
      <c r="L624" s="370" t="s">
        <v>2591</v>
      </c>
      <c r="M624" s="394" t="s">
        <v>5279</v>
      </c>
      <c r="N624" s="273" t="s">
        <v>5329</v>
      </c>
      <c r="O624" s="370" t="n">
        <v>111.107154</v>
      </c>
      <c r="P624" s="370" t="n">
        <v>-0.060074</v>
      </c>
      <c r="Q624" s="353" t="s">
        <v>3609</v>
      </c>
      <c r="R624" s="370"/>
      <c r="S624" s="370"/>
      <c r="T624" s="218"/>
      <c r="U624" s="218"/>
      <c r="V624" s="218"/>
      <c r="W624" s="218"/>
      <c r="X624" s="218"/>
      <c r="Y624" s="218"/>
      <c r="Z624" s="218"/>
      <c r="AA624" s="218"/>
    </row>
    <row r="625" customFormat="false" ht="14.25" hidden="false" customHeight="true" outlineLevel="0" collapsed="false">
      <c r="A625" s="353" t="n">
        <v>621</v>
      </c>
      <c r="B625" s="267" t="s">
        <v>5330</v>
      </c>
      <c r="C625" s="370" t="s">
        <v>528</v>
      </c>
      <c r="D625" s="370" t="s">
        <v>512</v>
      </c>
      <c r="E625" s="370" t="s">
        <v>5267</v>
      </c>
      <c r="F625" s="371" t="n">
        <v>1.41</v>
      </c>
      <c r="G625" s="353" t="n">
        <v>2014</v>
      </c>
      <c r="H625" s="353" t="n">
        <v>192</v>
      </c>
      <c r="I625" s="372" t="n">
        <v>1.46</v>
      </c>
      <c r="J625" s="373" t="s">
        <v>45</v>
      </c>
      <c r="K625" s="370" t="s">
        <v>5331</v>
      </c>
      <c r="L625" s="370" t="s">
        <v>528</v>
      </c>
      <c r="M625" s="394" t="s">
        <v>5332</v>
      </c>
      <c r="N625" s="273" t="s">
        <v>5333</v>
      </c>
      <c r="O625" s="370" t="n">
        <v>111.11636</v>
      </c>
      <c r="P625" s="370" t="n">
        <v>-0.059642</v>
      </c>
      <c r="Q625" s="353" t="s">
        <v>3609</v>
      </c>
      <c r="R625" s="353" t="s">
        <v>3609</v>
      </c>
      <c r="S625" s="370"/>
      <c r="T625" s="218"/>
      <c r="U625" s="218"/>
      <c r="V625" s="218"/>
      <c r="W625" s="218"/>
      <c r="X625" s="218"/>
      <c r="Y625" s="218"/>
      <c r="Z625" s="218"/>
      <c r="AA625" s="218"/>
    </row>
    <row r="626" customFormat="false" ht="14.25" hidden="false" customHeight="true" outlineLevel="0" collapsed="false">
      <c r="A626" s="353" t="n">
        <v>622</v>
      </c>
      <c r="B626" s="267" t="s">
        <v>5334</v>
      </c>
      <c r="C626" s="269" t="s">
        <v>529</v>
      </c>
      <c r="D626" s="370" t="s">
        <v>512</v>
      </c>
      <c r="E626" s="370" t="s">
        <v>5267</v>
      </c>
      <c r="F626" s="380" t="n">
        <v>1.66</v>
      </c>
      <c r="G626" s="267" t="n">
        <v>2015</v>
      </c>
      <c r="H626" s="353" t="n">
        <v>226</v>
      </c>
      <c r="I626" s="372" t="n">
        <v>1.93</v>
      </c>
      <c r="J626" s="373" t="s">
        <v>39</v>
      </c>
      <c r="K626" s="377" t="n">
        <v>1770</v>
      </c>
      <c r="L626" s="370" t="s">
        <v>5335</v>
      </c>
      <c r="M626" s="394" t="s">
        <v>5268</v>
      </c>
      <c r="N626" s="273" t="s">
        <v>5336</v>
      </c>
      <c r="O626" s="370" t="n">
        <v>111.104895</v>
      </c>
      <c r="P626" s="370" t="n">
        <v>-0.059128</v>
      </c>
      <c r="Q626" s="353" t="s">
        <v>3609</v>
      </c>
      <c r="R626" s="353" t="s">
        <v>3609</v>
      </c>
      <c r="S626" s="370"/>
      <c r="T626" s="218"/>
      <c r="U626" s="218"/>
      <c r="V626" s="218"/>
      <c r="W626" s="218"/>
      <c r="X626" s="218"/>
      <c r="Y626" s="218"/>
      <c r="Z626" s="218"/>
      <c r="AA626" s="218"/>
    </row>
    <row r="627" customFormat="false" ht="14.25" hidden="false" customHeight="true" outlineLevel="0" collapsed="false">
      <c r="A627" s="353" t="n">
        <v>623</v>
      </c>
      <c r="B627" s="267" t="s">
        <v>5337</v>
      </c>
      <c r="C627" s="370" t="s">
        <v>530</v>
      </c>
      <c r="D627" s="370" t="s">
        <v>512</v>
      </c>
      <c r="E627" s="370" t="s">
        <v>5267</v>
      </c>
      <c r="F627" s="371" t="n">
        <v>0.43</v>
      </c>
      <c r="G627" s="353" t="n">
        <v>2017</v>
      </c>
      <c r="H627" s="353" t="n">
        <v>58</v>
      </c>
      <c r="I627" s="372" t="n">
        <v>0.4</v>
      </c>
      <c r="J627" s="373" t="s">
        <v>45</v>
      </c>
      <c r="K627" s="370" t="s">
        <v>5338</v>
      </c>
      <c r="L627" s="370" t="s">
        <v>530</v>
      </c>
      <c r="M627" s="394" t="s">
        <v>5310</v>
      </c>
      <c r="N627" s="273" t="s">
        <v>5339</v>
      </c>
      <c r="O627" s="370" t="n">
        <v>111.113788</v>
      </c>
      <c r="P627" s="370" t="n">
        <v>-0.058101</v>
      </c>
      <c r="Q627" s="353" t="s">
        <v>3609</v>
      </c>
      <c r="R627" s="370"/>
      <c r="S627" s="370"/>
      <c r="T627" s="218"/>
      <c r="U627" s="218"/>
      <c r="V627" s="218"/>
      <c r="W627" s="218"/>
      <c r="X627" s="218"/>
      <c r="Y627" s="218"/>
      <c r="Z627" s="218"/>
      <c r="AA627" s="218"/>
    </row>
    <row r="628" customFormat="false" ht="14.25" hidden="false" customHeight="true" outlineLevel="0" collapsed="false">
      <c r="A628" s="353" t="n">
        <v>624</v>
      </c>
      <c r="B628" s="267" t="s">
        <v>5340</v>
      </c>
      <c r="C628" s="269" t="s">
        <v>2605</v>
      </c>
      <c r="D628" s="370" t="s">
        <v>512</v>
      </c>
      <c r="E628" s="370" t="s">
        <v>5267</v>
      </c>
      <c r="F628" s="380" t="n">
        <v>2.08</v>
      </c>
      <c r="G628" s="267" t="n">
        <v>2014</v>
      </c>
      <c r="H628" s="353" t="n">
        <v>283</v>
      </c>
      <c r="I628" s="372" t="n">
        <v>2.08</v>
      </c>
      <c r="J628" s="384" t="s">
        <v>39</v>
      </c>
      <c r="K628" s="377" t="s">
        <v>5341</v>
      </c>
      <c r="L628" s="370" t="s">
        <v>5342</v>
      </c>
      <c r="M628" s="394" t="s">
        <v>5279</v>
      </c>
      <c r="N628" s="376" t="s">
        <v>5343</v>
      </c>
      <c r="O628" s="370" t="n">
        <v>111.11667</v>
      </c>
      <c r="P628" s="370" t="n">
        <v>-0.048315</v>
      </c>
      <c r="Q628" s="353" t="s">
        <v>3609</v>
      </c>
      <c r="R628" s="370"/>
      <c r="S628" s="370"/>
      <c r="T628" s="218"/>
      <c r="U628" s="218"/>
      <c r="V628" s="218"/>
      <c r="W628" s="218"/>
      <c r="X628" s="218"/>
      <c r="Y628" s="218"/>
      <c r="Z628" s="218"/>
      <c r="AA628" s="218"/>
    </row>
    <row r="629" customFormat="false" ht="14.25" hidden="false" customHeight="true" outlineLevel="0" collapsed="false">
      <c r="A629" s="353" t="n">
        <v>625</v>
      </c>
      <c r="B629" s="267" t="s">
        <v>5344</v>
      </c>
      <c r="C629" s="269" t="s">
        <v>2605</v>
      </c>
      <c r="D629" s="370" t="s">
        <v>512</v>
      </c>
      <c r="E629" s="370" t="s">
        <v>5267</v>
      </c>
      <c r="F629" s="380" t="n">
        <v>1.47</v>
      </c>
      <c r="G629" s="267" t="n">
        <v>2013</v>
      </c>
      <c r="H629" s="353" t="n">
        <v>200</v>
      </c>
      <c r="I629" s="372" t="n">
        <v>1.04</v>
      </c>
      <c r="J629" s="384" t="s">
        <v>39</v>
      </c>
      <c r="K629" s="377" t="n">
        <v>1771</v>
      </c>
      <c r="L629" s="370" t="s">
        <v>5345</v>
      </c>
      <c r="M629" s="394" t="s">
        <v>5279</v>
      </c>
      <c r="N629" s="273" t="s">
        <v>5346</v>
      </c>
      <c r="O629" s="370" t="n">
        <v>111.107592</v>
      </c>
      <c r="P629" s="370" t="n">
        <v>-0.061744</v>
      </c>
      <c r="Q629" s="353" t="s">
        <v>3609</v>
      </c>
      <c r="R629" s="353" t="s">
        <v>3609</v>
      </c>
      <c r="S629" s="370"/>
      <c r="T629" s="218"/>
      <c r="U629" s="218"/>
      <c r="V629" s="218"/>
      <c r="W629" s="218"/>
      <c r="X629" s="218"/>
      <c r="Y629" s="218"/>
      <c r="Z629" s="218"/>
      <c r="AA629" s="218"/>
    </row>
    <row r="630" customFormat="false" ht="14.25" hidden="false" customHeight="true" outlineLevel="0" collapsed="false">
      <c r="A630" s="353" t="n">
        <v>626</v>
      </c>
      <c r="B630" s="267" t="s">
        <v>5347</v>
      </c>
      <c r="C630" s="370" t="s">
        <v>2605</v>
      </c>
      <c r="D630" s="370" t="s">
        <v>512</v>
      </c>
      <c r="E630" s="370" t="s">
        <v>5267</v>
      </c>
      <c r="F630" s="371" t="n">
        <v>0.91</v>
      </c>
      <c r="G630" s="353" t="n">
        <v>2013</v>
      </c>
      <c r="H630" s="353" t="n">
        <v>124</v>
      </c>
      <c r="I630" s="375" t="n">
        <v>0.91</v>
      </c>
      <c r="J630" s="373" t="s">
        <v>45</v>
      </c>
      <c r="K630" s="412" t="s">
        <v>5348</v>
      </c>
      <c r="L630" s="370" t="s">
        <v>2605</v>
      </c>
      <c r="M630" s="394" t="s">
        <v>5279</v>
      </c>
      <c r="N630" s="273" t="s">
        <v>5346</v>
      </c>
      <c r="O630" s="370" t="n">
        <v>111.10803</v>
      </c>
      <c r="P630" s="370" t="n">
        <v>-0.063494</v>
      </c>
      <c r="Q630" s="353" t="s">
        <v>3609</v>
      </c>
      <c r="R630" s="353" t="s">
        <v>3609</v>
      </c>
      <c r="S630" s="370"/>
      <c r="T630" s="218"/>
      <c r="U630" s="218"/>
      <c r="V630" s="218"/>
      <c r="W630" s="218"/>
      <c r="X630" s="218"/>
      <c r="Y630" s="218"/>
      <c r="Z630" s="218"/>
      <c r="AA630" s="218"/>
    </row>
    <row r="631" customFormat="false" ht="14.25" hidden="false" customHeight="true" outlineLevel="0" collapsed="false">
      <c r="A631" s="353" t="n">
        <v>627</v>
      </c>
      <c r="B631" s="267" t="s">
        <v>5349</v>
      </c>
      <c r="C631" s="269" t="s">
        <v>532</v>
      </c>
      <c r="D631" s="370" t="s">
        <v>512</v>
      </c>
      <c r="E631" s="370" t="s">
        <v>5267</v>
      </c>
      <c r="F631" s="380" t="n">
        <v>0.82</v>
      </c>
      <c r="G631" s="267" t="n">
        <v>2013</v>
      </c>
      <c r="H631" s="353" t="n">
        <v>111</v>
      </c>
      <c r="I631" s="372" t="n">
        <v>0.93</v>
      </c>
      <c r="J631" s="373" t="s">
        <v>39</v>
      </c>
      <c r="K631" s="377" t="s">
        <v>5350</v>
      </c>
      <c r="L631" s="269" t="s">
        <v>532</v>
      </c>
      <c r="M631" s="370" t="s">
        <v>3607</v>
      </c>
      <c r="N631" s="273" t="s">
        <v>5351</v>
      </c>
      <c r="O631" s="370" t="n">
        <v>111.103474</v>
      </c>
      <c r="P631" s="370" t="n">
        <v>-0.059863</v>
      </c>
      <c r="Q631" s="353" t="s">
        <v>3609</v>
      </c>
      <c r="R631" s="353" t="s">
        <v>3609</v>
      </c>
      <c r="S631" s="370"/>
      <c r="T631" s="218"/>
      <c r="U631" s="218"/>
      <c r="V631" s="218"/>
      <c r="W631" s="218"/>
      <c r="X631" s="218"/>
      <c r="Y631" s="218"/>
      <c r="Z631" s="218"/>
      <c r="AA631" s="218"/>
    </row>
    <row r="632" customFormat="false" ht="14.25" hidden="false" customHeight="true" outlineLevel="0" collapsed="false">
      <c r="A632" s="353" t="n">
        <v>628</v>
      </c>
      <c r="B632" s="267" t="s">
        <v>5352</v>
      </c>
      <c r="C632" s="269" t="s">
        <v>533</v>
      </c>
      <c r="D632" s="370" t="s">
        <v>512</v>
      </c>
      <c r="E632" s="370" t="s">
        <v>5267</v>
      </c>
      <c r="F632" s="380" t="n">
        <v>0.47</v>
      </c>
      <c r="G632" s="267" t="n">
        <v>2018</v>
      </c>
      <c r="H632" s="353" t="n">
        <v>64</v>
      </c>
      <c r="I632" s="372" t="n">
        <v>0.33</v>
      </c>
      <c r="J632" s="373" t="s">
        <v>45</v>
      </c>
      <c r="K632" s="370" t="s">
        <v>5353</v>
      </c>
      <c r="L632" s="269" t="s">
        <v>533</v>
      </c>
      <c r="M632" s="370" t="s">
        <v>3607</v>
      </c>
      <c r="N632" s="273" t="s">
        <v>5354</v>
      </c>
      <c r="O632" s="370" t="n">
        <v>111.107247</v>
      </c>
      <c r="P632" s="370" t="n">
        <v>-0.056751</v>
      </c>
      <c r="Q632" s="353" t="s">
        <v>3609</v>
      </c>
      <c r="R632" s="353" t="s">
        <v>3609</v>
      </c>
      <c r="S632" s="370"/>
      <c r="T632" s="218"/>
      <c r="U632" s="218"/>
      <c r="V632" s="218"/>
      <c r="W632" s="218"/>
      <c r="X632" s="218"/>
      <c r="Y632" s="218"/>
      <c r="Z632" s="218"/>
      <c r="AA632" s="218"/>
    </row>
    <row r="633" customFormat="false" ht="14.25" hidden="false" customHeight="true" outlineLevel="0" collapsed="false">
      <c r="A633" s="353" t="n">
        <v>629</v>
      </c>
      <c r="B633" s="267" t="s">
        <v>5355</v>
      </c>
      <c r="C633" s="370" t="s">
        <v>534</v>
      </c>
      <c r="D633" s="370" t="s">
        <v>512</v>
      </c>
      <c r="E633" s="370" t="s">
        <v>5267</v>
      </c>
      <c r="F633" s="371" t="n">
        <v>0.96</v>
      </c>
      <c r="G633" s="353" t="n">
        <v>2010</v>
      </c>
      <c r="H633" s="353" t="n">
        <v>130</v>
      </c>
      <c r="I633" s="372" t="n">
        <v>0.86</v>
      </c>
      <c r="J633" s="373" t="s">
        <v>45</v>
      </c>
      <c r="K633" s="370" t="s">
        <v>5356</v>
      </c>
      <c r="L633" s="370" t="s">
        <v>534</v>
      </c>
      <c r="M633" s="370" t="s">
        <v>3607</v>
      </c>
      <c r="N633" s="273" t="s">
        <v>5357</v>
      </c>
      <c r="O633" s="370" t="n">
        <v>111.117877</v>
      </c>
      <c r="P633" s="370" t="n">
        <v>-0.056783</v>
      </c>
      <c r="Q633" s="353" t="s">
        <v>3609</v>
      </c>
      <c r="R633" s="353" t="s">
        <v>3609</v>
      </c>
      <c r="S633" s="370"/>
      <c r="T633" s="218"/>
      <c r="U633" s="218"/>
      <c r="V633" s="218"/>
      <c r="W633" s="218"/>
      <c r="X633" s="218"/>
      <c r="Y633" s="218"/>
      <c r="Z633" s="218"/>
      <c r="AA633" s="218"/>
    </row>
    <row r="634" customFormat="false" ht="14.25" hidden="false" customHeight="true" outlineLevel="0" collapsed="false">
      <c r="A634" s="353" t="n">
        <v>630</v>
      </c>
      <c r="B634" s="267" t="s">
        <v>5358</v>
      </c>
      <c r="C634" s="283" t="s">
        <v>535</v>
      </c>
      <c r="D634" s="283" t="s">
        <v>512</v>
      </c>
      <c r="E634" s="291" t="s">
        <v>5267</v>
      </c>
      <c r="F634" s="406" t="n">
        <v>1.08</v>
      </c>
      <c r="G634" s="292" t="n">
        <v>2017</v>
      </c>
      <c r="H634" s="267" t="n">
        <v>147</v>
      </c>
      <c r="I634" s="436" t="n">
        <v>1</v>
      </c>
      <c r="J634" s="373" t="s">
        <v>45</v>
      </c>
      <c r="K634" s="279" t="s">
        <v>5359</v>
      </c>
      <c r="L634" s="291" t="s">
        <v>535</v>
      </c>
      <c r="M634" s="269" t="s">
        <v>3607</v>
      </c>
      <c r="N634" s="267" t="s">
        <v>3657</v>
      </c>
      <c r="O634" s="389" t="n">
        <v>111.1</v>
      </c>
      <c r="P634" s="389" t="n">
        <v>-0.05</v>
      </c>
      <c r="Q634" s="292" t="s">
        <v>3609</v>
      </c>
      <c r="R634" s="267"/>
      <c r="S634" s="269"/>
      <c r="T634" s="253"/>
      <c r="U634" s="253"/>
      <c r="V634" s="253"/>
      <c r="W634" s="253"/>
      <c r="X634" s="253"/>
      <c r="Y634" s="253"/>
      <c r="Z634" s="253"/>
      <c r="AA634" s="253"/>
    </row>
    <row r="635" customFormat="false" ht="14.25" hidden="false" customHeight="true" outlineLevel="0" collapsed="false">
      <c r="A635" s="353" t="n">
        <v>631</v>
      </c>
      <c r="B635" s="267" t="s">
        <v>5360</v>
      </c>
      <c r="C635" s="370" t="s">
        <v>536</v>
      </c>
      <c r="D635" s="370" t="s">
        <v>512</v>
      </c>
      <c r="E635" s="370" t="s">
        <v>5267</v>
      </c>
      <c r="F635" s="371" t="n">
        <v>1.07</v>
      </c>
      <c r="G635" s="353" t="n">
        <v>2015</v>
      </c>
      <c r="H635" s="353" t="n">
        <v>145</v>
      </c>
      <c r="I635" s="372" t="n">
        <v>1.98</v>
      </c>
      <c r="J635" s="373" t="s">
        <v>39</v>
      </c>
      <c r="K635" s="377" t="n">
        <v>1769</v>
      </c>
      <c r="L635" s="370" t="s">
        <v>5361</v>
      </c>
      <c r="M635" s="394" t="s">
        <v>5268</v>
      </c>
      <c r="N635" s="273" t="s">
        <v>5362</v>
      </c>
      <c r="O635" s="370" t="n">
        <v>111.113857</v>
      </c>
      <c r="P635" s="370" t="n">
        <v>-0.062682</v>
      </c>
      <c r="Q635" s="353" t="s">
        <v>3609</v>
      </c>
      <c r="R635" s="353" t="s">
        <v>3609</v>
      </c>
      <c r="S635" s="370"/>
      <c r="T635" s="218"/>
      <c r="U635" s="218"/>
      <c r="V635" s="218"/>
      <c r="W635" s="218"/>
      <c r="X635" s="218"/>
      <c r="Y635" s="218"/>
      <c r="Z635" s="218"/>
      <c r="AA635" s="218"/>
    </row>
    <row r="636" customFormat="false" ht="14.25" hidden="false" customHeight="true" outlineLevel="0" collapsed="false">
      <c r="A636" s="353" t="n">
        <v>632</v>
      </c>
      <c r="B636" s="267" t="s">
        <v>5363</v>
      </c>
      <c r="C636" s="370" t="s">
        <v>537</v>
      </c>
      <c r="D636" s="370" t="s">
        <v>512</v>
      </c>
      <c r="E636" s="370" t="s">
        <v>5267</v>
      </c>
      <c r="F636" s="371" t="n">
        <v>0.66</v>
      </c>
      <c r="G636" s="353" t="n">
        <v>2016</v>
      </c>
      <c r="H636" s="353" t="n">
        <v>90</v>
      </c>
      <c r="I636" s="372" t="n">
        <v>0.64</v>
      </c>
      <c r="J636" s="373" t="s">
        <v>39</v>
      </c>
      <c r="K636" s="377" t="n">
        <v>641</v>
      </c>
      <c r="L636" s="370" t="s">
        <v>5364</v>
      </c>
      <c r="M636" s="370" t="s">
        <v>3607</v>
      </c>
      <c r="N636" s="376" t="s">
        <v>5365</v>
      </c>
      <c r="O636" s="370" t="n">
        <v>111.114034</v>
      </c>
      <c r="P636" s="370" t="n">
        <v>-0.063918</v>
      </c>
      <c r="Q636" s="353" t="s">
        <v>3609</v>
      </c>
      <c r="R636" s="370"/>
      <c r="S636" s="370"/>
      <c r="T636" s="218"/>
      <c r="U636" s="218"/>
      <c r="V636" s="218"/>
      <c r="W636" s="218"/>
      <c r="X636" s="218"/>
      <c r="Y636" s="218"/>
      <c r="Z636" s="218"/>
      <c r="AA636" s="218"/>
    </row>
    <row r="637" customFormat="false" ht="14.25" hidden="false" customHeight="true" outlineLevel="0" collapsed="false">
      <c r="A637" s="353" t="n">
        <v>633</v>
      </c>
      <c r="B637" s="267" t="s">
        <v>5366</v>
      </c>
      <c r="C637" s="269" t="s">
        <v>2630</v>
      </c>
      <c r="D637" s="370" t="s">
        <v>539</v>
      </c>
      <c r="E637" s="370" t="s">
        <v>848</v>
      </c>
      <c r="F637" s="371" t="n">
        <v>0.55</v>
      </c>
      <c r="G637" s="267" t="n">
        <v>2013</v>
      </c>
      <c r="H637" s="353" t="n">
        <v>75</v>
      </c>
      <c r="I637" s="372" t="n">
        <v>0.55</v>
      </c>
      <c r="J637" s="373" t="s">
        <v>45</v>
      </c>
      <c r="K637" s="370" t="s">
        <v>5367</v>
      </c>
      <c r="L637" s="269" t="s">
        <v>2630</v>
      </c>
      <c r="M637" s="370" t="s">
        <v>3607</v>
      </c>
      <c r="N637" s="273" t="s">
        <v>5368</v>
      </c>
      <c r="O637" s="370" t="n">
        <v>111.059565</v>
      </c>
      <c r="P637" s="370" t="n">
        <v>-0.003028</v>
      </c>
      <c r="Q637" s="353" t="s">
        <v>3609</v>
      </c>
      <c r="R637" s="353" t="s">
        <v>3609</v>
      </c>
      <c r="S637" s="370"/>
      <c r="T637" s="218"/>
      <c r="U637" s="218"/>
      <c r="V637" s="218"/>
      <c r="W637" s="218"/>
      <c r="X637" s="218"/>
      <c r="Y637" s="218"/>
      <c r="Z637" s="218"/>
      <c r="AA637" s="218"/>
    </row>
    <row r="638" customFormat="false" ht="14.25" hidden="false" customHeight="true" outlineLevel="0" collapsed="false">
      <c r="A638" s="353" t="n">
        <v>634</v>
      </c>
      <c r="B638" s="267" t="s">
        <v>5369</v>
      </c>
      <c r="C638" s="269" t="s">
        <v>2635</v>
      </c>
      <c r="D638" s="370" t="s">
        <v>539</v>
      </c>
      <c r="E638" s="370" t="s">
        <v>848</v>
      </c>
      <c r="F638" s="371" t="n">
        <v>2.32</v>
      </c>
      <c r="G638" s="267" t="n">
        <v>2003</v>
      </c>
      <c r="H638" s="353" t="n">
        <v>315</v>
      </c>
      <c r="I638" s="372" t="n">
        <v>2.3</v>
      </c>
      <c r="J638" s="373" t="s">
        <v>45</v>
      </c>
      <c r="K638" s="370" t="s">
        <v>5370</v>
      </c>
      <c r="L638" s="269" t="s">
        <v>5371</v>
      </c>
      <c r="M638" s="370" t="s">
        <v>3607</v>
      </c>
      <c r="N638" s="273" t="s">
        <v>5372</v>
      </c>
      <c r="O638" s="370" t="n">
        <v>111.059472</v>
      </c>
      <c r="P638" s="370" t="n">
        <v>0.007813</v>
      </c>
      <c r="Q638" s="353" t="s">
        <v>3609</v>
      </c>
      <c r="R638" s="353" t="s">
        <v>3609</v>
      </c>
      <c r="S638" s="370"/>
      <c r="T638" s="218"/>
      <c r="U638" s="218"/>
      <c r="V638" s="218"/>
      <c r="W638" s="218"/>
      <c r="X638" s="218"/>
      <c r="Y638" s="218"/>
      <c r="Z638" s="218"/>
      <c r="AA638" s="218"/>
    </row>
    <row r="639" customFormat="false" ht="14.25" hidden="false" customHeight="true" outlineLevel="0" collapsed="false">
      <c r="A639" s="353" t="n">
        <v>635</v>
      </c>
      <c r="B639" s="267" t="s">
        <v>5373</v>
      </c>
      <c r="C639" s="269" t="s">
        <v>541</v>
      </c>
      <c r="D639" s="370" t="s">
        <v>539</v>
      </c>
      <c r="E639" s="370" t="s">
        <v>848</v>
      </c>
      <c r="F639" s="371" t="n">
        <v>0.58</v>
      </c>
      <c r="G639" s="267" t="n">
        <v>2008</v>
      </c>
      <c r="H639" s="353" t="n">
        <v>79</v>
      </c>
      <c r="I639" s="372" t="n">
        <v>0.6</v>
      </c>
      <c r="J639" s="373" t="s">
        <v>45</v>
      </c>
      <c r="K639" s="370" t="s">
        <v>5374</v>
      </c>
      <c r="L639" s="269" t="s">
        <v>541</v>
      </c>
      <c r="M639" s="370" t="s">
        <v>3607</v>
      </c>
      <c r="N639" s="273" t="s">
        <v>5375</v>
      </c>
      <c r="O639" s="370" t="n">
        <v>111.057505</v>
      </c>
      <c r="P639" s="370" t="n">
        <v>-0.000397</v>
      </c>
      <c r="Q639" s="353" t="s">
        <v>3609</v>
      </c>
      <c r="R639" s="353" t="s">
        <v>3609</v>
      </c>
      <c r="S639" s="370"/>
      <c r="T639" s="218"/>
      <c r="U639" s="218"/>
      <c r="V639" s="218"/>
      <c r="W639" s="218"/>
      <c r="X639" s="218"/>
      <c r="Y639" s="218"/>
      <c r="Z639" s="218"/>
      <c r="AA639" s="218"/>
    </row>
    <row r="640" customFormat="false" ht="14.25" hidden="false" customHeight="true" outlineLevel="0" collapsed="false">
      <c r="A640" s="353" t="n">
        <v>636</v>
      </c>
      <c r="B640" s="267" t="s">
        <v>5376</v>
      </c>
      <c r="C640" s="269" t="s">
        <v>541</v>
      </c>
      <c r="D640" s="370" t="s">
        <v>539</v>
      </c>
      <c r="E640" s="370" t="s">
        <v>848</v>
      </c>
      <c r="F640" s="371" t="n">
        <v>2.54</v>
      </c>
      <c r="G640" s="267" t="n">
        <v>2013</v>
      </c>
      <c r="H640" s="353" t="n">
        <v>345</v>
      </c>
      <c r="I640" s="372" t="n">
        <v>2.5</v>
      </c>
      <c r="J640" s="373" t="s">
        <v>45</v>
      </c>
      <c r="K640" s="370" t="s">
        <v>5377</v>
      </c>
      <c r="L640" s="269" t="s">
        <v>541</v>
      </c>
      <c r="M640" s="370" t="s">
        <v>3607</v>
      </c>
      <c r="N640" s="376" t="s">
        <v>5378</v>
      </c>
      <c r="O640" s="370" t="n">
        <v>111.06035</v>
      </c>
      <c r="P640" s="370" t="n">
        <v>0.000593</v>
      </c>
      <c r="Q640" s="353" t="s">
        <v>3609</v>
      </c>
      <c r="R640" s="370"/>
      <c r="S640" s="370"/>
      <c r="T640" s="218"/>
      <c r="U640" s="218"/>
      <c r="V640" s="218"/>
      <c r="W640" s="218"/>
      <c r="X640" s="218"/>
      <c r="Y640" s="218"/>
      <c r="Z640" s="218"/>
      <c r="AA640" s="218"/>
    </row>
    <row r="641" customFormat="false" ht="14.25" hidden="false" customHeight="true" outlineLevel="0" collapsed="false">
      <c r="A641" s="353" t="n">
        <v>637</v>
      </c>
      <c r="B641" s="267" t="s">
        <v>5379</v>
      </c>
      <c r="C641" s="269" t="s">
        <v>542</v>
      </c>
      <c r="D641" s="370" t="s">
        <v>539</v>
      </c>
      <c r="E641" s="370" t="s">
        <v>848</v>
      </c>
      <c r="F641" s="371" t="n">
        <v>0.72</v>
      </c>
      <c r="G641" s="267" t="n">
        <v>2015</v>
      </c>
      <c r="H641" s="353" t="n">
        <v>98</v>
      </c>
      <c r="I641" s="372" t="n">
        <v>0.72</v>
      </c>
      <c r="J641" s="373" t="s">
        <v>45</v>
      </c>
      <c r="K641" s="370" t="s">
        <v>5380</v>
      </c>
      <c r="L641" s="269" t="s">
        <v>542</v>
      </c>
      <c r="M641" s="370" t="s">
        <v>3607</v>
      </c>
      <c r="N641" s="273" t="s">
        <v>5381</v>
      </c>
      <c r="O641" s="370" t="n">
        <v>111.063697</v>
      </c>
      <c r="P641" s="370" t="n">
        <v>0.007456</v>
      </c>
      <c r="Q641" s="353" t="s">
        <v>3609</v>
      </c>
      <c r="R641" s="353" t="s">
        <v>3609</v>
      </c>
      <c r="S641" s="370"/>
      <c r="T641" s="218"/>
      <c r="U641" s="218"/>
      <c r="V641" s="218"/>
      <c r="W641" s="218"/>
      <c r="X641" s="218"/>
      <c r="Y641" s="218"/>
      <c r="Z641" s="218"/>
      <c r="AA641" s="218"/>
    </row>
    <row r="642" customFormat="false" ht="14.25" hidden="false" customHeight="true" outlineLevel="0" collapsed="false">
      <c r="A642" s="353" t="n">
        <v>638</v>
      </c>
      <c r="B642" s="267" t="s">
        <v>5382</v>
      </c>
      <c r="C642" s="269" t="s">
        <v>543</v>
      </c>
      <c r="D642" s="370" t="s">
        <v>539</v>
      </c>
      <c r="E642" s="370" t="s">
        <v>848</v>
      </c>
      <c r="F642" s="371" t="n">
        <v>0.61</v>
      </c>
      <c r="G642" s="267" t="n">
        <v>2016</v>
      </c>
      <c r="H642" s="353" t="n">
        <v>83</v>
      </c>
      <c r="I642" s="372" t="n">
        <v>0.6</v>
      </c>
      <c r="J642" s="373" t="s">
        <v>45</v>
      </c>
      <c r="K642" s="370" t="s">
        <v>5383</v>
      </c>
      <c r="L642" s="269" t="s">
        <v>543</v>
      </c>
      <c r="M642" s="370" t="s">
        <v>3607</v>
      </c>
      <c r="N642" s="273" t="s">
        <v>5384</v>
      </c>
      <c r="O642" s="370" t="n">
        <v>111.067256</v>
      </c>
      <c r="P642" s="370" t="n">
        <v>-0.006213</v>
      </c>
      <c r="Q642" s="353" t="s">
        <v>3609</v>
      </c>
      <c r="R642" s="353" t="s">
        <v>3609</v>
      </c>
      <c r="S642" s="370"/>
      <c r="T642" s="218"/>
      <c r="U642" s="218"/>
      <c r="V642" s="218"/>
      <c r="W642" s="218"/>
      <c r="X642" s="218"/>
      <c r="Y642" s="218"/>
      <c r="Z642" s="218"/>
      <c r="AA642" s="218"/>
    </row>
    <row r="643" customFormat="false" ht="14.25" hidden="false" customHeight="true" outlineLevel="0" collapsed="false">
      <c r="A643" s="353" t="n">
        <v>639</v>
      </c>
      <c r="B643" s="267" t="s">
        <v>5385</v>
      </c>
      <c r="C643" s="269" t="s">
        <v>544</v>
      </c>
      <c r="D643" s="370" t="s">
        <v>539</v>
      </c>
      <c r="E643" s="370" t="s">
        <v>848</v>
      </c>
      <c r="F643" s="371" t="n">
        <v>1.18</v>
      </c>
      <c r="G643" s="267" t="n">
        <v>2014</v>
      </c>
      <c r="H643" s="353" t="n">
        <v>160</v>
      </c>
      <c r="I643" s="372" t="n">
        <v>1.1</v>
      </c>
      <c r="J643" s="373" t="s">
        <v>45</v>
      </c>
      <c r="K643" s="370" t="s">
        <v>5386</v>
      </c>
      <c r="L643" s="269" t="s">
        <v>544</v>
      </c>
      <c r="M643" s="370" t="s">
        <v>3607</v>
      </c>
      <c r="N643" s="381" t="s">
        <v>5387</v>
      </c>
      <c r="O643" s="370" t="n">
        <v>111.063965</v>
      </c>
      <c r="P643" s="370" t="n">
        <v>-0.000528</v>
      </c>
      <c r="Q643" s="353" t="s">
        <v>3609</v>
      </c>
      <c r="R643" s="370"/>
      <c r="S643" s="370"/>
      <c r="T643" s="218"/>
      <c r="U643" s="218"/>
      <c r="V643" s="218"/>
      <c r="W643" s="218"/>
      <c r="X643" s="218"/>
      <c r="Y643" s="218"/>
      <c r="Z643" s="218"/>
      <c r="AA643" s="218"/>
    </row>
    <row r="644" customFormat="false" ht="14.25" hidden="false" customHeight="true" outlineLevel="0" collapsed="false">
      <c r="A644" s="353" t="n">
        <v>640</v>
      </c>
      <c r="B644" s="267" t="s">
        <v>5388</v>
      </c>
      <c r="C644" s="269" t="s">
        <v>545</v>
      </c>
      <c r="D644" s="370" t="s">
        <v>539</v>
      </c>
      <c r="E644" s="370" t="s">
        <v>848</v>
      </c>
      <c r="F644" s="371" t="n">
        <v>0.72</v>
      </c>
      <c r="G644" s="267" t="n">
        <v>2012</v>
      </c>
      <c r="H644" s="353" t="n">
        <v>98</v>
      </c>
      <c r="I644" s="372" t="n">
        <v>0.7</v>
      </c>
      <c r="J644" s="373" t="s">
        <v>45</v>
      </c>
      <c r="K644" s="377" t="s">
        <v>5389</v>
      </c>
      <c r="L644" s="370" t="s">
        <v>545</v>
      </c>
      <c r="M644" s="370" t="s">
        <v>3607</v>
      </c>
      <c r="N644" s="382" t="s">
        <v>5390</v>
      </c>
      <c r="O644" s="370" t="n">
        <v>111.060172</v>
      </c>
      <c r="P644" s="370" t="n">
        <v>-0.002468</v>
      </c>
      <c r="Q644" s="353" t="s">
        <v>3609</v>
      </c>
      <c r="R644" s="370"/>
      <c r="S644" s="370"/>
      <c r="T644" s="218"/>
      <c r="U644" s="218"/>
      <c r="V644" s="218"/>
      <c r="W644" s="218"/>
      <c r="X644" s="218"/>
      <c r="Y644" s="218"/>
      <c r="Z644" s="218"/>
      <c r="AA644" s="218"/>
    </row>
    <row r="645" customFormat="false" ht="14.25" hidden="false" customHeight="true" outlineLevel="0" collapsed="false">
      <c r="A645" s="353" t="n">
        <v>641</v>
      </c>
      <c r="B645" s="267" t="s">
        <v>5391</v>
      </c>
      <c r="C645" s="269" t="s">
        <v>545</v>
      </c>
      <c r="D645" s="370" t="s">
        <v>539</v>
      </c>
      <c r="E645" s="370" t="s">
        <v>848</v>
      </c>
      <c r="F645" s="371" t="n">
        <v>1.19</v>
      </c>
      <c r="G645" s="267" t="n">
        <v>2015</v>
      </c>
      <c r="H645" s="353" t="n">
        <v>162</v>
      </c>
      <c r="I645" s="375" t="n">
        <v>1.19</v>
      </c>
      <c r="J645" s="373" t="s">
        <v>45</v>
      </c>
      <c r="K645" s="370" t="s">
        <v>5392</v>
      </c>
      <c r="L645" s="370" t="s">
        <v>545</v>
      </c>
      <c r="M645" s="370" t="s">
        <v>3607</v>
      </c>
      <c r="N645" s="267" t="s">
        <v>3657</v>
      </c>
      <c r="O645" s="370" t="n">
        <v>111.066709</v>
      </c>
      <c r="P645" s="370" t="n">
        <v>-0.008072</v>
      </c>
      <c r="Q645" s="353" t="s">
        <v>3609</v>
      </c>
      <c r="R645" s="370"/>
      <c r="S645" s="370"/>
      <c r="T645" s="218"/>
      <c r="U645" s="218"/>
      <c r="V645" s="218"/>
      <c r="W645" s="218"/>
      <c r="X645" s="218"/>
      <c r="Y645" s="218"/>
      <c r="Z645" s="218"/>
      <c r="AA645" s="218"/>
    </row>
    <row r="646" customFormat="false" ht="14.25" hidden="false" customHeight="true" outlineLevel="0" collapsed="false">
      <c r="A646" s="353" t="n">
        <v>642</v>
      </c>
      <c r="B646" s="267" t="s">
        <v>5393</v>
      </c>
      <c r="C646" s="269" t="s">
        <v>545</v>
      </c>
      <c r="D646" s="370" t="s">
        <v>539</v>
      </c>
      <c r="E646" s="370" t="s">
        <v>848</v>
      </c>
      <c r="F646" s="371" t="n">
        <v>0.75</v>
      </c>
      <c r="G646" s="267" t="n">
        <v>2017</v>
      </c>
      <c r="H646" s="353" t="n">
        <v>102</v>
      </c>
      <c r="I646" s="372" t="n">
        <v>0.56</v>
      </c>
      <c r="J646" s="373" t="s">
        <v>39</v>
      </c>
      <c r="K646" s="377" t="s">
        <v>5394</v>
      </c>
      <c r="L646" s="370" t="s">
        <v>545</v>
      </c>
      <c r="M646" s="370" t="s">
        <v>3607</v>
      </c>
      <c r="N646" s="267" t="s">
        <v>3657</v>
      </c>
      <c r="O646" s="370" t="n">
        <v>111.054517</v>
      </c>
      <c r="P646" s="370" t="n">
        <v>-0.005128</v>
      </c>
      <c r="Q646" s="353" t="s">
        <v>3609</v>
      </c>
      <c r="R646" s="370"/>
      <c r="S646" s="370"/>
      <c r="T646" s="218"/>
      <c r="U646" s="218"/>
      <c r="V646" s="218"/>
      <c r="W646" s="218"/>
      <c r="X646" s="218"/>
      <c r="Y646" s="218"/>
      <c r="Z646" s="218"/>
      <c r="AA646" s="218"/>
    </row>
    <row r="647" customFormat="false" ht="14.25" hidden="false" customHeight="true" outlineLevel="0" collapsed="false">
      <c r="A647" s="353" t="n">
        <v>643</v>
      </c>
      <c r="B647" s="267" t="s">
        <v>5395</v>
      </c>
      <c r="C647" s="269" t="s">
        <v>546</v>
      </c>
      <c r="D647" s="370" t="s">
        <v>539</v>
      </c>
      <c r="E647" s="370" t="s">
        <v>848</v>
      </c>
      <c r="F647" s="371" t="n">
        <v>1.02</v>
      </c>
      <c r="G647" s="267" t="n">
        <v>2004</v>
      </c>
      <c r="H647" s="353" t="n">
        <v>139</v>
      </c>
      <c r="I647" s="375" t="n">
        <v>1.02</v>
      </c>
      <c r="J647" s="373" t="s">
        <v>45</v>
      </c>
      <c r="K647" s="370" t="s">
        <v>5396</v>
      </c>
      <c r="L647" s="269" t="s">
        <v>546</v>
      </c>
      <c r="M647" s="370" t="s">
        <v>3607</v>
      </c>
      <c r="N647" s="273" t="s">
        <v>5397</v>
      </c>
      <c r="O647" s="370" t="n">
        <v>111.065828</v>
      </c>
      <c r="P647" s="370" t="n">
        <v>-0.004469</v>
      </c>
      <c r="Q647" s="353" t="s">
        <v>3609</v>
      </c>
      <c r="R647" s="353" t="s">
        <v>3609</v>
      </c>
      <c r="S647" s="370"/>
      <c r="T647" s="218"/>
      <c r="U647" s="218"/>
      <c r="V647" s="218"/>
      <c r="W647" s="218"/>
      <c r="X647" s="218"/>
      <c r="Y647" s="218"/>
      <c r="Z647" s="218"/>
      <c r="AA647" s="218"/>
    </row>
    <row r="648" customFormat="false" ht="14.25" hidden="false" customHeight="true" outlineLevel="0" collapsed="false">
      <c r="A648" s="353" t="n">
        <v>644</v>
      </c>
      <c r="B648" s="267" t="s">
        <v>5398</v>
      </c>
      <c r="C648" s="269" t="s">
        <v>546</v>
      </c>
      <c r="D648" s="370" t="s">
        <v>539</v>
      </c>
      <c r="E648" s="370" t="s">
        <v>848</v>
      </c>
      <c r="F648" s="371" t="n">
        <v>1.63</v>
      </c>
      <c r="G648" s="267" t="n">
        <v>2003</v>
      </c>
      <c r="H648" s="353" t="n">
        <v>221</v>
      </c>
      <c r="I648" s="375" t="n">
        <v>1.63</v>
      </c>
      <c r="J648" s="373" t="s">
        <v>45</v>
      </c>
      <c r="K648" s="370" t="s">
        <v>5399</v>
      </c>
      <c r="L648" s="269" t="s">
        <v>546</v>
      </c>
      <c r="M648" s="370" t="s">
        <v>3607</v>
      </c>
      <c r="N648" s="273" t="s">
        <v>5397</v>
      </c>
      <c r="O648" s="370" t="n">
        <v>111.041826</v>
      </c>
      <c r="P648" s="370" t="n">
        <v>-0.005474</v>
      </c>
      <c r="Q648" s="353" t="s">
        <v>3609</v>
      </c>
      <c r="R648" s="353" t="s">
        <v>3609</v>
      </c>
      <c r="S648" s="370"/>
      <c r="T648" s="218"/>
      <c r="U648" s="218"/>
      <c r="V648" s="218"/>
      <c r="W648" s="218"/>
      <c r="X648" s="218"/>
      <c r="Y648" s="218"/>
      <c r="Z648" s="218"/>
      <c r="AA648" s="218"/>
    </row>
    <row r="649" customFormat="false" ht="14.25" hidden="false" customHeight="true" outlineLevel="0" collapsed="false">
      <c r="A649" s="353" t="n">
        <v>645</v>
      </c>
      <c r="B649" s="267" t="s">
        <v>5400</v>
      </c>
      <c r="C649" s="269" t="s">
        <v>2667</v>
      </c>
      <c r="D649" s="370" t="s">
        <v>539</v>
      </c>
      <c r="E649" s="370" t="s">
        <v>848</v>
      </c>
      <c r="F649" s="371" t="n">
        <v>1.73</v>
      </c>
      <c r="G649" s="353" t="n">
        <v>2016</v>
      </c>
      <c r="H649" s="353" t="n">
        <v>235</v>
      </c>
      <c r="I649" s="372" t="n">
        <v>0.73</v>
      </c>
      <c r="J649" s="373" t="s">
        <v>45</v>
      </c>
      <c r="K649" s="370" t="s">
        <v>5401</v>
      </c>
      <c r="L649" s="269" t="s">
        <v>2667</v>
      </c>
      <c r="M649" s="370" t="s">
        <v>3607</v>
      </c>
      <c r="N649" s="273" t="s">
        <v>5402</v>
      </c>
      <c r="O649" s="370" t="n">
        <v>111.068117</v>
      </c>
      <c r="P649" s="370" t="n">
        <v>-0.00692</v>
      </c>
      <c r="Q649" s="353" t="s">
        <v>3609</v>
      </c>
      <c r="R649" s="353" t="s">
        <v>3609</v>
      </c>
      <c r="S649" s="370"/>
      <c r="T649" s="218"/>
      <c r="U649" s="218"/>
      <c r="V649" s="218"/>
      <c r="W649" s="218"/>
      <c r="X649" s="218"/>
      <c r="Y649" s="218"/>
      <c r="Z649" s="218"/>
      <c r="AA649" s="218"/>
    </row>
    <row r="650" customFormat="false" ht="14.25" hidden="false" customHeight="true" outlineLevel="0" collapsed="false">
      <c r="A650" s="353" t="n">
        <v>646</v>
      </c>
      <c r="B650" s="267" t="s">
        <v>5403</v>
      </c>
      <c r="C650" s="269" t="s">
        <v>548</v>
      </c>
      <c r="D650" s="370" t="s">
        <v>539</v>
      </c>
      <c r="E650" s="370" t="s">
        <v>848</v>
      </c>
      <c r="F650" s="371" t="n">
        <v>0.65</v>
      </c>
      <c r="G650" s="267" t="n">
        <v>2016</v>
      </c>
      <c r="H650" s="353" t="n">
        <v>88</v>
      </c>
      <c r="I650" s="372" t="n">
        <v>0.65</v>
      </c>
      <c r="J650" s="373" t="s">
        <v>45</v>
      </c>
      <c r="K650" s="370" t="s">
        <v>5404</v>
      </c>
      <c r="L650" s="269" t="s">
        <v>548</v>
      </c>
      <c r="M650" s="370" t="s">
        <v>3607</v>
      </c>
      <c r="N650" s="273" t="s">
        <v>5405</v>
      </c>
      <c r="O650" s="370" t="n">
        <v>111.039892</v>
      </c>
      <c r="P650" s="370" t="n">
        <v>-0.002604</v>
      </c>
      <c r="Q650" s="353" t="s">
        <v>3609</v>
      </c>
      <c r="R650" s="353" t="s">
        <v>3609</v>
      </c>
      <c r="S650" s="370"/>
      <c r="T650" s="218"/>
      <c r="U650" s="218"/>
      <c r="V650" s="218"/>
      <c r="W650" s="218"/>
      <c r="X650" s="218"/>
      <c r="Y650" s="218"/>
      <c r="Z650" s="218"/>
      <c r="AA650" s="218"/>
    </row>
    <row r="651" customFormat="false" ht="14.25" hidden="false" customHeight="true" outlineLevel="0" collapsed="false">
      <c r="A651" s="353" t="n">
        <v>647</v>
      </c>
      <c r="B651" s="267" t="s">
        <v>5406</v>
      </c>
      <c r="C651" s="269" t="s">
        <v>549</v>
      </c>
      <c r="D651" s="370" t="s">
        <v>539</v>
      </c>
      <c r="E651" s="370" t="s">
        <v>848</v>
      </c>
      <c r="F651" s="371" t="n">
        <v>0.5</v>
      </c>
      <c r="G651" s="267" t="n">
        <v>2014</v>
      </c>
      <c r="H651" s="353" t="n">
        <v>68</v>
      </c>
      <c r="I651" s="372" t="n">
        <v>0.5</v>
      </c>
      <c r="J651" s="373" t="s">
        <v>45</v>
      </c>
      <c r="K651" s="370" t="s">
        <v>5407</v>
      </c>
      <c r="L651" s="269" t="s">
        <v>549</v>
      </c>
      <c r="M651" s="370" t="s">
        <v>3607</v>
      </c>
      <c r="N651" s="267" t="s">
        <v>3657</v>
      </c>
      <c r="O651" s="370" t="n">
        <v>111.053385</v>
      </c>
      <c r="P651" s="370" t="n">
        <v>-0.011921</v>
      </c>
      <c r="Q651" s="353" t="s">
        <v>3609</v>
      </c>
      <c r="R651" s="370"/>
      <c r="S651" s="370"/>
      <c r="T651" s="218"/>
      <c r="U651" s="218"/>
      <c r="V651" s="218"/>
      <c r="W651" s="218"/>
      <c r="X651" s="218"/>
      <c r="Y651" s="218"/>
      <c r="Z651" s="218"/>
      <c r="AA651" s="218"/>
    </row>
    <row r="652" customFormat="false" ht="14.25" hidden="false" customHeight="true" outlineLevel="0" collapsed="false">
      <c r="A652" s="353" t="n">
        <v>648</v>
      </c>
      <c r="B652" s="267" t="s">
        <v>5408</v>
      </c>
      <c r="C652" s="269" t="s">
        <v>549</v>
      </c>
      <c r="D652" s="370" t="s">
        <v>539</v>
      </c>
      <c r="E652" s="370" t="s">
        <v>848</v>
      </c>
      <c r="F652" s="371" t="n">
        <v>1.12</v>
      </c>
      <c r="G652" s="267" t="n">
        <v>2018</v>
      </c>
      <c r="H652" s="353" t="n">
        <v>152</v>
      </c>
      <c r="I652" s="372" t="n">
        <v>1.1</v>
      </c>
      <c r="J652" s="373" t="s">
        <v>45</v>
      </c>
      <c r="K652" s="370" t="s">
        <v>5409</v>
      </c>
      <c r="L652" s="269" t="s">
        <v>549</v>
      </c>
      <c r="M652" s="370" t="s">
        <v>3607</v>
      </c>
      <c r="N652" s="267" t="s">
        <v>3657</v>
      </c>
      <c r="O652" s="370" t="n">
        <v>111.052913</v>
      </c>
      <c r="P652" s="370" t="n">
        <v>-0.013512</v>
      </c>
      <c r="Q652" s="353" t="s">
        <v>3609</v>
      </c>
      <c r="R652" s="370"/>
      <c r="S652" s="370"/>
      <c r="T652" s="218"/>
      <c r="U652" s="218"/>
      <c r="V652" s="218"/>
      <c r="W652" s="218"/>
      <c r="X652" s="218"/>
      <c r="Y652" s="218"/>
      <c r="Z652" s="218"/>
      <c r="AA652" s="218"/>
    </row>
    <row r="653" customFormat="false" ht="14.25" hidden="false" customHeight="true" outlineLevel="0" collapsed="false">
      <c r="A653" s="353" t="n">
        <v>649</v>
      </c>
      <c r="B653" s="267" t="s">
        <v>5410</v>
      </c>
      <c r="C653" s="269" t="s">
        <v>549</v>
      </c>
      <c r="D653" s="370" t="s">
        <v>539</v>
      </c>
      <c r="E653" s="370" t="s">
        <v>848</v>
      </c>
      <c r="F653" s="371" t="n">
        <v>0.47</v>
      </c>
      <c r="G653" s="267" t="n">
        <v>2018</v>
      </c>
      <c r="H653" s="353" t="n">
        <v>64</v>
      </c>
      <c r="I653" s="372" t="n">
        <v>0.47</v>
      </c>
      <c r="J653" s="373" t="s">
        <v>45</v>
      </c>
      <c r="K653" s="370" t="s">
        <v>5411</v>
      </c>
      <c r="L653" s="269" t="s">
        <v>549</v>
      </c>
      <c r="M653" s="370" t="s">
        <v>3607</v>
      </c>
      <c r="N653" s="381" t="s">
        <v>5412</v>
      </c>
      <c r="O653" s="370" t="n">
        <v>111.064447</v>
      </c>
      <c r="P653" s="370" t="n">
        <v>-0.000458</v>
      </c>
      <c r="Q653" s="353" t="s">
        <v>3609</v>
      </c>
      <c r="R653" s="370"/>
      <c r="S653" s="370"/>
      <c r="T653" s="218"/>
      <c r="U653" s="218"/>
      <c r="V653" s="218"/>
      <c r="W653" s="218"/>
      <c r="X653" s="218"/>
      <c r="Y653" s="218"/>
      <c r="Z653" s="218"/>
      <c r="AA653" s="218"/>
    </row>
    <row r="654" customFormat="false" ht="14.25" hidden="false" customHeight="true" outlineLevel="0" collapsed="false">
      <c r="A654" s="353" t="n">
        <v>650</v>
      </c>
      <c r="B654" s="267" t="s">
        <v>5413</v>
      </c>
      <c r="C654" s="269" t="s">
        <v>550</v>
      </c>
      <c r="D654" s="370" t="s">
        <v>539</v>
      </c>
      <c r="E654" s="370" t="s">
        <v>848</v>
      </c>
      <c r="F654" s="371" t="n">
        <v>1.61</v>
      </c>
      <c r="G654" s="267" t="n">
        <v>2010</v>
      </c>
      <c r="H654" s="353" t="n">
        <v>219</v>
      </c>
      <c r="I654" s="375" t="n">
        <v>1.61</v>
      </c>
      <c r="J654" s="373" t="s">
        <v>45</v>
      </c>
      <c r="K654" s="370" t="s">
        <v>5414</v>
      </c>
      <c r="L654" s="269" t="s">
        <v>550</v>
      </c>
      <c r="M654" s="370" t="s">
        <v>3607</v>
      </c>
      <c r="N654" s="382" t="s">
        <v>5415</v>
      </c>
      <c r="O654" s="370" t="n">
        <v>111.054006</v>
      </c>
      <c r="P654" s="370" t="n">
        <v>-0.014756</v>
      </c>
      <c r="Q654" s="353" t="s">
        <v>3609</v>
      </c>
      <c r="R654" s="370"/>
      <c r="S654" s="370"/>
      <c r="T654" s="218"/>
      <c r="U654" s="218"/>
      <c r="V654" s="218"/>
      <c r="W654" s="218"/>
      <c r="X654" s="218"/>
      <c r="Y654" s="218"/>
      <c r="Z654" s="218"/>
      <c r="AA654" s="218"/>
    </row>
    <row r="655" customFormat="false" ht="14.25" hidden="false" customHeight="true" outlineLevel="0" collapsed="false">
      <c r="A655" s="353" t="n">
        <v>651</v>
      </c>
      <c r="B655" s="267" t="s">
        <v>5416</v>
      </c>
      <c r="C655" s="269" t="s">
        <v>551</v>
      </c>
      <c r="D655" s="370" t="s">
        <v>539</v>
      </c>
      <c r="E655" s="370" t="s">
        <v>848</v>
      </c>
      <c r="F655" s="371" t="n">
        <v>1.07</v>
      </c>
      <c r="G655" s="267" t="n">
        <v>2016</v>
      </c>
      <c r="H655" s="353" t="n">
        <v>145</v>
      </c>
      <c r="I655" s="375" t="n">
        <v>1.07</v>
      </c>
      <c r="J655" s="373" t="s">
        <v>45</v>
      </c>
      <c r="K655" s="370" t="s">
        <v>5417</v>
      </c>
      <c r="L655" s="269" t="s">
        <v>551</v>
      </c>
      <c r="M655" s="370" t="s">
        <v>3607</v>
      </c>
      <c r="N655" s="273" t="s">
        <v>5418</v>
      </c>
      <c r="O655" s="370" t="n">
        <v>111.048926</v>
      </c>
      <c r="P655" s="370" t="n">
        <v>-0.004396</v>
      </c>
      <c r="Q655" s="353" t="s">
        <v>3609</v>
      </c>
      <c r="R655" s="353" t="s">
        <v>3609</v>
      </c>
      <c r="S655" s="370"/>
      <c r="T655" s="218"/>
      <c r="U655" s="218"/>
      <c r="V655" s="218"/>
      <c r="W655" s="218"/>
      <c r="X655" s="218"/>
      <c r="Y655" s="218"/>
      <c r="Z655" s="218"/>
      <c r="AA655" s="218"/>
    </row>
    <row r="656" customFormat="false" ht="14.25" hidden="false" customHeight="true" outlineLevel="0" collapsed="false">
      <c r="A656" s="353" t="n">
        <v>652</v>
      </c>
      <c r="B656" s="292" t="s">
        <v>5419</v>
      </c>
      <c r="C656" s="283" t="s">
        <v>552</v>
      </c>
      <c r="D656" s="283" t="s">
        <v>539</v>
      </c>
      <c r="E656" s="283" t="s">
        <v>848</v>
      </c>
      <c r="F656" s="397" t="n">
        <v>1.25</v>
      </c>
      <c r="G656" s="292" t="n">
        <v>2014</v>
      </c>
      <c r="H656" s="353" t="n">
        <v>170</v>
      </c>
      <c r="I656" s="388" t="n">
        <v>1.26</v>
      </c>
      <c r="J656" s="354" t="s">
        <v>45</v>
      </c>
      <c r="K656" s="283" t="s">
        <v>5420</v>
      </c>
      <c r="L656" s="283" t="s">
        <v>552</v>
      </c>
      <c r="M656" s="370" t="s">
        <v>3607</v>
      </c>
      <c r="N656" s="355" t="s">
        <v>5421</v>
      </c>
      <c r="O656" s="389" t="n">
        <v>111.039638</v>
      </c>
      <c r="P656" s="389" t="n">
        <v>-0.00696</v>
      </c>
      <c r="Q656" s="292" t="s">
        <v>3609</v>
      </c>
      <c r="R656" s="283"/>
      <c r="S656" s="283"/>
      <c r="T656" s="253"/>
      <c r="U656" s="253"/>
      <c r="V656" s="253"/>
      <c r="W656" s="253"/>
      <c r="X656" s="218"/>
      <c r="Y656" s="218"/>
      <c r="Z656" s="218"/>
      <c r="AA656" s="218"/>
    </row>
    <row r="657" customFormat="false" ht="14.25" hidden="false" customHeight="true" outlineLevel="0" collapsed="false">
      <c r="A657" s="353" t="n">
        <v>653</v>
      </c>
      <c r="B657" s="338" t="s">
        <v>5422</v>
      </c>
      <c r="C657" s="326" t="s">
        <v>552</v>
      </c>
      <c r="D657" s="326" t="s">
        <v>539</v>
      </c>
      <c r="E657" s="326" t="s">
        <v>848</v>
      </c>
      <c r="F657" s="398" t="n">
        <v>0.43</v>
      </c>
      <c r="G657" s="338" t="n">
        <v>2017</v>
      </c>
      <c r="H657" s="353" t="n">
        <v>58</v>
      </c>
      <c r="I657" s="399" t="n">
        <v>0.35</v>
      </c>
      <c r="J657" s="359" t="s">
        <v>45</v>
      </c>
      <c r="K657" s="326" t="s">
        <v>5423</v>
      </c>
      <c r="L657" s="326" t="s">
        <v>552</v>
      </c>
      <c r="M657" s="370" t="s">
        <v>3607</v>
      </c>
      <c r="N657" s="267" t="s">
        <v>3657</v>
      </c>
      <c r="O657" s="400" t="n">
        <v>111.04086</v>
      </c>
      <c r="P657" s="400" t="n">
        <v>-0.005853</v>
      </c>
      <c r="Q657" s="338" t="s">
        <v>3609</v>
      </c>
      <c r="R657" s="326"/>
      <c r="S657" s="326"/>
      <c r="T657" s="253"/>
      <c r="U657" s="253"/>
      <c r="V657" s="253"/>
      <c r="W657" s="253"/>
      <c r="X657" s="218"/>
      <c r="Y657" s="218"/>
      <c r="Z657" s="218"/>
      <c r="AA657" s="218"/>
    </row>
    <row r="658" customFormat="false" ht="14.25" hidden="false" customHeight="true" outlineLevel="0" collapsed="false">
      <c r="A658" s="353" t="n">
        <v>654</v>
      </c>
      <c r="B658" s="338" t="s">
        <v>5424</v>
      </c>
      <c r="C658" s="326" t="s">
        <v>552</v>
      </c>
      <c r="D658" s="326" t="s">
        <v>539</v>
      </c>
      <c r="E658" s="326" t="s">
        <v>848</v>
      </c>
      <c r="F658" s="398" t="n">
        <v>0.24</v>
      </c>
      <c r="G658" s="338" t="n">
        <v>2018</v>
      </c>
      <c r="H658" s="353" t="n">
        <v>32</v>
      </c>
      <c r="I658" s="399" t="n">
        <v>0.25</v>
      </c>
      <c r="J658" s="359" t="s">
        <v>45</v>
      </c>
      <c r="K658" s="326" t="s">
        <v>5425</v>
      </c>
      <c r="L658" s="326" t="s">
        <v>552</v>
      </c>
      <c r="M658" s="370" t="s">
        <v>3607</v>
      </c>
      <c r="N658" s="267" t="s">
        <v>3657</v>
      </c>
      <c r="O658" s="400" t="n">
        <v>111.037094</v>
      </c>
      <c r="P658" s="400" t="n">
        <v>-0.004456</v>
      </c>
      <c r="Q658" s="338" t="s">
        <v>3609</v>
      </c>
      <c r="R658" s="326"/>
      <c r="S658" s="326"/>
      <c r="T658" s="253"/>
      <c r="U658" s="253"/>
      <c r="V658" s="253"/>
      <c r="W658" s="253"/>
      <c r="X658" s="218"/>
      <c r="Y658" s="218"/>
      <c r="Z658" s="218"/>
      <c r="AA658" s="218"/>
    </row>
    <row r="659" customFormat="false" ht="14.25" hidden="false" customHeight="true" outlineLevel="0" collapsed="false">
      <c r="A659" s="353" t="n">
        <v>655</v>
      </c>
      <c r="B659" s="338" t="s">
        <v>5426</v>
      </c>
      <c r="C659" s="326" t="s">
        <v>552</v>
      </c>
      <c r="D659" s="326" t="s">
        <v>539</v>
      </c>
      <c r="E659" s="326" t="s">
        <v>848</v>
      </c>
      <c r="F659" s="398" t="n">
        <v>0.32</v>
      </c>
      <c r="G659" s="338" t="n">
        <v>2018</v>
      </c>
      <c r="H659" s="353" t="n">
        <v>43</v>
      </c>
      <c r="I659" s="399" t="n">
        <v>0.43</v>
      </c>
      <c r="J659" s="359" t="s">
        <v>45</v>
      </c>
      <c r="K659" s="326" t="s">
        <v>5427</v>
      </c>
      <c r="L659" s="326" t="s">
        <v>552</v>
      </c>
      <c r="M659" s="370" t="s">
        <v>3607</v>
      </c>
      <c r="N659" s="361" t="s">
        <v>5428</v>
      </c>
      <c r="O659" s="400" t="n">
        <v>111.040363</v>
      </c>
      <c r="P659" s="400" t="n">
        <v>-0.000866</v>
      </c>
      <c r="Q659" s="338" t="s">
        <v>3609</v>
      </c>
      <c r="R659" s="326"/>
      <c r="S659" s="326"/>
      <c r="T659" s="253"/>
      <c r="U659" s="253"/>
      <c r="V659" s="253"/>
      <c r="W659" s="253"/>
      <c r="X659" s="218"/>
      <c r="Y659" s="218"/>
      <c r="Z659" s="218"/>
      <c r="AA659" s="218"/>
    </row>
    <row r="660" customFormat="false" ht="14.25" hidden="false" customHeight="true" outlineLevel="0" collapsed="false">
      <c r="A660" s="353" t="n">
        <v>656</v>
      </c>
      <c r="B660" s="267" t="s">
        <v>5429</v>
      </c>
      <c r="C660" s="269" t="s">
        <v>553</v>
      </c>
      <c r="D660" s="370" t="s">
        <v>539</v>
      </c>
      <c r="E660" s="370" t="s">
        <v>848</v>
      </c>
      <c r="F660" s="371" t="n">
        <v>0.96</v>
      </c>
      <c r="G660" s="267" t="n">
        <v>2012</v>
      </c>
      <c r="H660" s="353" t="n">
        <v>130</v>
      </c>
      <c r="I660" s="372" t="n">
        <v>0.98</v>
      </c>
      <c r="J660" s="373" t="s">
        <v>45</v>
      </c>
      <c r="K660" s="370" t="s">
        <v>5430</v>
      </c>
      <c r="L660" s="269" t="s">
        <v>553</v>
      </c>
      <c r="M660" s="370" t="s">
        <v>3607</v>
      </c>
      <c r="N660" s="273" t="s">
        <v>5431</v>
      </c>
      <c r="O660" s="370" t="n">
        <v>111.072899</v>
      </c>
      <c r="P660" s="370" t="n">
        <v>-0.011424</v>
      </c>
      <c r="Q660" s="353" t="s">
        <v>3609</v>
      </c>
      <c r="R660" s="353" t="s">
        <v>3609</v>
      </c>
      <c r="S660" s="370"/>
      <c r="T660" s="218"/>
      <c r="U660" s="218"/>
      <c r="V660" s="218"/>
      <c r="W660" s="218"/>
      <c r="X660" s="218"/>
      <c r="Y660" s="218"/>
      <c r="Z660" s="218"/>
      <c r="AA660" s="218"/>
    </row>
    <row r="661" customFormat="false" ht="14.25" hidden="false" customHeight="true" outlineLevel="0" collapsed="false">
      <c r="A661" s="353" t="n">
        <v>657</v>
      </c>
      <c r="B661" s="267" t="s">
        <v>5432</v>
      </c>
      <c r="C661" s="269" t="s">
        <v>554</v>
      </c>
      <c r="D661" s="370" t="s">
        <v>539</v>
      </c>
      <c r="E661" s="370" t="s">
        <v>848</v>
      </c>
      <c r="F661" s="371" t="n">
        <v>0.46</v>
      </c>
      <c r="G661" s="267" t="n">
        <v>2013</v>
      </c>
      <c r="H661" s="353" t="n">
        <v>62</v>
      </c>
      <c r="I661" s="375" t="n">
        <v>0.46</v>
      </c>
      <c r="J661" s="373" t="s">
        <v>45</v>
      </c>
      <c r="K661" s="370" t="s">
        <v>5433</v>
      </c>
      <c r="L661" s="269" t="s">
        <v>554</v>
      </c>
      <c r="M661" s="370" t="s">
        <v>3607</v>
      </c>
      <c r="N661" s="381" t="s">
        <v>5434</v>
      </c>
      <c r="O661" s="370" t="n">
        <v>111.058595</v>
      </c>
      <c r="P661" s="370" t="n">
        <v>-0.001302</v>
      </c>
      <c r="Q661" s="353" t="s">
        <v>3609</v>
      </c>
      <c r="R661" s="370"/>
      <c r="S661" s="370"/>
      <c r="T661" s="218"/>
      <c r="U661" s="218"/>
      <c r="V661" s="218"/>
      <c r="W661" s="218"/>
      <c r="X661" s="218"/>
      <c r="Y661" s="218"/>
      <c r="Z661" s="218"/>
      <c r="AA661" s="218"/>
    </row>
    <row r="662" customFormat="false" ht="14.25" hidden="false" customHeight="true" outlineLevel="0" collapsed="false">
      <c r="A662" s="353" t="n">
        <v>658</v>
      </c>
      <c r="B662" s="267" t="s">
        <v>5435</v>
      </c>
      <c r="C662" s="269" t="s">
        <v>555</v>
      </c>
      <c r="D662" s="370" t="s">
        <v>539</v>
      </c>
      <c r="E662" s="370" t="s">
        <v>848</v>
      </c>
      <c r="F662" s="371" t="n">
        <v>1.38</v>
      </c>
      <c r="G662" s="267" t="n">
        <v>2012</v>
      </c>
      <c r="H662" s="353" t="n">
        <v>187</v>
      </c>
      <c r="I662" s="375" t="n">
        <v>1.38</v>
      </c>
      <c r="J662" s="373" t="s">
        <v>45</v>
      </c>
      <c r="K662" s="370" t="s">
        <v>5436</v>
      </c>
      <c r="L662" s="269" t="s">
        <v>555</v>
      </c>
      <c r="M662" s="370" t="s">
        <v>3607</v>
      </c>
      <c r="N662" s="382" t="s">
        <v>5437</v>
      </c>
      <c r="O662" s="370" t="n">
        <v>111.005186</v>
      </c>
      <c r="P662" s="370" t="n">
        <v>-0.016285</v>
      </c>
      <c r="Q662" s="353" t="s">
        <v>3609</v>
      </c>
      <c r="R662" s="370"/>
      <c r="S662" s="370"/>
      <c r="T662" s="218"/>
      <c r="U662" s="218"/>
      <c r="V662" s="218"/>
      <c r="W662" s="218"/>
      <c r="X662" s="218"/>
      <c r="Y662" s="218"/>
      <c r="Z662" s="218"/>
      <c r="AA662" s="218"/>
    </row>
    <row r="663" customFormat="false" ht="14.25" hidden="false" customHeight="true" outlineLevel="0" collapsed="false">
      <c r="A663" s="353" t="n">
        <v>659</v>
      </c>
      <c r="B663" s="267" t="s">
        <v>5438</v>
      </c>
      <c r="C663" s="370" t="s">
        <v>556</v>
      </c>
      <c r="D663" s="370" t="s">
        <v>539</v>
      </c>
      <c r="E663" s="370" t="s">
        <v>848</v>
      </c>
      <c r="F663" s="371" t="n">
        <v>1.13</v>
      </c>
      <c r="G663" s="353" t="n">
        <v>2003</v>
      </c>
      <c r="H663" s="353" t="n">
        <v>153</v>
      </c>
      <c r="I663" s="372" t="n">
        <v>1.43</v>
      </c>
      <c r="J663" s="373" t="s">
        <v>39</v>
      </c>
      <c r="K663" s="377" t="s">
        <v>5439</v>
      </c>
      <c r="L663" s="370" t="s">
        <v>556</v>
      </c>
      <c r="M663" s="370" t="s">
        <v>3607</v>
      </c>
      <c r="N663" s="382" t="s">
        <v>5440</v>
      </c>
      <c r="O663" s="370" t="n">
        <v>111.054237</v>
      </c>
      <c r="P663" s="370" t="n">
        <v>-0.00281</v>
      </c>
      <c r="Q663" s="353" t="s">
        <v>3609</v>
      </c>
      <c r="R663" s="370"/>
      <c r="S663" s="370"/>
      <c r="T663" s="218"/>
      <c r="U663" s="218"/>
      <c r="V663" s="218"/>
      <c r="W663" s="218"/>
      <c r="X663" s="218"/>
      <c r="Y663" s="218"/>
      <c r="Z663" s="218"/>
      <c r="AA663" s="218"/>
    </row>
    <row r="664" customFormat="false" ht="14.25" hidden="false" customHeight="true" outlineLevel="0" collapsed="false">
      <c r="A664" s="353" t="n">
        <v>660</v>
      </c>
      <c r="B664" s="267" t="s">
        <v>5441</v>
      </c>
      <c r="C664" s="269" t="s">
        <v>557</v>
      </c>
      <c r="D664" s="370" t="s">
        <v>539</v>
      </c>
      <c r="E664" s="370" t="s">
        <v>848</v>
      </c>
      <c r="F664" s="371" t="n">
        <v>1.78</v>
      </c>
      <c r="G664" s="267" t="n">
        <v>2003</v>
      </c>
      <c r="H664" s="353" t="n">
        <v>242</v>
      </c>
      <c r="I664" s="372" t="n">
        <v>1.58</v>
      </c>
      <c r="J664" s="373" t="s">
        <v>39</v>
      </c>
      <c r="K664" s="377" t="s">
        <v>5442</v>
      </c>
      <c r="L664" s="269" t="s">
        <v>557</v>
      </c>
      <c r="M664" s="370" t="s">
        <v>3607</v>
      </c>
      <c r="N664" s="273" t="s">
        <v>5443</v>
      </c>
      <c r="O664" s="370" t="n">
        <v>111.055339</v>
      </c>
      <c r="P664" s="370" t="n">
        <v>-0.001284</v>
      </c>
      <c r="Q664" s="353" t="s">
        <v>3609</v>
      </c>
      <c r="R664" s="353" t="s">
        <v>3609</v>
      </c>
      <c r="S664" s="370"/>
      <c r="T664" s="218"/>
      <c r="U664" s="218"/>
      <c r="V664" s="218"/>
      <c r="W664" s="218"/>
      <c r="X664" s="218"/>
      <c r="Y664" s="218"/>
      <c r="Z664" s="218"/>
      <c r="AA664" s="218"/>
    </row>
    <row r="665" customFormat="false" ht="14.25" hidden="false" customHeight="true" outlineLevel="0" collapsed="false">
      <c r="A665" s="353" t="n">
        <v>661</v>
      </c>
      <c r="B665" s="267" t="s">
        <v>5444</v>
      </c>
      <c r="C665" s="269" t="s">
        <v>558</v>
      </c>
      <c r="D665" s="370" t="s">
        <v>539</v>
      </c>
      <c r="E665" s="370" t="s">
        <v>848</v>
      </c>
      <c r="F665" s="371" t="n">
        <v>0.99</v>
      </c>
      <c r="G665" s="267" t="n">
        <v>2009</v>
      </c>
      <c r="H665" s="353" t="n">
        <v>134</v>
      </c>
      <c r="I665" s="372" t="n">
        <v>1</v>
      </c>
      <c r="J665" s="373" t="s">
        <v>45</v>
      </c>
      <c r="K665" s="370" t="s">
        <v>5445</v>
      </c>
      <c r="L665" s="269" t="s">
        <v>558</v>
      </c>
      <c r="M665" s="370" t="s">
        <v>3607</v>
      </c>
      <c r="N665" s="273" t="s">
        <v>5446</v>
      </c>
      <c r="O665" s="370" t="n">
        <v>111.016094</v>
      </c>
      <c r="P665" s="370" t="n">
        <v>0.008049</v>
      </c>
      <c r="Q665" s="353" t="s">
        <v>3609</v>
      </c>
      <c r="R665" s="353" t="s">
        <v>3609</v>
      </c>
      <c r="S665" s="370"/>
      <c r="T665" s="218"/>
      <c r="U665" s="218"/>
      <c r="V665" s="218"/>
      <c r="W665" s="218"/>
      <c r="X665" s="218"/>
      <c r="Y665" s="218"/>
      <c r="Z665" s="218"/>
      <c r="AA665" s="218"/>
    </row>
    <row r="666" customFormat="false" ht="14.25" hidden="false" customHeight="true" outlineLevel="0" collapsed="false">
      <c r="A666" s="353" t="n">
        <v>662</v>
      </c>
      <c r="B666" s="267" t="s">
        <v>5447</v>
      </c>
      <c r="C666" s="279" t="s">
        <v>636</v>
      </c>
      <c r="D666" s="269" t="s">
        <v>539</v>
      </c>
      <c r="E666" s="269" t="s">
        <v>848</v>
      </c>
      <c r="F666" s="383" t="n">
        <v>0.56</v>
      </c>
      <c r="G666" s="292" t="n">
        <v>2016</v>
      </c>
      <c r="H666" s="353" t="n">
        <v>76</v>
      </c>
      <c r="I666" s="372" t="n">
        <v>0.56</v>
      </c>
      <c r="J666" s="384" t="s">
        <v>45</v>
      </c>
      <c r="K666" s="370" t="s">
        <v>5448</v>
      </c>
      <c r="L666" s="279" t="s">
        <v>636</v>
      </c>
      <c r="M666" s="370" t="s">
        <v>3607</v>
      </c>
      <c r="N666" s="267" t="s">
        <v>3657</v>
      </c>
      <c r="O666" s="385" t="n">
        <v>111.0468118</v>
      </c>
      <c r="P666" s="386" t="n">
        <v>0.003475705</v>
      </c>
      <c r="Q666" s="267"/>
      <c r="R666" s="267"/>
      <c r="S666" s="269"/>
      <c r="T666" s="253"/>
      <c r="U666" s="253"/>
      <c r="V666" s="253"/>
      <c r="W666" s="253"/>
      <c r="X666" s="253"/>
      <c r="Y666" s="253"/>
      <c r="Z666" s="253"/>
      <c r="AA666" s="253"/>
    </row>
    <row r="667" customFormat="false" ht="14.25" hidden="false" customHeight="true" outlineLevel="0" collapsed="false">
      <c r="A667" s="353" t="n">
        <v>663</v>
      </c>
      <c r="B667" s="267" t="s">
        <v>5449</v>
      </c>
      <c r="C667" s="282" t="s">
        <v>637</v>
      </c>
      <c r="D667" s="269" t="s">
        <v>539</v>
      </c>
      <c r="E667" s="269" t="s">
        <v>848</v>
      </c>
      <c r="F667" s="383" t="n">
        <v>0.9</v>
      </c>
      <c r="G667" s="338" t="n">
        <v>2018</v>
      </c>
      <c r="H667" s="353" t="n">
        <v>122</v>
      </c>
      <c r="I667" s="372" t="n">
        <v>0.9</v>
      </c>
      <c r="J667" s="384" t="s">
        <v>45</v>
      </c>
      <c r="K667" s="370" t="s">
        <v>5450</v>
      </c>
      <c r="L667" s="282" t="s">
        <v>637</v>
      </c>
      <c r="M667" s="370" t="s">
        <v>3607</v>
      </c>
      <c r="N667" s="267" t="s">
        <v>3657</v>
      </c>
      <c r="O667" s="385" t="n">
        <v>111.071453</v>
      </c>
      <c r="P667" s="386" t="n">
        <v>-0.011505811</v>
      </c>
      <c r="Q667" s="267"/>
      <c r="R667" s="267"/>
      <c r="S667" s="269"/>
      <c r="T667" s="253"/>
      <c r="U667" s="253"/>
      <c r="V667" s="253"/>
      <c r="W667" s="253"/>
      <c r="X667" s="253"/>
      <c r="Y667" s="253"/>
      <c r="Z667" s="253"/>
      <c r="AA667" s="253"/>
    </row>
    <row r="668" customFormat="false" ht="14.25" hidden="false" customHeight="true" outlineLevel="0" collapsed="false">
      <c r="A668" s="353" t="n">
        <v>664</v>
      </c>
      <c r="B668" s="267" t="s">
        <v>5451</v>
      </c>
      <c r="C668" s="269" t="s">
        <v>559</v>
      </c>
      <c r="D668" s="370" t="s">
        <v>560</v>
      </c>
      <c r="E668" s="370" t="s">
        <v>848</v>
      </c>
      <c r="F668" s="371" t="n">
        <v>0.4</v>
      </c>
      <c r="G668" s="267" t="n">
        <v>2004</v>
      </c>
      <c r="H668" s="353" t="n">
        <v>54</v>
      </c>
      <c r="I668" s="372" t="n">
        <v>0.4</v>
      </c>
      <c r="J668" s="373" t="s">
        <v>45</v>
      </c>
      <c r="K668" s="370" t="s">
        <v>5452</v>
      </c>
      <c r="L668" s="269" t="s">
        <v>559</v>
      </c>
      <c r="M668" s="370" t="s">
        <v>3607</v>
      </c>
      <c r="N668" s="273" t="s">
        <v>5453</v>
      </c>
      <c r="O668" s="370" t="n">
        <v>111.046649</v>
      </c>
      <c r="P668" s="370" t="n">
        <v>-0.004369</v>
      </c>
      <c r="Q668" s="353" t="s">
        <v>3609</v>
      </c>
      <c r="R668" s="353" t="s">
        <v>3609</v>
      </c>
      <c r="S668" s="370"/>
      <c r="T668" s="218"/>
      <c r="U668" s="218"/>
      <c r="V668" s="218"/>
      <c r="W668" s="218"/>
      <c r="X668" s="218"/>
      <c r="Y668" s="218"/>
      <c r="Z668" s="218"/>
      <c r="AA668" s="218"/>
    </row>
    <row r="669" customFormat="false" ht="14.25" hidden="false" customHeight="true" outlineLevel="0" collapsed="false">
      <c r="A669" s="353" t="n">
        <v>665</v>
      </c>
      <c r="B669" s="267" t="s">
        <v>5454</v>
      </c>
      <c r="C669" s="269" t="s">
        <v>561</v>
      </c>
      <c r="D669" s="370" t="s">
        <v>560</v>
      </c>
      <c r="E669" s="370" t="s">
        <v>848</v>
      </c>
      <c r="F669" s="371" t="n">
        <v>2.03</v>
      </c>
      <c r="G669" s="267" t="n">
        <v>2004</v>
      </c>
      <c r="H669" s="353" t="n">
        <v>276</v>
      </c>
      <c r="I669" s="372" t="n">
        <v>2</v>
      </c>
      <c r="J669" s="373" t="s">
        <v>45</v>
      </c>
      <c r="K669" s="370" t="s">
        <v>5455</v>
      </c>
      <c r="L669" s="269" t="s">
        <v>561</v>
      </c>
      <c r="M669" s="370" t="s">
        <v>3607</v>
      </c>
      <c r="N669" s="273" t="s">
        <v>5456</v>
      </c>
      <c r="O669" s="370" t="n">
        <v>111.038741</v>
      </c>
      <c r="P669" s="370" t="n">
        <v>-0.004281</v>
      </c>
      <c r="Q669" s="353" t="s">
        <v>3609</v>
      </c>
      <c r="R669" s="353" t="s">
        <v>3609</v>
      </c>
      <c r="S669" s="370"/>
      <c r="T669" s="218"/>
      <c r="U669" s="218"/>
      <c r="V669" s="218"/>
      <c r="W669" s="218"/>
      <c r="X669" s="218"/>
      <c r="Y669" s="218"/>
      <c r="Z669" s="218"/>
      <c r="AA669" s="218"/>
    </row>
    <row r="670" customFormat="false" ht="14.25" hidden="false" customHeight="true" outlineLevel="0" collapsed="false">
      <c r="A670" s="353" t="n">
        <v>666</v>
      </c>
      <c r="B670" s="267" t="s">
        <v>5457</v>
      </c>
      <c r="C670" s="370" t="s">
        <v>562</v>
      </c>
      <c r="D670" s="370" t="s">
        <v>560</v>
      </c>
      <c r="E670" s="370" t="s">
        <v>848</v>
      </c>
      <c r="F670" s="380" t="n">
        <v>1.67</v>
      </c>
      <c r="G670" s="353" t="n">
        <v>2006</v>
      </c>
      <c r="H670" s="353" t="n">
        <v>227</v>
      </c>
      <c r="I670" s="372" t="n">
        <v>1.6</v>
      </c>
      <c r="J670" s="373" t="s">
        <v>45</v>
      </c>
      <c r="K670" s="370" t="s">
        <v>5458</v>
      </c>
      <c r="L670" s="370" t="s">
        <v>562</v>
      </c>
      <c r="M670" s="370" t="s">
        <v>3607</v>
      </c>
      <c r="N670" s="273" t="s">
        <v>5459</v>
      </c>
      <c r="O670" s="370" t="n">
        <v>111.03625</v>
      </c>
      <c r="P670" s="370" t="n">
        <v>-0.005315</v>
      </c>
      <c r="Q670" s="353" t="s">
        <v>3609</v>
      </c>
      <c r="R670" s="353" t="s">
        <v>3609</v>
      </c>
      <c r="S670" s="370"/>
      <c r="T670" s="218"/>
      <c r="U670" s="218"/>
      <c r="V670" s="218"/>
      <c r="W670" s="218"/>
      <c r="X670" s="218"/>
      <c r="Y670" s="218"/>
      <c r="Z670" s="218"/>
      <c r="AA670" s="218"/>
    </row>
    <row r="671" customFormat="false" ht="14.25" hidden="false" customHeight="true" outlineLevel="0" collapsed="false">
      <c r="A671" s="353" t="n">
        <v>667</v>
      </c>
      <c r="B671" s="267" t="s">
        <v>5460</v>
      </c>
      <c r="C671" s="370" t="s">
        <v>562</v>
      </c>
      <c r="D671" s="370" t="s">
        <v>560</v>
      </c>
      <c r="E671" s="370" t="s">
        <v>848</v>
      </c>
      <c r="F671" s="380" t="n">
        <v>0.69</v>
      </c>
      <c r="G671" s="353" t="n">
        <v>2004</v>
      </c>
      <c r="H671" s="353" t="n">
        <v>94</v>
      </c>
      <c r="I671" s="372" t="n">
        <v>0.71</v>
      </c>
      <c r="J671" s="373" t="s">
        <v>45</v>
      </c>
      <c r="K671" s="370" t="s">
        <v>5461</v>
      </c>
      <c r="L671" s="370" t="s">
        <v>562</v>
      </c>
      <c r="M671" s="370" t="s">
        <v>3607</v>
      </c>
      <c r="N671" s="273" t="s">
        <v>5462</v>
      </c>
      <c r="O671" s="370" t="n">
        <v>111.038233</v>
      </c>
      <c r="P671" s="370" t="n">
        <v>-0.003988</v>
      </c>
      <c r="Q671" s="353" t="s">
        <v>3609</v>
      </c>
      <c r="R671" s="353" t="s">
        <v>3609</v>
      </c>
      <c r="S671" s="370"/>
      <c r="T671" s="218"/>
      <c r="U671" s="218"/>
      <c r="V671" s="218"/>
      <c r="W671" s="218"/>
      <c r="X671" s="218"/>
      <c r="Y671" s="218"/>
      <c r="Z671" s="218"/>
      <c r="AA671" s="218"/>
    </row>
    <row r="672" customFormat="false" ht="14.25" hidden="false" customHeight="true" outlineLevel="0" collapsed="false">
      <c r="A672" s="353" t="n">
        <v>668</v>
      </c>
      <c r="B672" s="267" t="s">
        <v>5463</v>
      </c>
      <c r="C672" s="370" t="s">
        <v>563</v>
      </c>
      <c r="D672" s="370" t="s">
        <v>560</v>
      </c>
      <c r="E672" s="370" t="s">
        <v>848</v>
      </c>
      <c r="F672" s="380" t="n">
        <v>1.64</v>
      </c>
      <c r="G672" s="353" t="n">
        <v>2015</v>
      </c>
      <c r="H672" s="353" t="n">
        <v>223</v>
      </c>
      <c r="I672" s="372" t="n">
        <v>1.6</v>
      </c>
      <c r="J672" s="373" t="s">
        <v>45</v>
      </c>
      <c r="K672" s="370" t="s">
        <v>5464</v>
      </c>
      <c r="L672" s="370" t="s">
        <v>563</v>
      </c>
      <c r="M672" s="370" t="s">
        <v>3607</v>
      </c>
      <c r="N672" s="267" t="s">
        <v>3657</v>
      </c>
      <c r="O672" s="370" t="n">
        <v>111.053896</v>
      </c>
      <c r="P672" s="370" t="n">
        <v>-0.016446</v>
      </c>
      <c r="Q672" s="353" t="s">
        <v>3609</v>
      </c>
      <c r="R672" s="370"/>
      <c r="S672" s="370"/>
      <c r="T672" s="218"/>
      <c r="U672" s="218"/>
      <c r="V672" s="218"/>
      <c r="W672" s="218"/>
      <c r="X672" s="218"/>
      <c r="Y672" s="218"/>
      <c r="Z672" s="218"/>
      <c r="AA672" s="218"/>
    </row>
    <row r="673" customFormat="false" ht="14.25" hidden="false" customHeight="true" outlineLevel="0" collapsed="false">
      <c r="A673" s="353" t="n">
        <v>669</v>
      </c>
      <c r="B673" s="267" t="s">
        <v>5465</v>
      </c>
      <c r="C673" s="370" t="s">
        <v>564</v>
      </c>
      <c r="D673" s="370" t="s">
        <v>560</v>
      </c>
      <c r="E673" s="370" t="s">
        <v>848</v>
      </c>
      <c r="F673" s="380" t="n">
        <v>0.52</v>
      </c>
      <c r="G673" s="353" t="n">
        <v>2012</v>
      </c>
      <c r="H673" s="353" t="n">
        <v>71</v>
      </c>
      <c r="I673" s="372" t="n">
        <v>0.52</v>
      </c>
      <c r="J673" s="373" t="s">
        <v>45</v>
      </c>
      <c r="K673" s="370" t="s">
        <v>5466</v>
      </c>
      <c r="L673" s="370" t="s">
        <v>564</v>
      </c>
      <c r="M673" s="370" t="s">
        <v>3607</v>
      </c>
      <c r="N673" s="273" t="s">
        <v>5467</v>
      </c>
      <c r="O673" s="370" t="n">
        <v>111.047463</v>
      </c>
      <c r="P673" s="370" t="n">
        <v>-0.003886</v>
      </c>
      <c r="Q673" s="353" t="s">
        <v>3609</v>
      </c>
      <c r="R673" s="353" t="s">
        <v>3609</v>
      </c>
      <c r="S673" s="370"/>
      <c r="T673" s="218"/>
      <c r="U673" s="218"/>
      <c r="V673" s="218"/>
      <c r="W673" s="218"/>
      <c r="X673" s="218"/>
      <c r="Y673" s="218"/>
      <c r="Z673" s="218"/>
      <c r="AA673" s="218"/>
    </row>
    <row r="674" customFormat="false" ht="14.25" hidden="false" customHeight="true" outlineLevel="0" collapsed="false">
      <c r="A674" s="353" t="n">
        <v>670</v>
      </c>
      <c r="B674" s="267" t="s">
        <v>5468</v>
      </c>
      <c r="C674" s="370" t="s">
        <v>565</v>
      </c>
      <c r="D674" s="370" t="s">
        <v>560</v>
      </c>
      <c r="E674" s="370" t="s">
        <v>848</v>
      </c>
      <c r="F674" s="380" t="n">
        <v>8.9</v>
      </c>
      <c r="G674" s="353" t="n">
        <v>2014</v>
      </c>
      <c r="H674" s="353" t="n">
        <v>1210</v>
      </c>
      <c r="I674" s="375" t="n">
        <v>8.9</v>
      </c>
      <c r="J674" s="373" t="s">
        <v>45</v>
      </c>
      <c r="K674" s="370" t="s">
        <v>5469</v>
      </c>
      <c r="L674" s="370" t="s">
        <v>565</v>
      </c>
      <c r="M674" s="370" t="s">
        <v>3607</v>
      </c>
      <c r="N674" s="381" t="s">
        <v>5470</v>
      </c>
      <c r="O674" s="370" t="n">
        <v>111.070064</v>
      </c>
      <c r="P674" s="370" t="n">
        <v>-0.006214</v>
      </c>
      <c r="Q674" s="353" t="s">
        <v>3609</v>
      </c>
      <c r="R674" s="370"/>
      <c r="S674" s="370"/>
      <c r="T674" s="218"/>
      <c r="U674" s="218"/>
      <c r="V674" s="218"/>
      <c r="W674" s="218"/>
      <c r="X674" s="218"/>
      <c r="Y674" s="218"/>
      <c r="Z674" s="218"/>
      <c r="AA674" s="218"/>
    </row>
    <row r="675" customFormat="false" ht="14.25" hidden="false" customHeight="true" outlineLevel="0" collapsed="false">
      <c r="A675" s="353" t="n">
        <v>671</v>
      </c>
      <c r="B675" s="267" t="s">
        <v>5471</v>
      </c>
      <c r="C675" s="269" t="s">
        <v>566</v>
      </c>
      <c r="D675" s="370" t="s">
        <v>560</v>
      </c>
      <c r="E675" s="370" t="s">
        <v>848</v>
      </c>
      <c r="F675" s="371" t="n">
        <v>0.22</v>
      </c>
      <c r="G675" s="267" t="n">
        <v>2012</v>
      </c>
      <c r="H675" s="353" t="n">
        <v>30</v>
      </c>
      <c r="I675" s="372" t="n">
        <v>0.3</v>
      </c>
      <c r="J675" s="373" t="s">
        <v>45</v>
      </c>
      <c r="K675" s="370" t="s">
        <v>5472</v>
      </c>
      <c r="L675" s="269" t="s">
        <v>566</v>
      </c>
      <c r="M675" s="370" t="s">
        <v>3607</v>
      </c>
      <c r="N675" s="382" t="s">
        <v>5473</v>
      </c>
      <c r="O675" s="370" t="n">
        <v>111.040504</v>
      </c>
      <c r="P675" s="370" t="n">
        <v>-0.005425</v>
      </c>
      <c r="Q675" s="353" t="s">
        <v>3609</v>
      </c>
      <c r="R675" s="370"/>
      <c r="S675" s="370"/>
      <c r="T675" s="218"/>
      <c r="U675" s="218"/>
      <c r="V675" s="218"/>
      <c r="W675" s="218"/>
      <c r="X675" s="218"/>
      <c r="Y675" s="218"/>
      <c r="Z675" s="218"/>
      <c r="AA675" s="218"/>
    </row>
    <row r="676" customFormat="false" ht="14.25" hidden="false" customHeight="true" outlineLevel="0" collapsed="false">
      <c r="A676" s="353" t="n">
        <v>672</v>
      </c>
      <c r="B676" s="267" t="s">
        <v>5474</v>
      </c>
      <c r="C676" s="269" t="s">
        <v>566</v>
      </c>
      <c r="D676" s="370" t="s">
        <v>560</v>
      </c>
      <c r="E676" s="370" t="s">
        <v>848</v>
      </c>
      <c r="F676" s="371" t="n">
        <v>0.53</v>
      </c>
      <c r="G676" s="267" t="n">
        <v>2013</v>
      </c>
      <c r="H676" s="353" t="n">
        <v>72</v>
      </c>
      <c r="I676" s="375" t="n">
        <v>0.53</v>
      </c>
      <c r="J676" s="373" t="s">
        <v>45</v>
      </c>
      <c r="K676" s="370" t="s">
        <v>5475</v>
      </c>
      <c r="L676" s="269" t="s">
        <v>566</v>
      </c>
      <c r="M676" s="370" t="s">
        <v>3607</v>
      </c>
      <c r="N676" s="382" t="s">
        <v>5476</v>
      </c>
      <c r="O676" s="370" t="n">
        <v>111.040507</v>
      </c>
      <c r="P676" s="370" t="n">
        <v>-0.001282</v>
      </c>
      <c r="Q676" s="353" t="s">
        <v>3609</v>
      </c>
      <c r="R676" s="370"/>
      <c r="S676" s="370"/>
      <c r="T676" s="218"/>
      <c r="U676" s="218"/>
      <c r="V676" s="218"/>
      <c r="W676" s="218"/>
      <c r="X676" s="218"/>
      <c r="Y676" s="218"/>
      <c r="Z676" s="218"/>
      <c r="AA676" s="218"/>
    </row>
    <row r="677" customFormat="false" ht="14.25" hidden="false" customHeight="true" outlineLevel="0" collapsed="false">
      <c r="A677" s="353" t="n">
        <v>673</v>
      </c>
      <c r="B677" s="267" t="s">
        <v>5477</v>
      </c>
      <c r="C677" s="370" t="s">
        <v>567</v>
      </c>
      <c r="D677" s="370" t="s">
        <v>560</v>
      </c>
      <c r="E677" s="370" t="s">
        <v>848</v>
      </c>
      <c r="F677" s="380" t="n">
        <v>1.19</v>
      </c>
      <c r="G677" s="353" t="n">
        <v>2004</v>
      </c>
      <c r="H677" s="353" t="n">
        <v>162</v>
      </c>
      <c r="I677" s="372" t="n">
        <v>1.19</v>
      </c>
      <c r="J677" s="373" t="s">
        <v>45</v>
      </c>
      <c r="K677" s="370" t="s">
        <v>5478</v>
      </c>
      <c r="L677" s="370" t="s">
        <v>567</v>
      </c>
      <c r="M677" s="370" t="s">
        <v>3607</v>
      </c>
      <c r="N677" s="273" t="s">
        <v>5479</v>
      </c>
      <c r="O677" s="370" t="n">
        <v>111.039381</v>
      </c>
      <c r="P677" s="370" t="n">
        <v>-0.004706</v>
      </c>
      <c r="Q677" s="353" t="s">
        <v>3609</v>
      </c>
      <c r="R677" s="353" t="s">
        <v>3609</v>
      </c>
      <c r="S677" s="370"/>
      <c r="T677" s="218"/>
      <c r="U677" s="218"/>
      <c r="V677" s="218"/>
      <c r="W677" s="218"/>
      <c r="X677" s="218"/>
      <c r="Y677" s="218"/>
      <c r="Z677" s="218"/>
      <c r="AA677" s="218"/>
    </row>
    <row r="678" customFormat="false" ht="14.25" hidden="false" customHeight="true" outlineLevel="0" collapsed="false">
      <c r="A678" s="353" t="n">
        <v>674</v>
      </c>
      <c r="B678" s="267" t="s">
        <v>5480</v>
      </c>
      <c r="C678" s="370" t="s">
        <v>568</v>
      </c>
      <c r="D678" s="370" t="s">
        <v>560</v>
      </c>
      <c r="E678" s="370" t="s">
        <v>848</v>
      </c>
      <c r="F678" s="380" t="n">
        <v>0.44</v>
      </c>
      <c r="G678" s="353" t="n">
        <v>2014</v>
      </c>
      <c r="H678" s="353" t="n">
        <v>60</v>
      </c>
      <c r="I678" s="372" t="n">
        <v>0.44</v>
      </c>
      <c r="J678" s="373" t="s">
        <v>45</v>
      </c>
      <c r="K678" s="370" t="s">
        <v>5481</v>
      </c>
      <c r="L678" s="370" t="s">
        <v>568</v>
      </c>
      <c r="M678" s="370" t="s">
        <v>3607</v>
      </c>
      <c r="N678" s="273" t="s">
        <v>5482</v>
      </c>
      <c r="O678" s="370" t="n">
        <v>111.047274</v>
      </c>
      <c r="P678" s="370" t="n">
        <v>-0.002104</v>
      </c>
      <c r="Q678" s="353" t="s">
        <v>3609</v>
      </c>
      <c r="R678" s="353" t="s">
        <v>3609</v>
      </c>
      <c r="S678" s="370"/>
      <c r="T678" s="218"/>
      <c r="U678" s="218"/>
      <c r="V678" s="218"/>
      <c r="W678" s="218"/>
      <c r="X678" s="218"/>
      <c r="Y678" s="218"/>
      <c r="Z678" s="218"/>
      <c r="AA678" s="218"/>
    </row>
    <row r="679" customFormat="false" ht="14.25" hidden="false" customHeight="true" outlineLevel="0" collapsed="false">
      <c r="A679" s="353" t="n">
        <v>675</v>
      </c>
      <c r="B679" s="267" t="s">
        <v>5483</v>
      </c>
      <c r="C679" s="370" t="s">
        <v>569</v>
      </c>
      <c r="D679" s="370" t="s">
        <v>560</v>
      </c>
      <c r="E679" s="370" t="s">
        <v>848</v>
      </c>
      <c r="F679" s="380" t="n">
        <v>2.35</v>
      </c>
      <c r="G679" s="353" t="n">
        <v>2010</v>
      </c>
      <c r="H679" s="353" t="n">
        <v>319</v>
      </c>
      <c r="I679" s="375" t="n">
        <v>2.35</v>
      </c>
      <c r="J679" s="373" t="s">
        <v>45</v>
      </c>
      <c r="K679" s="370" t="s">
        <v>5484</v>
      </c>
      <c r="L679" s="370" t="s">
        <v>569</v>
      </c>
      <c r="M679" s="370" t="s">
        <v>3607</v>
      </c>
      <c r="N679" s="376" t="s">
        <v>5485</v>
      </c>
      <c r="O679" s="370" t="n">
        <v>111.050905</v>
      </c>
      <c r="P679" s="370" t="n">
        <v>-0.014629</v>
      </c>
      <c r="Q679" s="353" t="s">
        <v>3609</v>
      </c>
      <c r="R679" s="370"/>
      <c r="S679" s="370"/>
      <c r="T679" s="218"/>
      <c r="U679" s="218"/>
      <c r="V679" s="218"/>
      <c r="W679" s="218"/>
      <c r="X679" s="218"/>
      <c r="Y679" s="218"/>
      <c r="Z679" s="218"/>
      <c r="AA679" s="218"/>
    </row>
    <row r="680" customFormat="false" ht="14.25" hidden="false" customHeight="true" outlineLevel="0" collapsed="false">
      <c r="A680" s="353" t="n">
        <v>676</v>
      </c>
      <c r="B680" s="267" t="s">
        <v>5486</v>
      </c>
      <c r="C680" s="370" t="s">
        <v>570</v>
      </c>
      <c r="D680" s="370" t="s">
        <v>560</v>
      </c>
      <c r="E680" s="370" t="s">
        <v>848</v>
      </c>
      <c r="F680" s="380" t="n">
        <v>0.96</v>
      </c>
      <c r="G680" s="353" t="n">
        <v>2016</v>
      </c>
      <c r="H680" s="353" t="n">
        <v>130</v>
      </c>
      <c r="I680" s="372" t="n">
        <v>0.96</v>
      </c>
      <c r="J680" s="373" t="s">
        <v>45</v>
      </c>
      <c r="K680" s="370" t="s">
        <v>5487</v>
      </c>
      <c r="L680" s="370" t="s">
        <v>570</v>
      </c>
      <c r="M680" s="370" t="s">
        <v>3607</v>
      </c>
      <c r="N680" s="273" t="s">
        <v>5488</v>
      </c>
      <c r="O680" s="370" t="n">
        <v>111.069938</v>
      </c>
      <c r="P680" s="370" t="n">
        <v>-0.0083</v>
      </c>
      <c r="Q680" s="353" t="s">
        <v>3609</v>
      </c>
      <c r="R680" s="353" t="s">
        <v>3609</v>
      </c>
      <c r="S680" s="370"/>
      <c r="T680" s="218"/>
      <c r="U680" s="218"/>
      <c r="V680" s="218"/>
      <c r="W680" s="218"/>
      <c r="X680" s="218"/>
      <c r="Y680" s="218"/>
      <c r="Z680" s="218"/>
      <c r="AA680" s="218"/>
    </row>
    <row r="681" customFormat="false" ht="14.25" hidden="false" customHeight="true" outlineLevel="0" collapsed="false">
      <c r="A681" s="353" t="n">
        <v>677</v>
      </c>
      <c r="B681" s="267" t="s">
        <v>5489</v>
      </c>
      <c r="C681" s="370" t="s">
        <v>571</v>
      </c>
      <c r="D681" s="370" t="s">
        <v>560</v>
      </c>
      <c r="E681" s="370" t="s">
        <v>848</v>
      </c>
      <c r="F681" s="380" t="n">
        <v>1.7</v>
      </c>
      <c r="G681" s="353" t="n">
        <v>2004</v>
      </c>
      <c r="H681" s="353" t="n">
        <v>231</v>
      </c>
      <c r="I681" s="372" t="n">
        <v>1.7</v>
      </c>
      <c r="J681" s="373" t="s">
        <v>45</v>
      </c>
      <c r="K681" s="370" t="s">
        <v>5490</v>
      </c>
      <c r="L681" s="370" t="s">
        <v>571</v>
      </c>
      <c r="M681" s="370" t="s">
        <v>3607</v>
      </c>
      <c r="N681" s="273" t="s">
        <v>5491</v>
      </c>
      <c r="O681" s="370" t="n">
        <v>111.064851</v>
      </c>
      <c r="P681" s="370" t="n">
        <v>-0.014745</v>
      </c>
      <c r="Q681" s="353" t="s">
        <v>3609</v>
      </c>
      <c r="R681" s="353" t="s">
        <v>3609</v>
      </c>
      <c r="S681" s="370"/>
      <c r="T681" s="218"/>
      <c r="U681" s="218"/>
      <c r="V681" s="218"/>
      <c r="W681" s="218"/>
      <c r="X681" s="218"/>
      <c r="Y681" s="218"/>
      <c r="Z681" s="218"/>
      <c r="AA681" s="218"/>
    </row>
    <row r="682" customFormat="false" ht="14.25" hidden="false" customHeight="true" outlineLevel="0" collapsed="false">
      <c r="A682" s="353" t="n">
        <v>678</v>
      </c>
      <c r="B682" s="267" t="s">
        <v>5492</v>
      </c>
      <c r="C682" s="370" t="s">
        <v>571</v>
      </c>
      <c r="D682" s="370" t="s">
        <v>560</v>
      </c>
      <c r="E682" s="370" t="s">
        <v>848</v>
      </c>
      <c r="F682" s="380" t="n">
        <v>1.28</v>
      </c>
      <c r="G682" s="353" t="n">
        <v>2016</v>
      </c>
      <c r="H682" s="353" t="n">
        <v>174</v>
      </c>
      <c r="I682" s="372" t="n">
        <v>1.2</v>
      </c>
      <c r="J682" s="373" t="s">
        <v>45</v>
      </c>
      <c r="K682" s="370" t="s">
        <v>5493</v>
      </c>
      <c r="L682" s="370" t="s">
        <v>571</v>
      </c>
      <c r="M682" s="370" t="s">
        <v>3607</v>
      </c>
      <c r="N682" s="376" t="s">
        <v>5494</v>
      </c>
      <c r="O682" s="370" t="n">
        <v>111.041738</v>
      </c>
      <c r="P682" s="370" t="n">
        <v>-0.006541</v>
      </c>
      <c r="Q682" s="353" t="s">
        <v>3609</v>
      </c>
      <c r="R682" s="370"/>
      <c r="S682" s="370"/>
      <c r="T682" s="218"/>
      <c r="U682" s="218"/>
      <c r="V682" s="218"/>
      <c r="W682" s="218"/>
      <c r="X682" s="218"/>
      <c r="Y682" s="218"/>
      <c r="Z682" s="218"/>
      <c r="AA682" s="218"/>
    </row>
    <row r="683" customFormat="false" ht="14.25" hidden="false" customHeight="true" outlineLevel="0" collapsed="false">
      <c r="A683" s="353" t="n">
        <v>679</v>
      </c>
      <c r="B683" s="267" t="s">
        <v>5495</v>
      </c>
      <c r="C683" s="269" t="s">
        <v>572</v>
      </c>
      <c r="D683" s="370" t="s">
        <v>560</v>
      </c>
      <c r="E683" s="370" t="s">
        <v>848</v>
      </c>
      <c r="F683" s="371" t="n">
        <v>1.44</v>
      </c>
      <c r="G683" s="267" t="n">
        <v>2013</v>
      </c>
      <c r="H683" s="353" t="n">
        <v>1</v>
      </c>
      <c r="I683" s="372" t="n">
        <v>1.4</v>
      </c>
      <c r="J683" s="373" t="s">
        <v>45</v>
      </c>
      <c r="K683" s="370" t="s">
        <v>5496</v>
      </c>
      <c r="L683" s="269" t="s">
        <v>572</v>
      </c>
      <c r="M683" s="370" t="s">
        <v>3607</v>
      </c>
      <c r="N683" s="273" t="s">
        <v>5497</v>
      </c>
      <c r="O683" s="370" t="n">
        <v>111.04139</v>
      </c>
      <c r="P683" s="370" t="n">
        <v>-0.007521</v>
      </c>
      <c r="Q683" s="353" t="s">
        <v>3609</v>
      </c>
      <c r="R683" s="353" t="s">
        <v>3609</v>
      </c>
      <c r="S683" s="370"/>
      <c r="T683" s="218"/>
      <c r="U683" s="218"/>
      <c r="V683" s="218"/>
      <c r="W683" s="218"/>
      <c r="X683" s="218"/>
      <c r="Y683" s="218"/>
      <c r="Z683" s="218"/>
      <c r="AA683" s="218"/>
    </row>
    <row r="684" customFormat="false" ht="14.25" hidden="false" customHeight="true" outlineLevel="0" collapsed="false">
      <c r="A684" s="353" t="n">
        <v>680</v>
      </c>
      <c r="B684" s="267" t="s">
        <v>5498</v>
      </c>
      <c r="C684" s="269" t="s">
        <v>573</v>
      </c>
      <c r="D684" s="370" t="s">
        <v>560</v>
      </c>
      <c r="E684" s="370" t="s">
        <v>848</v>
      </c>
      <c r="F684" s="371" t="n">
        <v>2</v>
      </c>
      <c r="G684" s="267" t="n">
        <v>2016</v>
      </c>
      <c r="H684" s="353" t="n">
        <v>196</v>
      </c>
      <c r="I684" s="372" t="n">
        <v>2</v>
      </c>
      <c r="J684" s="373" t="s">
        <v>45</v>
      </c>
      <c r="K684" s="370" t="s">
        <v>5499</v>
      </c>
      <c r="L684" s="269" t="s">
        <v>573</v>
      </c>
      <c r="M684" s="370" t="s">
        <v>3607</v>
      </c>
      <c r="N684" s="273" t="s">
        <v>5500</v>
      </c>
      <c r="O684" s="370" t="n">
        <v>111.051821</v>
      </c>
      <c r="P684" s="370" t="n">
        <v>0.009128</v>
      </c>
      <c r="Q684" s="353" t="s">
        <v>3609</v>
      </c>
      <c r="R684" s="353" t="s">
        <v>3609</v>
      </c>
      <c r="S684" s="370"/>
      <c r="T684" s="218"/>
      <c r="U684" s="218"/>
      <c r="V684" s="218"/>
      <c r="W684" s="218"/>
      <c r="X684" s="218"/>
      <c r="Y684" s="218"/>
      <c r="Z684" s="218"/>
      <c r="AA684" s="218"/>
    </row>
    <row r="685" customFormat="false" ht="14.25" hidden="false" customHeight="true" outlineLevel="0" collapsed="false">
      <c r="A685" s="353" t="n">
        <v>681</v>
      </c>
      <c r="B685" s="267" t="s">
        <v>5501</v>
      </c>
      <c r="C685" s="370" t="s">
        <v>574</v>
      </c>
      <c r="D685" s="370" t="s">
        <v>560</v>
      </c>
      <c r="E685" s="370" t="s">
        <v>848</v>
      </c>
      <c r="F685" s="380" t="n">
        <v>0.73</v>
      </c>
      <c r="G685" s="353" t="n">
        <v>2010</v>
      </c>
      <c r="H685" s="353" t="n">
        <v>99</v>
      </c>
      <c r="I685" s="372" t="n">
        <v>0.73</v>
      </c>
      <c r="J685" s="373" t="s">
        <v>45</v>
      </c>
      <c r="K685" s="370" t="s">
        <v>5481</v>
      </c>
      <c r="L685" s="370" t="s">
        <v>574</v>
      </c>
      <c r="M685" s="370" t="s">
        <v>3607</v>
      </c>
      <c r="N685" s="273" t="s">
        <v>5502</v>
      </c>
      <c r="O685" s="370" t="n">
        <v>111.067145</v>
      </c>
      <c r="P685" s="370" t="n">
        <v>-0.015172</v>
      </c>
      <c r="Q685" s="353" t="s">
        <v>3609</v>
      </c>
      <c r="R685" s="353" t="s">
        <v>3609</v>
      </c>
      <c r="S685" s="370"/>
      <c r="T685" s="218"/>
      <c r="U685" s="218"/>
      <c r="V685" s="218"/>
      <c r="W685" s="218"/>
      <c r="X685" s="218"/>
      <c r="Y685" s="218"/>
      <c r="Z685" s="218"/>
      <c r="AA685" s="218"/>
    </row>
    <row r="686" customFormat="false" ht="14.25" hidden="false" customHeight="true" outlineLevel="0" collapsed="false">
      <c r="A686" s="353" t="n">
        <v>682</v>
      </c>
      <c r="B686" s="267" t="s">
        <v>5503</v>
      </c>
      <c r="C686" s="370" t="s">
        <v>575</v>
      </c>
      <c r="D686" s="370" t="s">
        <v>560</v>
      </c>
      <c r="E686" s="370" t="s">
        <v>848</v>
      </c>
      <c r="F686" s="380" t="n">
        <v>1.33</v>
      </c>
      <c r="G686" s="353" t="n">
        <v>2004</v>
      </c>
      <c r="H686" s="353" t="n">
        <v>181</v>
      </c>
      <c r="I686" s="372" t="n">
        <v>1.3</v>
      </c>
      <c r="J686" s="373" t="s">
        <v>45</v>
      </c>
      <c r="K686" s="370" t="s">
        <v>5504</v>
      </c>
      <c r="L686" s="370" t="s">
        <v>575</v>
      </c>
      <c r="M686" s="370" t="s">
        <v>3607</v>
      </c>
      <c r="N686" s="273" t="s">
        <v>5505</v>
      </c>
      <c r="O686" s="370" t="n">
        <v>111.0536</v>
      </c>
      <c r="P686" s="370" t="n">
        <v>0.009204</v>
      </c>
      <c r="Q686" s="353" t="s">
        <v>3609</v>
      </c>
      <c r="R686" s="353" t="s">
        <v>3609</v>
      </c>
      <c r="S686" s="370"/>
      <c r="T686" s="218"/>
      <c r="U686" s="218"/>
      <c r="V686" s="218"/>
      <c r="W686" s="218"/>
      <c r="X686" s="218"/>
      <c r="Y686" s="218"/>
      <c r="Z686" s="218"/>
      <c r="AA686" s="218"/>
    </row>
    <row r="687" customFormat="false" ht="14.25" hidden="false" customHeight="true" outlineLevel="0" collapsed="false">
      <c r="A687" s="353" t="n">
        <v>683</v>
      </c>
      <c r="B687" s="267" t="s">
        <v>5506</v>
      </c>
      <c r="C687" s="370" t="s">
        <v>576</v>
      </c>
      <c r="D687" s="370" t="s">
        <v>560</v>
      </c>
      <c r="E687" s="370" t="s">
        <v>848</v>
      </c>
      <c r="F687" s="380" t="n">
        <v>1.47</v>
      </c>
      <c r="G687" s="353" t="n">
        <v>2014</v>
      </c>
      <c r="H687" s="353" t="n">
        <v>200</v>
      </c>
      <c r="I687" s="372" t="n">
        <v>1.3</v>
      </c>
      <c r="J687" s="373" t="s">
        <v>45</v>
      </c>
      <c r="K687" s="370" t="s">
        <v>5507</v>
      </c>
      <c r="L687" s="370" t="s">
        <v>576</v>
      </c>
      <c r="M687" s="370" t="s">
        <v>3607</v>
      </c>
      <c r="N687" s="273" t="s">
        <v>5508</v>
      </c>
      <c r="O687" s="370" t="n">
        <v>111.066361</v>
      </c>
      <c r="P687" s="370" t="n">
        <v>-0.015375</v>
      </c>
      <c r="Q687" s="353" t="s">
        <v>3609</v>
      </c>
      <c r="R687" s="353" t="s">
        <v>3609</v>
      </c>
      <c r="S687" s="370"/>
      <c r="T687" s="218"/>
      <c r="U687" s="218"/>
      <c r="V687" s="218"/>
      <c r="W687" s="218"/>
      <c r="X687" s="218"/>
      <c r="Y687" s="218"/>
      <c r="Z687" s="218"/>
      <c r="AA687" s="218"/>
    </row>
    <row r="688" customFormat="false" ht="14.25" hidden="false" customHeight="true" outlineLevel="0" collapsed="false">
      <c r="A688" s="353" t="n">
        <v>684</v>
      </c>
      <c r="B688" s="267" t="s">
        <v>5509</v>
      </c>
      <c r="C688" s="370" t="s">
        <v>577</v>
      </c>
      <c r="D688" s="370" t="s">
        <v>560</v>
      </c>
      <c r="E688" s="370" t="s">
        <v>848</v>
      </c>
      <c r="F688" s="380" t="n">
        <v>0.23</v>
      </c>
      <c r="G688" s="353" t="n">
        <v>2006</v>
      </c>
      <c r="H688" s="353" t="n">
        <v>31</v>
      </c>
      <c r="I688" s="372" t="n">
        <v>0.42</v>
      </c>
      <c r="J688" s="373" t="s">
        <v>45</v>
      </c>
      <c r="K688" s="370" t="s">
        <v>5510</v>
      </c>
      <c r="L688" s="370" t="s">
        <v>577</v>
      </c>
      <c r="M688" s="370" t="s">
        <v>3607</v>
      </c>
      <c r="N688" s="273" t="s">
        <v>5511</v>
      </c>
      <c r="O688" s="370" t="n">
        <v>111.058696</v>
      </c>
      <c r="P688" s="370" t="n">
        <v>-0.001888</v>
      </c>
      <c r="Q688" s="353" t="s">
        <v>3609</v>
      </c>
      <c r="R688" s="353" t="s">
        <v>3609</v>
      </c>
      <c r="S688" s="370"/>
      <c r="T688" s="218"/>
      <c r="U688" s="218"/>
      <c r="V688" s="218"/>
      <c r="W688" s="218"/>
      <c r="X688" s="218"/>
      <c r="Y688" s="218"/>
      <c r="Z688" s="218"/>
      <c r="AA688" s="218"/>
    </row>
    <row r="689" customFormat="false" ht="14.25" hidden="false" customHeight="true" outlineLevel="0" collapsed="false">
      <c r="A689" s="353" t="n">
        <v>685</v>
      </c>
      <c r="B689" s="267" t="s">
        <v>5512</v>
      </c>
      <c r="C689" s="269" t="s">
        <v>578</v>
      </c>
      <c r="D689" s="370" t="s">
        <v>560</v>
      </c>
      <c r="E689" s="370" t="s">
        <v>848</v>
      </c>
      <c r="F689" s="371" t="n">
        <v>0.31</v>
      </c>
      <c r="G689" s="267" t="n">
        <v>2004</v>
      </c>
      <c r="H689" s="353" t="n">
        <v>42</v>
      </c>
      <c r="I689" s="372" t="n">
        <v>0.31</v>
      </c>
      <c r="J689" s="373" t="s">
        <v>45</v>
      </c>
      <c r="K689" s="370" t="s">
        <v>5513</v>
      </c>
      <c r="L689" s="269" t="s">
        <v>578</v>
      </c>
      <c r="M689" s="370" t="s">
        <v>3607</v>
      </c>
      <c r="N689" s="273" t="s">
        <v>5514</v>
      </c>
      <c r="O689" s="370" t="n">
        <v>111.046941</v>
      </c>
      <c r="P689" s="370" t="n">
        <v>-0.004878</v>
      </c>
      <c r="Q689" s="353" t="s">
        <v>3609</v>
      </c>
      <c r="R689" s="353" t="s">
        <v>3609</v>
      </c>
      <c r="S689" s="370"/>
      <c r="T689" s="218"/>
      <c r="U689" s="218"/>
      <c r="V689" s="218"/>
      <c r="W689" s="218"/>
      <c r="X689" s="218"/>
      <c r="Y689" s="218"/>
      <c r="Z689" s="218"/>
      <c r="AA689" s="218"/>
    </row>
    <row r="690" customFormat="false" ht="14.25" hidden="false" customHeight="true" outlineLevel="0" collapsed="false">
      <c r="A690" s="353" t="n">
        <v>686</v>
      </c>
      <c r="B690" s="267" t="s">
        <v>5515</v>
      </c>
      <c r="C690" s="269" t="s">
        <v>579</v>
      </c>
      <c r="D690" s="370" t="s">
        <v>560</v>
      </c>
      <c r="E690" s="370" t="s">
        <v>848</v>
      </c>
      <c r="F690" s="371" t="n">
        <v>0.41</v>
      </c>
      <c r="G690" s="267" t="n">
        <v>2007</v>
      </c>
      <c r="H690" s="353" t="n">
        <v>56</v>
      </c>
      <c r="I690" s="372" t="n">
        <v>0.41</v>
      </c>
      <c r="J690" s="373" t="s">
        <v>45</v>
      </c>
      <c r="K690" s="370" t="s">
        <v>5516</v>
      </c>
      <c r="L690" s="269" t="s">
        <v>579</v>
      </c>
      <c r="M690" s="370" t="s">
        <v>3607</v>
      </c>
      <c r="N690" s="273" t="s">
        <v>5517</v>
      </c>
      <c r="O690" s="370" t="n">
        <v>111.059354</v>
      </c>
      <c r="P690" s="370" t="n">
        <v>-0.006947</v>
      </c>
      <c r="Q690" s="353" t="s">
        <v>3609</v>
      </c>
      <c r="R690" s="353" t="s">
        <v>3609</v>
      </c>
      <c r="S690" s="370"/>
      <c r="T690" s="218"/>
      <c r="U690" s="218"/>
      <c r="V690" s="218"/>
      <c r="W690" s="218"/>
      <c r="X690" s="218"/>
      <c r="Y690" s="218"/>
      <c r="Z690" s="218"/>
      <c r="AA690" s="218"/>
    </row>
    <row r="691" customFormat="false" ht="14.25" hidden="false" customHeight="true" outlineLevel="0" collapsed="false">
      <c r="A691" s="353" t="n">
        <v>687</v>
      </c>
      <c r="B691" s="267" t="s">
        <v>5518</v>
      </c>
      <c r="C691" s="370" t="s">
        <v>580</v>
      </c>
      <c r="D691" s="370" t="s">
        <v>560</v>
      </c>
      <c r="E691" s="370" t="s">
        <v>848</v>
      </c>
      <c r="F691" s="380" t="n">
        <v>0.6</v>
      </c>
      <c r="G691" s="353" t="n">
        <v>2013</v>
      </c>
      <c r="H691" s="353" t="n">
        <v>81</v>
      </c>
      <c r="I691" s="375" t="n">
        <v>0.6</v>
      </c>
      <c r="J691" s="373" t="s">
        <v>45</v>
      </c>
      <c r="K691" s="370" t="s">
        <v>5519</v>
      </c>
      <c r="L691" s="370" t="s">
        <v>580</v>
      </c>
      <c r="M691" s="370" t="s">
        <v>3607</v>
      </c>
      <c r="N691" s="376" t="s">
        <v>5520</v>
      </c>
      <c r="O691" s="370" t="n">
        <v>111.060731</v>
      </c>
      <c r="P691" s="370" t="n">
        <v>-0.000365</v>
      </c>
      <c r="Q691" s="353" t="s">
        <v>3609</v>
      </c>
      <c r="R691" s="370"/>
      <c r="S691" s="370"/>
      <c r="T691" s="218"/>
      <c r="U691" s="218"/>
      <c r="V691" s="218"/>
      <c r="W691" s="218"/>
      <c r="X691" s="218"/>
      <c r="Y691" s="218"/>
      <c r="Z691" s="218"/>
      <c r="AA691" s="218"/>
    </row>
    <row r="692" customFormat="false" ht="14.25" hidden="false" customHeight="true" outlineLevel="0" collapsed="false">
      <c r="A692" s="353" t="n">
        <v>688</v>
      </c>
      <c r="B692" s="267" t="s">
        <v>5521</v>
      </c>
      <c r="C692" s="370" t="s">
        <v>581</v>
      </c>
      <c r="D692" s="370" t="s">
        <v>560</v>
      </c>
      <c r="E692" s="370" t="s">
        <v>848</v>
      </c>
      <c r="F692" s="380" t="n">
        <v>0.29</v>
      </c>
      <c r="G692" s="353" t="n">
        <v>2004</v>
      </c>
      <c r="H692" s="353" t="n">
        <v>39</v>
      </c>
      <c r="I692" s="372" t="n">
        <v>0.29</v>
      </c>
      <c r="J692" s="373" t="s">
        <v>45</v>
      </c>
      <c r="K692" s="370" t="s">
        <v>5522</v>
      </c>
      <c r="L692" s="370" t="s">
        <v>581</v>
      </c>
      <c r="M692" s="370" t="s">
        <v>3607</v>
      </c>
      <c r="N692" s="273" t="s">
        <v>5523</v>
      </c>
      <c r="O692" s="370" t="n">
        <v>111.059615</v>
      </c>
      <c r="P692" s="370" t="n">
        <v>0.006497</v>
      </c>
      <c r="Q692" s="353" t="s">
        <v>3609</v>
      </c>
      <c r="R692" s="353" t="s">
        <v>3609</v>
      </c>
      <c r="S692" s="370"/>
      <c r="T692" s="218"/>
      <c r="U692" s="218"/>
      <c r="V692" s="218"/>
      <c r="W692" s="218"/>
      <c r="X692" s="218"/>
      <c r="Y692" s="218"/>
      <c r="Z692" s="218"/>
      <c r="AA692" s="218"/>
    </row>
    <row r="693" customFormat="false" ht="14.25" hidden="false" customHeight="true" outlineLevel="0" collapsed="false">
      <c r="A693" s="353" t="n">
        <v>689</v>
      </c>
      <c r="B693" s="267" t="s">
        <v>5524</v>
      </c>
      <c r="C693" s="269" t="s">
        <v>582</v>
      </c>
      <c r="D693" s="370" t="s">
        <v>560</v>
      </c>
      <c r="E693" s="370" t="s">
        <v>848</v>
      </c>
      <c r="F693" s="380" t="n">
        <v>1.32</v>
      </c>
      <c r="G693" s="353" t="n">
        <v>2011</v>
      </c>
      <c r="H693" s="353" t="n">
        <v>179</v>
      </c>
      <c r="I693" s="372" t="n">
        <v>1.32</v>
      </c>
      <c r="J693" s="373" t="s">
        <v>45</v>
      </c>
      <c r="K693" s="370" t="s">
        <v>5525</v>
      </c>
      <c r="L693" s="269" t="s">
        <v>582</v>
      </c>
      <c r="M693" s="370" t="s">
        <v>3607</v>
      </c>
      <c r="N693" s="273" t="s">
        <v>5526</v>
      </c>
      <c r="O693" s="370" t="n">
        <v>111.06792</v>
      </c>
      <c r="P693" s="370" t="n">
        <v>-0.014886</v>
      </c>
      <c r="Q693" s="353" t="s">
        <v>3609</v>
      </c>
      <c r="R693" s="353" t="s">
        <v>3609</v>
      </c>
      <c r="S693" s="370"/>
      <c r="T693" s="218"/>
      <c r="U693" s="218"/>
      <c r="V693" s="218"/>
      <c r="W693" s="218"/>
      <c r="X693" s="218"/>
      <c r="Y693" s="218"/>
      <c r="Z693" s="218"/>
      <c r="AA693" s="218"/>
    </row>
    <row r="694" customFormat="false" ht="14.25" hidden="false" customHeight="true" outlineLevel="0" collapsed="false">
      <c r="A694" s="353" t="n">
        <v>690</v>
      </c>
      <c r="B694" s="267" t="s">
        <v>5527</v>
      </c>
      <c r="C694" s="269" t="s">
        <v>583</v>
      </c>
      <c r="D694" s="370" t="s">
        <v>560</v>
      </c>
      <c r="E694" s="370" t="s">
        <v>848</v>
      </c>
      <c r="F694" s="371" t="n">
        <v>1.54</v>
      </c>
      <c r="G694" s="267" t="n">
        <v>2004</v>
      </c>
      <c r="H694" s="353" t="n">
        <v>209</v>
      </c>
      <c r="I694" s="372" t="n">
        <v>1.4</v>
      </c>
      <c r="J694" s="373" t="s">
        <v>45</v>
      </c>
      <c r="K694" s="370" t="s">
        <v>5528</v>
      </c>
      <c r="L694" s="269" t="s">
        <v>583</v>
      </c>
      <c r="M694" s="370" t="s">
        <v>3607</v>
      </c>
      <c r="N694" s="267" t="s">
        <v>3657</v>
      </c>
      <c r="O694" s="370" t="n">
        <v>111.041234</v>
      </c>
      <c r="P694" s="370" t="n">
        <v>-0.002387</v>
      </c>
      <c r="Q694" s="353" t="s">
        <v>3609</v>
      </c>
      <c r="R694" s="370"/>
      <c r="S694" s="370"/>
      <c r="T694" s="218"/>
      <c r="U694" s="218"/>
      <c r="V694" s="218"/>
      <c r="W694" s="218"/>
      <c r="X694" s="218"/>
      <c r="Y694" s="218"/>
      <c r="Z694" s="218"/>
      <c r="AA694" s="218"/>
    </row>
    <row r="695" customFormat="false" ht="14.25" hidden="false" customHeight="true" outlineLevel="0" collapsed="false">
      <c r="A695" s="353" t="n">
        <v>691</v>
      </c>
      <c r="B695" s="267" t="s">
        <v>5529</v>
      </c>
      <c r="C695" s="370" t="s">
        <v>584</v>
      </c>
      <c r="D695" s="370" t="s">
        <v>560</v>
      </c>
      <c r="E695" s="370" t="s">
        <v>848</v>
      </c>
      <c r="F695" s="380" t="n">
        <v>3.8</v>
      </c>
      <c r="G695" s="353" t="n">
        <v>2009</v>
      </c>
      <c r="H695" s="353" t="n">
        <v>516</v>
      </c>
      <c r="I695" s="437" t="n">
        <v>3.83</v>
      </c>
      <c r="J695" s="438" t="s">
        <v>45</v>
      </c>
      <c r="K695" s="377" t="s">
        <v>5530</v>
      </c>
      <c r="L695" s="370" t="s">
        <v>584</v>
      </c>
      <c r="M695" s="370" t="s">
        <v>3607</v>
      </c>
      <c r="N695" s="267" t="s">
        <v>3657</v>
      </c>
      <c r="O695" s="370" t="n">
        <v>111.048463</v>
      </c>
      <c r="P695" s="370" t="n">
        <v>-0.048166</v>
      </c>
      <c r="Q695" s="353" t="s">
        <v>3609</v>
      </c>
      <c r="R695" s="370"/>
      <c r="S695" s="370"/>
      <c r="T695" s="218"/>
      <c r="U695" s="218"/>
      <c r="V695" s="218"/>
      <c r="W695" s="218"/>
      <c r="X695" s="218"/>
      <c r="Y695" s="218"/>
      <c r="Z695" s="218"/>
      <c r="AA695" s="218"/>
    </row>
    <row r="696" customFormat="false" ht="14.25" hidden="false" customHeight="true" outlineLevel="0" collapsed="false">
      <c r="A696" s="353" t="n">
        <v>692</v>
      </c>
      <c r="B696" s="267" t="s">
        <v>5531</v>
      </c>
      <c r="C696" s="370" t="s">
        <v>585</v>
      </c>
      <c r="D696" s="370" t="s">
        <v>560</v>
      </c>
      <c r="E696" s="370" t="s">
        <v>848</v>
      </c>
      <c r="F696" s="380" t="n">
        <v>2.3</v>
      </c>
      <c r="G696" s="353" t="n">
        <v>2004</v>
      </c>
      <c r="H696" s="353" t="n">
        <v>312</v>
      </c>
      <c r="I696" s="372" t="n">
        <v>2.3</v>
      </c>
      <c r="J696" s="373" t="s">
        <v>45</v>
      </c>
      <c r="K696" s="370" t="s">
        <v>5532</v>
      </c>
      <c r="L696" s="370" t="s">
        <v>585</v>
      </c>
      <c r="M696" s="370" t="s">
        <v>3607</v>
      </c>
      <c r="N696" s="267" t="s">
        <v>3657</v>
      </c>
      <c r="O696" s="370" t="n">
        <v>111.040644</v>
      </c>
      <c r="P696" s="370" t="n">
        <v>-0.003768</v>
      </c>
      <c r="Q696" s="353" t="s">
        <v>3609</v>
      </c>
      <c r="R696" s="370"/>
      <c r="S696" s="370"/>
      <c r="T696" s="218"/>
      <c r="U696" s="218"/>
      <c r="V696" s="218"/>
      <c r="W696" s="218"/>
      <c r="X696" s="218"/>
      <c r="Y696" s="218"/>
      <c r="Z696" s="218"/>
      <c r="AA696" s="218"/>
    </row>
    <row r="697" customFormat="false" ht="14.25" hidden="false" customHeight="true" outlineLevel="0" collapsed="false">
      <c r="A697" s="353" t="n">
        <v>693</v>
      </c>
      <c r="B697" s="267" t="s">
        <v>5533</v>
      </c>
      <c r="C697" s="370" t="s">
        <v>586</v>
      </c>
      <c r="D697" s="370" t="s">
        <v>560</v>
      </c>
      <c r="E697" s="370" t="s">
        <v>848</v>
      </c>
      <c r="F697" s="380" t="n">
        <v>0.97</v>
      </c>
      <c r="G697" s="353" t="n">
        <v>2003</v>
      </c>
      <c r="H697" s="353" t="n">
        <v>132</v>
      </c>
      <c r="I697" s="372" t="n">
        <v>0.99</v>
      </c>
      <c r="J697" s="373" t="s">
        <v>39</v>
      </c>
      <c r="K697" s="377" t="s">
        <v>5534</v>
      </c>
      <c r="L697" s="370" t="s">
        <v>586</v>
      </c>
      <c r="M697" s="370" t="s">
        <v>3607</v>
      </c>
      <c r="N697" s="273" t="s">
        <v>5535</v>
      </c>
      <c r="O697" s="370" t="n">
        <v>111.060748</v>
      </c>
      <c r="P697" s="370" t="n">
        <v>-0.004324</v>
      </c>
      <c r="Q697" s="353" t="s">
        <v>3609</v>
      </c>
      <c r="R697" s="353" t="s">
        <v>3609</v>
      </c>
      <c r="S697" s="370"/>
      <c r="T697" s="218"/>
      <c r="U697" s="218"/>
      <c r="V697" s="218"/>
      <c r="W697" s="218"/>
      <c r="X697" s="218"/>
      <c r="Y697" s="218"/>
      <c r="Z697" s="218"/>
      <c r="AA697" s="218"/>
    </row>
    <row r="698" customFormat="false" ht="14.25" hidden="false" customHeight="true" outlineLevel="0" collapsed="false">
      <c r="A698" s="353" t="n">
        <v>694</v>
      </c>
      <c r="B698" s="267" t="s">
        <v>5536</v>
      </c>
      <c r="C698" s="370" t="s">
        <v>586</v>
      </c>
      <c r="D698" s="370" t="s">
        <v>560</v>
      </c>
      <c r="E698" s="370" t="s">
        <v>848</v>
      </c>
      <c r="F698" s="380" t="n">
        <v>1.27</v>
      </c>
      <c r="G698" s="353" t="n">
        <v>2012</v>
      </c>
      <c r="H698" s="353" t="n">
        <v>173</v>
      </c>
      <c r="I698" s="372" t="n">
        <v>1.3</v>
      </c>
      <c r="J698" s="373" t="s">
        <v>45</v>
      </c>
      <c r="K698" s="370" t="s">
        <v>5537</v>
      </c>
      <c r="L698" s="370" t="s">
        <v>586</v>
      </c>
      <c r="M698" s="370" t="s">
        <v>3607</v>
      </c>
      <c r="N698" s="273" t="s">
        <v>5535</v>
      </c>
      <c r="O698" s="370" t="n">
        <v>111.059467</v>
      </c>
      <c r="P698" s="370" t="n">
        <v>-0.00607</v>
      </c>
      <c r="Q698" s="353" t="s">
        <v>3609</v>
      </c>
      <c r="R698" s="353" t="s">
        <v>3609</v>
      </c>
      <c r="S698" s="370"/>
      <c r="T698" s="218"/>
      <c r="U698" s="218"/>
      <c r="V698" s="218"/>
      <c r="W698" s="218"/>
      <c r="X698" s="218"/>
      <c r="Y698" s="218"/>
      <c r="Z698" s="218"/>
      <c r="AA698" s="218"/>
    </row>
    <row r="699" customFormat="false" ht="14.25" hidden="false" customHeight="true" outlineLevel="0" collapsed="false">
      <c r="A699" s="353" t="n">
        <v>695</v>
      </c>
      <c r="B699" s="267" t="s">
        <v>5538</v>
      </c>
      <c r="C699" s="370" t="s">
        <v>587</v>
      </c>
      <c r="D699" s="370" t="s">
        <v>560</v>
      </c>
      <c r="E699" s="370" t="s">
        <v>848</v>
      </c>
      <c r="F699" s="380" t="n">
        <v>1.53</v>
      </c>
      <c r="G699" s="353" t="n">
        <v>2014</v>
      </c>
      <c r="H699" s="353" t="n">
        <v>208</v>
      </c>
      <c r="I699" s="375" t="n">
        <v>1.53</v>
      </c>
      <c r="J699" s="373" t="s">
        <v>45</v>
      </c>
      <c r="K699" s="370" t="s">
        <v>5539</v>
      </c>
      <c r="L699" s="370" t="s">
        <v>587</v>
      </c>
      <c r="M699" s="370" t="s">
        <v>3607</v>
      </c>
      <c r="N699" s="376" t="s">
        <v>5540</v>
      </c>
      <c r="O699" s="370" t="n">
        <v>111.069532</v>
      </c>
      <c r="P699" s="370" t="n">
        <v>-0.001255</v>
      </c>
      <c r="Q699" s="353" t="s">
        <v>3609</v>
      </c>
      <c r="R699" s="370"/>
      <c r="S699" s="370"/>
      <c r="T699" s="218"/>
      <c r="U699" s="218"/>
      <c r="V699" s="218"/>
      <c r="W699" s="218"/>
      <c r="X699" s="218"/>
      <c r="Y699" s="218"/>
      <c r="Z699" s="218"/>
      <c r="AA699" s="218"/>
    </row>
    <row r="700" customFormat="false" ht="14.25" hidden="false" customHeight="true" outlineLevel="0" collapsed="false">
      <c r="A700" s="353" t="n">
        <v>696</v>
      </c>
      <c r="B700" s="267" t="s">
        <v>5541</v>
      </c>
      <c r="C700" s="370" t="s">
        <v>587</v>
      </c>
      <c r="D700" s="370" t="s">
        <v>560</v>
      </c>
      <c r="E700" s="370" t="s">
        <v>848</v>
      </c>
      <c r="F700" s="380" t="n">
        <v>0.51</v>
      </c>
      <c r="G700" s="353" t="n">
        <v>2017</v>
      </c>
      <c r="H700" s="353" t="n">
        <v>69</v>
      </c>
      <c r="I700" s="372" t="n">
        <v>0.51</v>
      </c>
      <c r="J700" s="373" t="s">
        <v>45</v>
      </c>
      <c r="K700" s="370" t="s">
        <v>5542</v>
      </c>
      <c r="L700" s="370" t="s">
        <v>587</v>
      </c>
      <c r="M700" s="370" t="s">
        <v>3607</v>
      </c>
      <c r="N700" s="267" t="s">
        <v>3657</v>
      </c>
      <c r="O700" s="370" t="n">
        <v>111.057422</v>
      </c>
      <c r="P700" s="370" t="n">
        <v>-0.016323</v>
      </c>
      <c r="Q700" s="353" t="s">
        <v>3609</v>
      </c>
      <c r="R700" s="370"/>
      <c r="S700" s="370"/>
      <c r="T700" s="218"/>
      <c r="U700" s="218"/>
      <c r="V700" s="218"/>
      <c r="W700" s="218"/>
      <c r="X700" s="218"/>
      <c r="Y700" s="218"/>
      <c r="Z700" s="218"/>
      <c r="AA700" s="218"/>
    </row>
    <row r="701" customFormat="false" ht="14.25" hidden="false" customHeight="true" outlineLevel="0" collapsed="false">
      <c r="A701" s="353" t="n">
        <v>697</v>
      </c>
      <c r="B701" s="267" t="s">
        <v>5543</v>
      </c>
      <c r="C701" s="269" t="s">
        <v>588</v>
      </c>
      <c r="D701" s="370" t="s">
        <v>560</v>
      </c>
      <c r="E701" s="370" t="s">
        <v>848</v>
      </c>
      <c r="F701" s="371" t="n">
        <v>1.03</v>
      </c>
      <c r="G701" s="267" t="n">
        <v>2008</v>
      </c>
      <c r="H701" s="353" t="n">
        <v>140</v>
      </c>
      <c r="I701" s="372" t="n">
        <v>1</v>
      </c>
      <c r="J701" s="373" t="s">
        <v>45</v>
      </c>
      <c r="K701" s="370" t="s">
        <v>5544</v>
      </c>
      <c r="L701" s="269" t="s">
        <v>588</v>
      </c>
      <c r="M701" s="370" t="s">
        <v>3607</v>
      </c>
      <c r="N701" s="273" t="s">
        <v>5545</v>
      </c>
      <c r="O701" s="370" t="n">
        <v>111.076311</v>
      </c>
      <c r="P701" s="370" t="n">
        <v>-0.001976</v>
      </c>
      <c r="Q701" s="353" t="s">
        <v>3609</v>
      </c>
      <c r="R701" s="353" t="s">
        <v>3609</v>
      </c>
      <c r="S701" s="370"/>
      <c r="T701" s="218"/>
      <c r="U701" s="218"/>
      <c r="V701" s="218"/>
      <c r="W701" s="218"/>
      <c r="X701" s="218"/>
      <c r="Y701" s="218"/>
      <c r="Z701" s="218"/>
      <c r="AA701" s="218"/>
    </row>
    <row r="702" customFormat="false" ht="14.25" hidden="false" customHeight="true" outlineLevel="0" collapsed="false">
      <c r="A702" s="353" t="n">
        <v>698</v>
      </c>
      <c r="B702" s="267" t="s">
        <v>5546</v>
      </c>
      <c r="C702" s="370" t="s">
        <v>2813</v>
      </c>
      <c r="D702" s="370" t="s">
        <v>560</v>
      </c>
      <c r="E702" s="370" t="s">
        <v>848</v>
      </c>
      <c r="F702" s="380" t="n">
        <v>2.36</v>
      </c>
      <c r="G702" s="353" t="n">
        <v>2004</v>
      </c>
      <c r="H702" s="353" t="n">
        <v>321</v>
      </c>
      <c r="I702" s="372" t="n">
        <v>2.36</v>
      </c>
      <c r="J702" s="373" t="s">
        <v>45</v>
      </c>
      <c r="K702" s="370" t="s">
        <v>5547</v>
      </c>
      <c r="L702" s="370" t="s">
        <v>2813</v>
      </c>
      <c r="M702" s="370" t="s">
        <v>3607</v>
      </c>
      <c r="N702" s="267" t="s">
        <v>3657</v>
      </c>
      <c r="O702" s="370" t="n">
        <v>111.072779</v>
      </c>
      <c r="P702" s="370" t="n">
        <v>-0.001463</v>
      </c>
      <c r="Q702" s="353" t="s">
        <v>3609</v>
      </c>
      <c r="R702" s="370"/>
      <c r="S702" s="370"/>
      <c r="T702" s="218"/>
      <c r="U702" s="218"/>
      <c r="V702" s="218"/>
      <c r="W702" s="218"/>
      <c r="X702" s="218"/>
      <c r="Y702" s="218"/>
      <c r="Z702" s="218"/>
      <c r="AA702" s="218"/>
    </row>
    <row r="703" customFormat="false" ht="14.25" hidden="false" customHeight="true" outlineLevel="0" collapsed="false">
      <c r="A703" s="353" t="n">
        <v>699</v>
      </c>
      <c r="B703" s="267" t="s">
        <v>5548</v>
      </c>
      <c r="C703" s="370" t="s">
        <v>590</v>
      </c>
      <c r="D703" s="370" t="s">
        <v>560</v>
      </c>
      <c r="E703" s="370" t="s">
        <v>848</v>
      </c>
      <c r="F703" s="380" t="n">
        <v>1.05</v>
      </c>
      <c r="G703" s="353" t="n">
        <v>2004</v>
      </c>
      <c r="H703" s="353" t="n">
        <v>143</v>
      </c>
      <c r="I703" s="372" t="n">
        <v>1</v>
      </c>
      <c r="J703" s="373" t="s">
        <v>39</v>
      </c>
      <c r="K703" s="377" t="s">
        <v>5274</v>
      </c>
      <c r="L703" s="370" t="s">
        <v>590</v>
      </c>
      <c r="M703" s="370" t="s">
        <v>3607</v>
      </c>
      <c r="N703" s="273" t="s">
        <v>5549</v>
      </c>
      <c r="O703" s="370" t="n">
        <v>111.065907</v>
      </c>
      <c r="P703" s="370" t="n">
        <v>-0.001925</v>
      </c>
      <c r="Q703" s="353" t="s">
        <v>3609</v>
      </c>
      <c r="R703" s="353" t="s">
        <v>3609</v>
      </c>
      <c r="S703" s="370"/>
      <c r="T703" s="218"/>
      <c r="U703" s="218"/>
      <c r="V703" s="218"/>
      <c r="W703" s="218"/>
      <c r="X703" s="218"/>
      <c r="Y703" s="218"/>
      <c r="Z703" s="218"/>
      <c r="AA703" s="218"/>
    </row>
    <row r="704" customFormat="false" ht="14.25" hidden="false" customHeight="true" outlineLevel="0" collapsed="false">
      <c r="A704" s="353" t="n">
        <v>700</v>
      </c>
      <c r="B704" s="267" t="s">
        <v>5550</v>
      </c>
      <c r="C704" s="269" t="s">
        <v>591</v>
      </c>
      <c r="D704" s="370" t="s">
        <v>560</v>
      </c>
      <c r="E704" s="370" t="s">
        <v>848</v>
      </c>
      <c r="F704" s="371" t="n">
        <v>1.05</v>
      </c>
      <c r="G704" s="267" t="n">
        <v>2008</v>
      </c>
      <c r="H704" s="353" t="n">
        <v>143</v>
      </c>
      <c r="I704" s="372" t="n">
        <v>1</v>
      </c>
      <c r="J704" s="373" t="s">
        <v>45</v>
      </c>
      <c r="K704" s="370" t="s">
        <v>5551</v>
      </c>
      <c r="L704" s="269" t="s">
        <v>591</v>
      </c>
      <c r="M704" s="370" t="s">
        <v>3607</v>
      </c>
      <c r="N704" s="273" t="s">
        <v>5552</v>
      </c>
      <c r="O704" s="370" t="n">
        <v>111.060698</v>
      </c>
      <c r="P704" s="370" t="n">
        <v>0.007217</v>
      </c>
      <c r="Q704" s="353" t="s">
        <v>3609</v>
      </c>
      <c r="R704" s="353" t="s">
        <v>3609</v>
      </c>
      <c r="S704" s="370"/>
      <c r="T704" s="218"/>
      <c r="U704" s="218"/>
      <c r="V704" s="218"/>
      <c r="W704" s="218"/>
      <c r="X704" s="218"/>
      <c r="Y704" s="218"/>
      <c r="Z704" s="218"/>
      <c r="AA704" s="218"/>
    </row>
    <row r="705" customFormat="false" ht="14.25" hidden="false" customHeight="true" outlineLevel="0" collapsed="false">
      <c r="A705" s="353" t="n">
        <v>701</v>
      </c>
      <c r="B705" s="267" t="s">
        <v>5553</v>
      </c>
      <c r="C705" s="370" t="s">
        <v>592</v>
      </c>
      <c r="D705" s="370" t="s">
        <v>560</v>
      </c>
      <c r="E705" s="370" t="s">
        <v>848</v>
      </c>
      <c r="F705" s="380" t="n">
        <v>0.71</v>
      </c>
      <c r="G705" s="353" t="n">
        <v>2008</v>
      </c>
      <c r="H705" s="353" t="n">
        <v>96</v>
      </c>
      <c r="I705" s="372" t="n">
        <v>0.71</v>
      </c>
      <c r="J705" s="373" t="s">
        <v>45</v>
      </c>
      <c r="K705" s="370" t="s">
        <v>5554</v>
      </c>
      <c r="L705" s="370" t="s">
        <v>592</v>
      </c>
      <c r="M705" s="370" t="s">
        <v>3607</v>
      </c>
      <c r="N705" s="273" t="s">
        <v>5555</v>
      </c>
      <c r="O705" s="370" t="n">
        <v>111.076851</v>
      </c>
      <c r="P705" s="370" t="n">
        <v>-0.000464</v>
      </c>
      <c r="Q705" s="353" t="s">
        <v>3609</v>
      </c>
      <c r="R705" s="353" t="s">
        <v>3609</v>
      </c>
      <c r="S705" s="370"/>
      <c r="T705" s="218"/>
      <c r="U705" s="218"/>
      <c r="V705" s="218"/>
      <c r="W705" s="218"/>
      <c r="X705" s="218"/>
      <c r="Y705" s="218"/>
      <c r="Z705" s="218"/>
      <c r="AA705" s="218"/>
    </row>
    <row r="706" customFormat="false" ht="14.25" hidden="false" customHeight="true" outlineLevel="0" collapsed="false">
      <c r="A706" s="353" t="n">
        <v>702</v>
      </c>
      <c r="B706" s="267" t="s">
        <v>5556</v>
      </c>
      <c r="C706" s="370" t="s">
        <v>592</v>
      </c>
      <c r="D706" s="370" t="s">
        <v>560</v>
      </c>
      <c r="E706" s="370" t="s">
        <v>848</v>
      </c>
      <c r="F706" s="380" t="n">
        <v>0.95</v>
      </c>
      <c r="G706" s="353" t="n">
        <v>2010</v>
      </c>
      <c r="H706" s="353" t="n">
        <v>129</v>
      </c>
      <c r="I706" s="372" t="n">
        <v>0.95</v>
      </c>
      <c r="J706" s="373" t="s">
        <v>45</v>
      </c>
      <c r="K706" s="370" t="s">
        <v>5557</v>
      </c>
      <c r="L706" s="370" t="s">
        <v>592</v>
      </c>
      <c r="M706" s="370" t="s">
        <v>3607</v>
      </c>
      <c r="N706" s="376" t="s">
        <v>5558</v>
      </c>
      <c r="O706" s="370" t="n">
        <v>111.05608</v>
      </c>
      <c r="P706" s="370" t="n">
        <v>-0.017783</v>
      </c>
      <c r="Q706" s="353" t="s">
        <v>3609</v>
      </c>
      <c r="R706" s="370"/>
      <c r="S706" s="370"/>
      <c r="T706" s="218"/>
      <c r="U706" s="218"/>
      <c r="V706" s="218"/>
      <c r="W706" s="218"/>
      <c r="X706" s="218"/>
      <c r="Y706" s="218"/>
      <c r="Z706" s="218"/>
      <c r="AA706" s="218"/>
    </row>
    <row r="707" customFormat="false" ht="14.25" hidden="false" customHeight="true" outlineLevel="0" collapsed="false">
      <c r="A707" s="353" t="n">
        <v>703</v>
      </c>
      <c r="B707" s="267" t="s">
        <v>5559</v>
      </c>
      <c r="C707" s="370" t="s">
        <v>593</v>
      </c>
      <c r="D707" s="370" t="s">
        <v>560</v>
      </c>
      <c r="E707" s="370" t="s">
        <v>848</v>
      </c>
      <c r="F707" s="380" t="n">
        <v>1.29</v>
      </c>
      <c r="G707" s="353" t="n">
        <v>2003</v>
      </c>
      <c r="H707" s="353" t="n">
        <v>175</v>
      </c>
      <c r="I707" s="372" t="n">
        <v>1.3</v>
      </c>
      <c r="J707" s="373" t="s">
        <v>45</v>
      </c>
      <c r="K707" s="370" t="s">
        <v>5560</v>
      </c>
      <c r="L707" s="370" t="s">
        <v>593</v>
      </c>
      <c r="M707" s="370" t="s">
        <v>3607</v>
      </c>
      <c r="N707" s="273" t="s">
        <v>5561</v>
      </c>
      <c r="O707" s="370" t="n">
        <v>111.067161</v>
      </c>
      <c r="P707" s="370" t="n">
        <v>-0.004515</v>
      </c>
      <c r="Q707" s="353" t="s">
        <v>3609</v>
      </c>
      <c r="R707" s="353" t="s">
        <v>3609</v>
      </c>
      <c r="S707" s="370"/>
      <c r="T707" s="218"/>
      <c r="U707" s="218"/>
      <c r="V707" s="218"/>
      <c r="W707" s="218"/>
      <c r="X707" s="218"/>
      <c r="Y707" s="218"/>
      <c r="Z707" s="218"/>
      <c r="AA707" s="218"/>
    </row>
    <row r="708" customFormat="false" ht="14.25" hidden="false" customHeight="true" outlineLevel="0" collapsed="false">
      <c r="A708" s="353" t="n">
        <v>704</v>
      </c>
      <c r="B708" s="267" t="s">
        <v>5562</v>
      </c>
      <c r="C708" s="370" t="s">
        <v>594</v>
      </c>
      <c r="D708" s="370" t="s">
        <v>560</v>
      </c>
      <c r="E708" s="370" t="s">
        <v>848</v>
      </c>
      <c r="F708" s="380" t="n">
        <v>2.87</v>
      </c>
      <c r="G708" s="353" t="n">
        <v>2003</v>
      </c>
      <c r="H708" s="353" t="n">
        <v>390</v>
      </c>
      <c r="I708" s="375" t="n">
        <v>2.87</v>
      </c>
      <c r="J708" s="373" t="s">
        <v>45</v>
      </c>
      <c r="K708" s="370" t="s">
        <v>5563</v>
      </c>
      <c r="L708" s="370" t="s">
        <v>594</v>
      </c>
      <c r="M708" s="370" t="s">
        <v>3607</v>
      </c>
      <c r="N708" s="273" t="s">
        <v>5336</v>
      </c>
      <c r="O708" s="370" t="n">
        <v>111.055211</v>
      </c>
      <c r="P708" s="370" t="n">
        <v>0.009242</v>
      </c>
      <c r="Q708" s="353" t="s">
        <v>3609</v>
      </c>
      <c r="R708" s="353" t="s">
        <v>3609</v>
      </c>
      <c r="S708" s="370"/>
      <c r="T708" s="218"/>
      <c r="U708" s="218"/>
      <c r="V708" s="218"/>
      <c r="W708" s="218"/>
      <c r="X708" s="218"/>
      <c r="Y708" s="218"/>
      <c r="Z708" s="218"/>
      <c r="AA708" s="218"/>
    </row>
    <row r="709" customFormat="false" ht="14.25" hidden="false" customHeight="true" outlineLevel="0" collapsed="false">
      <c r="A709" s="353" t="n">
        <v>705</v>
      </c>
      <c r="B709" s="267" t="s">
        <v>5564</v>
      </c>
      <c r="C709" s="370" t="s">
        <v>595</v>
      </c>
      <c r="D709" s="370" t="s">
        <v>560</v>
      </c>
      <c r="E709" s="370" t="s">
        <v>848</v>
      </c>
      <c r="F709" s="380" t="n">
        <v>1.63</v>
      </c>
      <c r="G709" s="353" t="n">
        <v>2012</v>
      </c>
      <c r="H709" s="353" t="n">
        <v>221</v>
      </c>
      <c r="I709" s="375" t="n">
        <v>1.63</v>
      </c>
      <c r="J709" s="373" t="s">
        <v>45</v>
      </c>
      <c r="K709" s="370" t="s">
        <v>5565</v>
      </c>
      <c r="L709" s="370" t="s">
        <v>595</v>
      </c>
      <c r="M709" s="370" t="s">
        <v>3607</v>
      </c>
      <c r="N709" s="376" t="s">
        <v>5566</v>
      </c>
      <c r="O709" s="370" t="n">
        <v>111.060018</v>
      </c>
      <c r="P709" s="370" t="n">
        <v>0.004804</v>
      </c>
      <c r="Q709" s="353" t="s">
        <v>3609</v>
      </c>
      <c r="R709" s="370"/>
      <c r="S709" s="370"/>
      <c r="T709" s="218"/>
      <c r="U709" s="218"/>
      <c r="V709" s="218"/>
      <c r="W709" s="218"/>
      <c r="X709" s="218"/>
      <c r="Y709" s="218"/>
      <c r="Z709" s="218"/>
      <c r="AA709" s="218"/>
    </row>
    <row r="710" customFormat="false" ht="14.25" hidden="false" customHeight="true" outlineLevel="0" collapsed="false">
      <c r="A710" s="353" t="n">
        <v>706</v>
      </c>
      <c r="B710" s="267" t="s">
        <v>5567</v>
      </c>
      <c r="C710" s="370" t="s">
        <v>596</v>
      </c>
      <c r="D710" s="370" t="s">
        <v>560</v>
      </c>
      <c r="E710" s="370" t="s">
        <v>848</v>
      </c>
      <c r="F710" s="380" t="n">
        <v>0.73</v>
      </c>
      <c r="G710" s="353" t="n">
        <v>2004</v>
      </c>
      <c r="H710" s="353" t="n">
        <v>99</v>
      </c>
      <c r="I710" s="372" t="n">
        <v>0.73</v>
      </c>
      <c r="J710" s="373" t="s">
        <v>45</v>
      </c>
      <c r="K710" s="370" t="s">
        <v>5568</v>
      </c>
      <c r="L710" s="370" t="s">
        <v>596</v>
      </c>
      <c r="M710" s="370" t="s">
        <v>3607</v>
      </c>
      <c r="N710" s="273" t="s">
        <v>5569</v>
      </c>
      <c r="O710" s="370" t="n">
        <v>111.038018</v>
      </c>
      <c r="P710" s="370" t="n">
        <v>-0.005182</v>
      </c>
      <c r="Q710" s="353" t="s">
        <v>3609</v>
      </c>
      <c r="R710" s="353" t="s">
        <v>3609</v>
      </c>
      <c r="S710" s="370"/>
      <c r="T710" s="218"/>
      <c r="U710" s="218"/>
      <c r="V710" s="218"/>
      <c r="W710" s="218"/>
      <c r="X710" s="218"/>
      <c r="Y710" s="218"/>
      <c r="Z710" s="218"/>
      <c r="AA710" s="218"/>
    </row>
    <row r="711" customFormat="false" ht="14.25" hidden="false" customHeight="true" outlineLevel="0" collapsed="false">
      <c r="A711" s="353" t="n">
        <v>707</v>
      </c>
      <c r="B711" s="267" t="s">
        <v>5570</v>
      </c>
      <c r="C711" s="370" t="s">
        <v>597</v>
      </c>
      <c r="D711" s="370" t="s">
        <v>560</v>
      </c>
      <c r="E711" s="370" t="s">
        <v>848</v>
      </c>
      <c r="F711" s="380" t="n">
        <v>2.01</v>
      </c>
      <c r="G711" s="353" t="n">
        <v>2017</v>
      </c>
      <c r="H711" s="353" t="n">
        <v>273</v>
      </c>
      <c r="I711" s="372" t="n">
        <v>2.01</v>
      </c>
      <c r="J711" s="373" t="s">
        <v>45</v>
      </c>
      <c r="K711" s="370" t="s">
        <v>5571</v>
      </c>
      <c r="L711" s="370" t="s">
        <v>597</v>
      </c>
      <c r="M711" s="370" t="s">
        <v>3607</v>
      </c>
      <c r="N711" s="273" t="s">
        <v>5572</v>
      </c>
      <c r="O711" s="370" t="n">
        <v>111.044335</v>
      </c>
      <c r="P711" s="370" t="n">
        <v>-0.004818</v>
      </c>
      <c r="Q711" s="353" t="s">
        <v>3609</v>
      </c>
      <c r="R711" s="353" t="s">
        <v>3609</v>
      </c>
      <c r="S711" s="370"/>
      <c r="T711" s="218"/>
      <c r="U711" s="218"/>
      <c r="V711" s="218"/>
      <c r="W711" s="218"/>
      <c r="X711" s="218"/>
      <c r="Y711" s="218"/>
      <c r="Z711" s="218"/>
      <c r="AA711" s="218"/>
    </row>
    <row r="712" customFormat="false" ht="14.25" hidden="false" customHeight="true" outlineLevel="0" collapsed="false">
      <c r="A712" s="353" t="n">
        <v>708</v>
      </c>
      <c r="B712" s="267" t="s">
        <v>5573</v>
      </c>
      <c r="C712" s="370" t="s">
        <v>598</v>
      </c>
      <c r="D712" s="370" t="s">
        <v>560</v>
      </c>
      <c r="E712" s="370" t="s">
        <v>848</v>
      </c>
      <c r="F712" s="380" t="n">
        <v>1.06</v>
      </c>
      <c r="G712" s="353" t="n">
        <v>2010</v>
      </c>
      <c r="H712" s="353" t="n">
        <v>144</v>
      </c>
      <c r="I712" s="372" t="n">
        <v>1</v>
      </c>
      <c r="J712" s="373" t="s">
        <v>39</v>
      </c>
      <c r="K712" s="377" t="n">
        <v>381</v>
      </c>
      <c r="L712" s="370" t="s">
        <v>5574</v>
      </c>
      <c r="M712" s="370" t="s">
        <v>3607</v>
      </c>
      <c r="N712" s="273" t="s">
        <v>5575</v>
      </c>
      <c r="O712" s="370" t="n">
        <v>111.057486</v>
      </c>
      <c r="P712" s="370" t="n">
        <v>0.009802</v>
      </c>
      <c r="Q712" s="353" t="s">
        <v>3609</v>
      </c>
      <c r="R712" s="353" t="s">
        <v>3609</v>
      </c>
      <c r="S712" s="370"/>
      <c r="T712" s="218"/>
      <c r="U712" s="218"/>
      <c r="V712" s="218"/>
      <c r="W712" s="218"/>
      <c r="X712" s="218"/>
      <c r="Y712" s="218"/>
      <c r="Z712" s="218"/>
      <c r="AA712" s="218"/>
    </row>
    <row r="713" customFormat="false" ht="14.25" hidden="false" customHeight="true" outlineLevel="0" collapsed="false">
      <c r="A713" s="353" t="n">
        <v>709</v>
      </c>
      <c r="B713" s="267" t="s">
        <v>5576</v>
      </c>
      <c r="C713" s="269" t="s">
        <v>638</v>
      </c>
      <c r="D713" s="269" t="s">
        <v>639</v>
      </c>
      <c r="E713" s="370" t="s">
        <v>866</v>
      </c>
      <c r="F713" s="439" t="n">
        <v>1.26</v>
      </c>
      <c r="G713" s="353" t="n">
        <v>2017</v>
      </c>
      <c r="H713" s="353" t="n">
        <v>171</v>
      </c>
      <c r="I713" s="440" t="n">
        <v>0.89</v>
      </c>
      <c r="J713" s="441" t="s">
        <v>45</v>
      </c>
      <c r="K713" s="377" t="s">
        <v>5577</v>
      </c>
      <c r="L713" s="370" t="s">
        <v>5578</v>
      </c>
      <c r="M713" s="370" t="s">
        <v>3607</v>
      </c>
      <c r="N713" s="267" t="s">
        <v>3657</v>
      </c>
      <c r="O713" s="385" t="n">
        <v>111.129</v>
      </c>
      <c r="P713" s="386" t="n">
        <v>0.006051905</v>
      </c>
      <c r="Q713" s="353" t="s">
        <v>3609</v>
      </c>
      <c r="R713" s="370"/>
      <c r="S713" s="370"/>
      <c r="T713" s="218"/>
      <c r="U713" s="218"/>
      <c r="V713" s="218"/>
      <c r="W713" s="218"/>
      <c r="X713" s="218"/>
      <c r="Y713" s="218"/>
      <c r="Z713" s="218"/>
      <c r="AA713" s="218"/>
    </row>
    <row r="714" customFormat="false" ht="14.25" hidden="false" customHeight="true" outlineLevel="0" collapsed="false">
      <c r="A714" s="353" t="n">
        <v>710</v>
      </c>
      <c r="B714" s="267" t="s">
        <v>5579</v>
      </c>
      <c r="C714" s="269" t="s">
        <v>640</v>
      </c>
      <c r="D714" s="269" t="s">
        <v>639</v>
      </c>
      <c r="E714" s="370" t="s">
        <v>866</v>
      </c>
      <c r="F714" s="442" t="n">
        <v>0.14</v>
      </c>
      <c r="G714" s="357" t="n">
        <v>2011</v>
      </c>
      <c r="H714" s="353" t="n">
        <v>19</v>
      </c>
      <c r="I714" s="440" t="n">
        <v>1</v>
      </c>
      <c r="J714" s="441" t="s">
        <v>45</v>
      </c>
      <c r="K714" s="377" t="s">
        <v>5580</v>
      </c>
      <c r="L714" s="370" t="s">
        <v>5581</v>
      </c>
      <c r="M714" s="370" t="s">
        <v>3607</v>
      </c>
      <c r="N714" s="267" t="s">
        <v>3657</v>
      </c>
      <c r="O714" s="392" t="n">
        <v>111.1219</v>
      </c>
      <c r="P714" s="393" t="n">
        <v>-0.003768505</v>
      </c>
      <c r="Q714" s="353" t="s">
        <v>3609</v>
      </c>
      <c r="R714" s="370"/>
      <c r="S714" s="370"/>
      <c r="T714" s="218"/>
      <c r="U714" s="218"/>
      <c r="V714" s="218"/>
      <c r="W714" s="218"/>
      <c r="X714" s="218"/>
      <c r="Y714" s="218"/>
      <c r="Z714" s="218"/>
      <c r="AA714" s="218"/>
    </row>
    <row r="715" customFormat="false" ht="14.25" hidden="false" customHeight="true" outlineLevel="0" collapsed="false">
      <c r="A715" s="353" t="n">
        <v>711</v>
      </c>
      <c r="B715" s="267" t="s">
        <v>5582</v>
      </c>
      <c r="C715" s="269" t="s">
        <v>640</v>
      </c>
      <c r="D715" s="269" t="s">
        <v>639</v>
      </c>
      <c r="E715" s="370" t="s">
        <v>866</v>
      </c>
      <c r="F715" s="442" t="n">
        <v>0.13</v>
      </c>
      <c r="G715" s="357" t="n">
        <v>2011</v>
      </c>
      <c r="H715" s="353" t="n">
        <v>17</v>
      </c>
      <c r="I715" s="443" t="n">
        <v>0.59</v>
      </c>
      <c r="J715" s="441" t="s">
        <v>39</v>
      </c>
      <c r="K715" s="377" t="n">
        <v>1896</v>
      </c>
      <c r="L715" s="370" t="s">
        <v>5583</v>
      </c>
      <c r="M715" s="370" t="s">
        <v>3607</v>
      </c>
      <c r="N715" s="267" t="s">
        <v>3657</v>
      </c>
      <c r="O715" s="392" t="n">
        <v>111.1225</v>
      </c>
      <c r="P715" s="393" t="n">
        <v>-0.003470496</v>
      </c>
      <c r="Q715" s="353" t="s">
        <v>3609</v>
      </c>
      <c r="R715" s="370"/>
      <c r="S715" s="370"/>
      <c r="T715" s="218"/>
      <c r="U715" s="218"/>
      <c r="V715" s="218"/>
      <c r="W715" s="218"/>
      <c r="X715" s="218"/>
      <c r="Y715" s="218"/>
      <c r="Z715" s="218"/>
      <c r="AA715" s="218"/>
    </row>
    <row r="716" customFormat="false" ht="14.25" hidden="false" customHeight="true" outlineLevel="0" collapsed="false">
      <c r="A716" s="353" t="n">
        <v>712</v>
      </c>
      <c r="B716" s="267" t="s">
        <v>5584</v>
      </c>
      <c r="C716" s="269" t="s">
        <v>640</v>
      </c>
      <c r="D716" s="269" t="s">
        <v>639</v>
      </c>
      <c r="E716" s="370" t="s">
        <v>866</v>
      </c>
      <c r="F716" s="442" t="n">
        <v>0.57</v>
      </c>
      <c r="G716" s="357" t="n">
        <v>2016</v>
      </c>
      <c r="H716" s="353" t="n">
        <v>77</v>
      </c>
      <c r="I716" s="443" t="n">
        <v>1.04</v>
      </c>
      <c r="J716" s="441" t="s">
        <v>39</v>
      </c>
      <c r="K716" s="377" t="n">
        <v>1718</v>
      </c>
      <c r="L716" s="370" t="s">
        <v>5581</v>
      </c>
      <c r="M716" s="394" t="s">
        <v>5585</v>
      </c>
      <c r="N716" s="267" t="s">
        <v>3657</v>
      </c>
      <c r="O716" s="392" t="n">
        <v>111.1203</v>
      </c>
      <c r="P716" s="393" t="n">
        <v>0.003262187</v>
      </c>
      <c r="Q716" s="353" t="s">
        <v>3609</v>
      </c>
      <c r="R716" s="370"/>
      <c r="S716" s="370"/>
      <c r="T716" s="218"/>
      <c r="U716" s="218"/>
      <c r="V716" s="218"/>
      <c r="W716" s="218"/>
      <c r="X716" s="218"/>
      <c r="Y716" s="218"/>
      <c r="Z716" s="218"/>
      <c r="AA716" s="218"/>
    </row>
    <row r="717" customFormat="false" ht="14.25" hidden="false" customHeight="true" outlineLevel="0" collapsed="false">
      <c r="A717" s="353" t="n">
        <v>713</v>
      </c>
      <c r="B717" s="267" t="s">
        <v>5586</v>
      </c>
      <c r="C717" s="269" t="s">
        <v>14</v>
      </c>
      <c r="D717" s="269" t="s">
        <v>639</v>
      </c>
      <c r="E717" s="370" t="s">
        <v>866</v>
      </c>
      <c r="F717" s="442" t="n">
        <v>0.84</v>
      </c>
      <c r="G717" s="357" t="n">
        <v>2019</v>
      </c>
      <c r="H717" s="353" t="n">
        <v>114</v>
      </c>
      <c r="I717" s="443" t="n">
        <v>0.96</v>
      </c>
      <c r="J717" s="441" t="s">
        <v>39</v>
      </c>
      <c r="K717" s="377" t="n">
        <v>1524</v>
      </c>
      <c r="L717" s="269" t="s">
        <v>14</v>
      </c>
      <c r="M717" s="370" t="s">
        <v>3607</v>
      </c>
      <c r="N717" s="267" t="s">
        <v>3657</v>
      </c>
      <c r="O717" s="392" t="n">
        <v>111.1261</v>
      </c>
      <c r="P717" s="393" t="n">
        <v>0.004181002</v>
      </c>
      <c r="Q717" s="353" t="s">
        <v>3609</v>
      </c>
      <c r="R717" s="370"/>
      <c r="S717" s="370"/>
      <c r="T717" s="218"/>
      <c r="U717" s="218"/>
      <c r="V717" s="218"/>
      <c r="W717" s="218"/>
      <c r="X717" s="218"/>
      <c r="Y717" s="218"/>
      <c r="Z717" s="218"/>
      <c r="AA717" s="218"/>
    </row>
    <row r="718" customFormat="false" ht="14.25" hidden="false" customHeight="true" outlineLevel="0" collapsed="false">
      <c r="A718" s="353" t="n">
        <v>714</v>
      </c>
      <c r="B718" s="267" t="s">
        <v>5587</v>
      </c>
      <c r="C718" s="269" t="s">
        <v>641</v>
      </c>
      <c r="D718" s="269" t="s">
        <v>639</v>
      </c>
      <c r="E718" s="370" t="s">
        <v>866</v>
      </c>
      <c r="F718" s="442" t="n">
        <v>0.47</v>
      </c>
      <c r="G718" s="357" t="n">
        <v>2018</v>
      </c>
      <c r="H718" s="353" t="n">
        <v>64</v>
      </c>
      <c r="I718" s="443" t="n">
        <v>1.76</v>
      </c>
      <c r="J718" s="441" t="s">
        <v>39</v>
      </c>
      <c r="K718" s="377" t="n">
        <v>1846</v>
      </c>
      <c r="L718" s="269" t="s">
        <v>641</v>
      </c>
      <c r="M718" s="394" t="s">
        <v>5588</v>
      </c>
      <c r="N718" s="267" t="s">
        <v>3657</v>
      </c>
      <c r="O718" s="392" t="n">
        <v>111.1366</v>
      </c>
      <c r="P718" s="393" t="n">
        <v>0.00053949</v>
      </c>
      <c r="Q718" s="353" t="s">
        <v>3609</v>
      </c>
      <c r="R718" s="370"/>
      <c r="S718" s="370"/>
      <c r="T718" s="218"/>
      <c r="U718" s="218"/>
      <c r="V718" s="218"/>
      <c r="W718" s="218"/>
      <c r="X718" s="218"/>
      <c r="Y718" s="218"/>
      <c r="Z718" s="218"/>
      <c r="AA718" s="218"/>
    </row>
    <row r="719" customFormat="false" ht="14.25" hidden="false" customHeight="true" outlineLevel="0" collapsed="false">
      <c r="A719" s="353" t="n">
        <v>715</v>
      </c>
      <c r="B719" s="267" t="s">
        <v>5589</v>
      </c>
      <c r="C719" s="269" t="s">
        <v>641</v>
      </c>
      <c r="D719" s="269" t="s">
        <v>639</v>
      </c>
      <c r="E719" s="370" t="s">
        <v>866</v>
      </c>
      <c r="F719" s="442" t="n">
        <v>3.21</v>
      </c>
      <c r="G719" s="357" t="n">
        <v>2016</v>
      </c>
      <c r="H719" s="353" t="n">
        <v>436</v>
      </c>
      <c r="I719" s="443" t="n">
        <v>1.97</v>
      </c>
      <c r="J719" s="441" t="s">
        <v>39</v>
      </c>
      <c r="K719" s="377" t="s">
        <v>5590</v>
      </c>
      <c r="L719" s="370" t="s">
        <v>5591</v>
      </c>
      <c r="M719" s="394" t="s">
        <v>5592</v>
      </c>
      <c r="N719" s="267" t="s">
        <v>3657</v>
      </c>
      <c r="O719" s="392" t="n">
        <v>111.1242</v>
      </c>
      <c r="P719" s="393" t="n">
        <v>0.003980247</v>
      </c>
      <c r="Q719" s="353" t="s">
        <v>3609</v>
      </c>
      <c r="R719" s="370"/>
      <c r="S719" s="370"/>
      <c r="T719" s="218"/>
      <c r="U719" s="218"/>
      <c r="V719" s="218"/>
      <c r="W719" s="218"/>
      <c r="X719" s="218"/>
      <c r="Y719" s="218"/>
      <c r="Z719" s="218"/>
      <c r="AA719" s="218"/>
    </row>
    <row r="720" customFormat="false" ht="14.25" hidden="false" customHeight="true" outlineLevel="0" collapsed="false">
      <c r="A720" s="353" t="n">
        <v>716</v>
      </c>
      <c r="B720" s="267" t="s">
        <v>5593</v>
      </c>
      <c r="C720" s="269" t="s">
        <v>642</v>
      </c>
      <c r="D720" s="269" t="s">
        <v>639</v>
      </c>
      <c r="E720" s="370" t="s">
        <v>866</v>
      </c>
      <c r="F720" s="442" t="n">
        <v>0.59</v>
      </c>
      <c r="G720" s="357" t="n">
        <v>2017</v>
      </c>
      <c r="H720" s="353" t="n">
        <v>80</v>
      </c>
      <c r="I720" s="440" t="n">
        <v>1.03</v>
      </c>
      <c r="J720" s="441" t="s">
        <v>39</v>
      </c>
      <c r="K720" s="377" t="n">
        <v>3720</v>
      </c>
      <c r="L720" s="370" t="s">
        <v>5594</v>
      </c>
      <c r="M720" s="370" t="s">
        <v>3607</v>
      </c>
      <c r="N720" s="267" t="s">
        <v>3657</v>
      </c>
      <c r="O720" s="392" t="n">
        <v>111.1359</v>
      </c>
      <c r="P720" s="299" t="n">
        <v>-0.000488659</v>
      </c>
      <c r="Q720" s="353"/>
      <c r="R720" s="370"/>
      <c r="S720" s="370"/>
      <c r="T720" s="218"/>
      <c r="U720" s="218"/>
      <c r="V720" s="218"/>
      <c r="W720" s="218"/>
      <c r="X720" s="218"/>
      <c r="Y720" s="218"/>
      <c r="Z720" s="218"/>
      <c r="AA720" s="218"/>
    </row>
    <row r="721" customFormat="false" ht="14.25" hidden="false" customHeight="true" outlineLevel="0" collapsed="false">
      <c r="A721" s="353" t="n">
        <v>717</v>
      </c>
      <c r="B721" s="267" t="s">
        <v>5595</v>
      </c>
      <c r="C721" s="269" t="s">
        <v>643</v>
      </c>
      <c r="D721" s="269" t="s">
        <v>639</v>
      </c>
      <c r="E721" s="370" t="s">
        <v>866</v>
      </c>
      <c r="F721" s="442" t="n">
        <v>0.72</v>
      </c>
      <c r="G721" s="357" t="n">
        <v>2018</v>
      </c>
      <c r="H721" s="353" t="n">
        <v>98</v>
      </c>
      <c r="I721" s="440" t="n">
        <v>0.72</v>
      </c>
      <c r="J721" s="444" t="s">
        <v>45</v>
      </c>
      <c r="K721" s="370" t="s">
        <v>5596</v>
      </c>
      <c r="L721" s="269" t="s">
        <v>643</v>
      </c>
      <c r="M721" s="394" t="s">
        <v>5588</v>
      </c>
      <c r="N721" s="267" t="s">
        <v>3657</v>
      </c>
      <c r="O721" s="385" t="n">
        <v>111.1376</v>
      </c>
      <c r="P721" s="386" t="n">
        <v>-0.000502779</v>
      </c>
      <c r="Q721" s="353"/>
      <c r="R721" s="370"/>
      <c r="S721" s="370"/>
      <c r="T721" s="218"/>
      <c r="U721" s="218"/>
      <c r="V721" s="218"/>
      <c r="W721" s="218"/>
      <c r="X721" s="218"/>
      <c r="Y721" s="218"/>
      <c r="Z721" s="218"/>
      <c r="AA721" s="218"/>
    </row>
    <row r="722" customFormat="false" ht="14.25" hidden="false" customHeight="true" outlineLevel="0" collapsed="false">
      <c r="A722" s="353" t="n">
        <v>718</v>
      </c>
      <c r="B722" s="267" t="s">
        <v>5597</v>
      </c>
      <c r="C722" s="269" t="s">
        <v>644</v>
      </c>
      <c r="D722" s="269" t="s">
        <v>639</v>
      </c>
      <c r="E722" s="370" t="s">
        <v>866</v>
      </c>
      <c r="F722" s="439" t="n">
        <v>0.48</v>
      </c>
      <c r="G722" s="357" t="n">
        <v>2019</v>
      </c>
      <c r="H722" s="353" t="n">
        <v>65</v>
      </c>
      <c r="I722" s="443" t="n">
        <v>0.56</v>
      </c>
      <c r="J722" s="441" t="s">
        <v>39</v>
      </c>
      <c r="K722" s="377" t="n">
        <v>1504</v>
      </c>
      <c r="L722" s="370" t="s">
        <v>591</v>
      </c>
      <c r="M722" s="394" t="s">
        <v>5598</v>
      </c>
      <c r="N722" s="267" t="s">
        <v>3657</v>
      </c>
      <c r="O722" s="385" t="n">
        <v>111.1164</v>
      </c>
      <c r="P722" s="386" t="n">
        <v>0.00050953</v>
      </c>
      <c r="Q722" s="353" t="s">
        <v>3609</v>
      </c>
      <c r="R722" s="370"/>
      <c r="S722" s="370"/>
      <c r="T722" s="218"/>
      <c r="U722" s="218"/>
      <c r="V722" s="218"/>
      <c r="W722" s="218"/>
      <c r="X722" s="218"/>
      <c r="Y722" s="218"/>
      <c r="Z722" s="218"/>
      <c r="AA722" s="218"/>
    </row>
    <row r="723" customFormat="false" ht="14.25" hidden="false" customHeight="true" outlineLevel="0" collapsed="false">
      <c r="A723" s="353" t="n">
        <v>719</v>
      </c>
      <c r="B723" s="267" t="s">
        <v>5599</v>
      </c>
      <c r="C723" s="269" t="s">
        <v>645</v>
      </c>
      <c r="D723" s="269" t="s">
        <v>639</v>
      </c>
      <c r="E723" s="370" t="s">
        <v>866</v>
      </c>
      <c r="F723" s="439" t="n">
        <v>0.87</v>
      </c>
      <c r="G723" s="357" t="n">
        <v>2019</v>
      </c>
      <c r="H723" s="353" t="n">
        <v>118</v>
      </c>
      <c r="I723" s="440" t="n">
        <v>0.8</v>
      </c>
      <c r="J723" s="441" t="s">
        <v>45</v>
      </c>
      <c r="K723" s="377" t="s">
        <v>5600</v>
      </c>
      <c r="L723" s="269" t="s">
        <v>645</v>
      </c>
      <c r="M723" s="394" t="s">
        <v>5598</v>
      </c>
      <c r="N723" s="267" t="s">
        <v>3657</v>
      </c>
      <c r="O723" s="385" t="n">
        <v>111.1236</v>
      </c>
      <c r="P723" s="386" t="n">
        <v>0.002662918</v>
      </c>
      <c r="Q723" s="353" t="s">
        <v>3609</v>
      </c>
      <c r="R723" s="370"/>
      <c r="S723" s="370"/>
      <c r="T723" s="218"/>
      <c r="U723" s="218"/>
      <c r="V723" s="218"/>
      <c r="W723" s="218"/>
      <c r="X723" s="218"/>
      <c r="Y723" s="218"/>
      <c r="Z723" s="218"/>
      <c r="AA723" s="218"/>
    </row>
    <row r="724" customFormat="false" ht="14.25" hidden="false" customHeight="true" outlineLevel="0" collapsed="false">
      <c r="A724" s="353" t="n">
        <v>720</v>
      </c>
      <c r="B724" s="267" t="s">
        <v>5601</v>
      </c>
      <c r="C724" s="269" t="s">
        <v>646</v>
      </c>
      <c r="D724" s="269" t="s">
        <v>639</v>
      </c>
      <c r="E724" s="370" t="s">
        <v>866</v>
      </c>
      <c r="F724" s="439" t="n">
        <v>0.93</v>
      </c>
      <c r="G724" s="357" t="n">
        <v>2014</v>
      </c>
      <c r="H724" s="353" t="n">
        <v>126</v>
      </c>
      <c r="I724" s="443" t="n">
        <v>0.97</v>
      </c>
      <c r="J724" s="441" t="s">
        <v>39</v>
      </c>
      <c r="K724" s="377" t="s">
        <v>5602</v>
      </c>
      <c r="L724" s="269" t="s">
        <v>646</v>
      </c>
      <c r="M724" s="370" t="s">
        <v>3607</v>
      </c>
      <c r="N724" s="267" t="s">
        <v>3657</v>
      </c>
      <c r="O724" s="392" t="n">
        <v>111.1255</v>
      </c>
      <c r="P724" s="393" t="n">
        <v>-0.000266868</v>
      </c>
      <c r="Q724" s="353" t="s">
        <v>3609</v>
      </c>
      <c r="R724" s="370"/>
      <c r="S724" s="370"/>
      <c r="T724" s="218"/>
      <c r="U724" s="218"/>
      <c r="V724" s="218"/>
      <c r="W724" s="218"/>
      <c r="X724" s="218"/>
      <c r="Y724" s="218"/>
      <c r="Z724" s="218"/>
      <c r="AA724" s="218"/>
    </row>
    <row r="725" customFormat="false" ht="14.25" hidden="false" customHeight="true" outlineLevel="0" collapsed="false">
      <c r="A725" s="353" t="n">
        <v>721</v>
      </c>
      <c r="B725" s="267" t="s">
        <v>5603</v>
      </c>
      <c r="C725" s="269" t="s">
        <v>646</v>
      </c>
      <c r="D725" s="269" t="s">
        <v>639</v>
      </c>
      <c r="E725" s="370" t="s">
        <v>866</v>
      </c>
      <c r="F725" s="442" t="n">
        <v>0.78</v>
      </c>
      <c r="G725" s="357" t="n">
        <v>2015</v>
      </c>
      <c r="H725" s="353" t="n">
        <v>106</v>
      </c>
      <c r="I725" s="443" t="n">
        <v>1.69</v>
      </c>
      <c r="J725" s="441" t="s">
        <v>39</v>
      </c>
      <c r="K725" s="377" t="n">
        <v>1520</v>
      </c>
      <c r="L725" s="370" t="s">
        <v>5604</v>
      </c>
      <c r="M725" s="394" t="s">
        <v>5605</v>
      </c>
      <c r="N725" s="267" t="s">
        <v>3657</v>
      </c>
      <c r="O725" s="392" t="n">
        <v>111.1251</v>
      </c>
      <c r="P725" s="393" t="n">
        <v>0.001140981</v>
      </c>
      <c r="Q725" s="353" t="s">
        <v>3609</v>
      </c>
      <c r="R725" s="370"/>
      <c r="S725" s="370"/>
      <c r="T725" s="218"/>
      <c r="U725" s="218"/>
      <c r="V725" s="218"/>
      <c r="W725" s="218"/>
      <c r="X725" s="218"/>
      <c r="Y725" s="218"/>
      <c r="Z725" s="218"/>
      <c r="AA725" s="218"/>
    </row>
    <row r="726" customFormat="false" ht="14.25" hidden="false" customHeight="true" outlineLevel="0" collapsed="false">
      <c r="A726" s="353" t="n">
        <v>722</v>
      </c>
      <c r="B726" s="267" t="s">
        <v>5606</v>
      </c>
      <c r="C726" s="269" t="s">
        <v>646</v>
      </c>
      <c r="D726" s="269" t="s">
        <v>639</v>
      </c>
      <c r="E726" s="370" t="s">
        <v>866</v>
      </c>
      <c r="F726" s="442" t="n">
        <v>0.35</v>
      </c>
      <c r="G726" s="357" t="n">
        <v>2016</v>
      </c>
      <c r="H726" s="353" t="n">
        <v>47</v>
      </c>
      <c r="I726" s="443" t="n">
        <v>1.85</v>
      </c>
      <c r="J726" s="441" t="s">
        <v>39</v>
      </c>
      <c r="K726" s="377" t="n">
        <v>1589</v>
      </c>
      <c r="L726" s="269" t="s">
        <v>646</v>
      </c>
      <c r="M726" s="394" t="s">
        <v>5605</v>
      </c>
      <c r="N726" s="267" t="s">
        <v>3657</v>
      </c>
      <c r="O726" s="392" t="n">
        <v>111.1208</v>
      </c>
      <c r="P726" s="393" t="n">
        <v>-0.003239475</v>
      </c>
      <c r="Q726" s="353" t="s">
        <v>3609</v>
      </c>
      <c r="R726" s="370"/>
      <c r="S726" s="370"/>
      <c r="T726" s="218"/>
      <c r="U726" s="218"/>
      <c r="V726" s="218"/>
      <c r="W726" s="218"/>
      <c r="X726" s="218"/>
      <c r="Y726" s="218"/>
      <c r="Z726" s="218"/>
      <c r="AA726" s="218"/>
    </row>
    <row r="727" customFormat="false" ht="14.25" hidden="false" customHeight="true" outlineLevel="0" collapsed="false">
      <c r="A727" s="353" t="n">
        <v>723</v>
      </c>
      <c r="B727" s="267" t="s">
        <v>5607</v>
      </c>
      <c r="C727" s="269" t="s">
        <v>647</v>
      </c>
      <c r="D727" s="269" t="s">
        <v>639</v>
      </c>
      <c r="E727" s="370" t="s">
        <v>866</v>
      </c>
      <c r="F727" s="439" t="n">
        <v>0.71</v>
      </c>
      <c r="G727" s="357" t="n">
        <v>2018</v>
      </c>
      <c r="H727" s="353" t="n">
        <v>96</v>
      </c>
      <c r="I727" s="440" t="n">
        <v>1</v>
      </c>
      <c r="J727" s="441" t="s">
        <v>45</v>
      </c>
      <c r="K727" s="377" t="s">
        <v>5608</v>
      </c>
      <c r="L727" s="370" t="s">
        <v>5609</v>
      </c>
      <c r="M727" s="394" t="s">
        <v>5610</v>
      </c>
      <c r="N727" s="267" t="s">
        <v>3657</v>
      </c>
      <c r="O727" s="392" t="n">
        <v>111.1388</v>
      </c>
      <c r="P727" s="393" t="n">
        <v>-0.00134899</v>
      </c>
      <c r="Q727" s="353" t="s">
        <v>3609</v>
      </c>
      <c r="R727" s="370"/>
      <c r="S727" s="370"/>
      <c r="T727" s="218"/>
      <c r="U727" s="218"/>
      <c r="V727" s="218"/>
      <c r="W727" s="218"/>
      <c r="X727" s="218"/>
      <c r="Y727" s="218"/>
      <c r="Z727" s="218"/>
      <c r="AA727" s="218"/>
    </row>
    <row r="728" customFormat="false" ht="14.25" hidden="false" customHeight="true" outlineLevel="0" collapsed="false">
      <c r="A728" s="353" t="n">
        <v>724</v>
      </c>
      <c r="B728" s="267" t="s">
        <v>5611</v>
      </c>
      <c r="C728" s="269" t="s">
        <v>647</v>
      </c>
      <c r="D728" s="269" t="s">
        <v>639</v>
      </c>
      <c r="E728" s="269" t="s">
        <v>866</v>
      </c>
      <c r="F728" s="442" t="n">
        <v>1.19</v>
      </c>
      <c r="G728" s="327" t="n">
        <v>2020</v>
      </c>
      <c r="H728" s="353" t="n">
        <v>162</v>
      </c>
      <c r="I728" s="445" t="n">
        <v>1.19</v>
      </c>
      <c r="J728" s="376" t="s">
        <v>45</v>
      </c>
      <c r="K728" s="370" t="s">
        <v>5612</v>
      </c>
      <c r="L728" s="269" t="s">
        <v>647</v>
      </c>
      <c r="M728" s="394" t="s">
        <v>5610</v>
      </c>
      <c r="N728" s="267" t="s">
        <v>3657</v>
      </c>
      <c r="O728" s="392" t="n">
        <v>111.1345</v>
      </c>
      <c r="P728" s="393" t="n">
        <v>-0.008091816</v>
      </c>
      <c r="Q728" s="269"/>
      <c r="R728" s="269"/>
      <c r="S728" s="269"/>
      <c r="T728" s="253"/>
      <c r="U728" s="253"/>
      <c r="V728" s="253"/>
      <c r="W728" s="253"/>
      <c r="X728" s="253"/>
      <c r="Y728" s="253"/>
      <c r="Z728" s="253"/>
      <c r="AA728" s="253"/>
    </row>
    <row r="729" customFormat="false" ht="14.25" hidden="false" customHeight="true" outlineLevel="0" collapsed="false">
      <c r="A729" s="353" t="n">
        <v>725</v>
      </c>
      <c r="B729" s="267" t="s">
        <v>5613</v>
      </c>
      <c r="C729" s="269" t="s">
        <v>648</v>
      </c>
      <c r="D729" s="269" t="s">
        <v>639</v>
      </c>
      <c r="E729" s="370" t="s">
        <v>866</v>
      </c>
      <c r="F729" s="439" t="n">
        <v>0.74</v>
      </c>
      <c r="G729" s="357" t="n">
        <v>2016</v>
      </c>
      <c r="H729" s="353" t="n">
        <v>100</v>
      </c>
      <c r="I729" s="443" t="n">
        <v>1.69</v>
      </c>
      <c r="J729" s="441" t="s">
        <v>39</v>
      </c>
      <c r="K729" s="377" t="n">
        <v>1520</v>
      </c>
      <c r="L729" s="370" t="s">
        <v>5604</v>
      </c>
      <c r="M729" s="370" t="s">
        <v>3607</v>
      </c>
      <c r="N729" s="267" t="s">
        <v>3657</v>
      </c>
      <c r="O729" s="392" t="n">
        <v>111.1244</v>
      </c>
      <c r="P729" s="393" t="n">
        <v>0.001440177</v>
      </c>
      <c r="Q729" s="353" t="s">
        <v>3609</v>
      </c>
      <c r="R729" s="370"/>
      <c r="S729" s="370"/>
      <c r="T729" s="218"/>
      <c r="U729" s="218"/>
      <c r="V729" s="218"/>
      <c r="W729" s="218"/>
      <c r="X729" s="218"/>
      <c r="Y729" s="218"/>
      <c r="Z729" s="218"/>
      <c r="AA729" s="218"/>
    </row>
    <row r="730" customFormat="false" ht="14.25" hidden="false" customHeight="true" outlineLevel="0" collapsed="false">
      <c r="A730" s="353" t="n">
        <v>726</v>
      </c>
      <c r="B730" s="267" t="s">
        <v>5614</v>
      </c>
      <c r="C730" s="269" t="s">
        <v>340</v>
      </c>
      <c r="D730" s="269" t="s">
        <v>639</v>
      </c>
      <c r="E730" s="370" t="s">
        <v>866</v>
      </c>
      <c r="F730" s="439" t="n">
        <v>5.42</v>
      </c>
      <c r="G730" s="357" t="n">
        <v>2010</v>
      </c>
      <c r="H730" s="353" t="n">
        <v>737</v>
      </c>
      <c r="I730" s="440" t="n">
        <v>5.42</v>
      </c>
      <c r="J730" s="444" t="s">
        <v>45</v>
      </c>
      <c r="K730" s="370" t="s">
        <v>5615</v>
      </c>
      <c r="L730" s="269" t="s">
        <v>340</v>
      </c>
      <c r="M730" s="370" t="s">
        <v>3607</v>
      </c>
      <c r="N730" s="267" t="s">
        <v>3657</v>
      </c>
      <c r="O730" s="392" t="n">
        <v>110.8297</v>
      </c>
      <c r="P730" s="393" t="n">
        <v>-0.045910984</v>
      </c>
      <c r="Q730" s="353"/>
      <c r="R730" s="370"/>
      <c r="S730" s="370"/>
      <c r="T730" s="218"/>
      <c r="U730" s="218"/>
      <c r="V730" s="218"/>
      <c r="W730" s="218"/>
      <c r="X730" s="218"/>
      <c r="Y730" s="218"/>
      <c r="Z730" s="218"/>
      <c r="AA730" s="218"/>
    </row>
    <row r="731" customFormat="false" ht="14.25" hidden="false" customHeight="true" outlineLevel="0" collapsed="false">
      <c r="A731" s="353" t="n">
        <v>727</v>
      </c>
      <c r="B731" s="267" t="s">
        <v>5616</v>
      </c>
      <c r="C731" s="269" t="s">
        <v>340</v>
      </c>
      <c r="D731" s="269" t="s">
        <v>639</v>
      </c>
      <c r="E731" s="370" t="s">
        <v>866</v>
      </c>
      <c r="F731" s="442" t="n">
        <v>0.75</v>
      </c>
      <c r="G731" s="357" t="n">
        <v>2018</v>
      </c>
      <c r="H731" s="353" t="n">
        <v>102</v>
      </c>
      <c r="I731" s="440" t="n">
        <v>0.75</v>
      </c>
      <c r="J731" s="444" t="s">
        <v>45</v>
      </c>
      <c r="K731" s="370" t="s">
        <v>5617</v>
      </c>
      <c r="L731" s="269" t="s">
        <v>340</v>
      </c>
      <c r="M731" s="370" t="s">
        <v>3607</v>
      </c>
      <c r="N731" s="267" t="s">
        <v>3657</v>
      </c>
      <c r="O731" s="392" t="n">
        <v>111.1011</v>
      </c>
      <c r="P731" s="393" t="n">
        <v>0.002417485</v>
      </c>
      <c r="Q731" s="353"/>
      <c r="R731" s="370"/>
      <c r="S731" s="370"/>
      <c r="T731" s="218"/>
      <c r="U731" s="218"/>
      <c r="V731" s="218"/>
      <c r="W731" s="218"/>
      <c r="X731" s="218"/>
      <c r="Y731" s="218"/>
      <c r="Z731" s="218"/>
      <c r="AA731" s="218"/>
    </row>
    <row r="732" customFormat="false" ht="14.25" hidden="false" customHeight="true" outlineLevel="0" collapsed="false">
      <c r="A732" s="353" t="n">
        <v>728</v>
      </c>
      <c r="B732" s="267" t="s">
        <v>5618</v>
      </c>
      <c r="C732" s="269" t="s">
        <v>340</v>
      </c>
      <c r="D732" s="269" t="s">
        <v>639</v>
      </c>
      <c r="E732" s="370" t="s">
        <v>866</v>
      </c>
      <c r="F732" s="442" t="n">
        <v>1.18</v>
      </c>
      <c r="G732" s="357" t="n">
        <v>2016</v>
      </c>
      <c r="H732" s="353" t="n">
        <v>160</v>
      </c>
      <c r="I732" s="440" t="n">
        <v>1.18</v>
      </c>
      <c r="J732" s="444" t="s">
        <v>45</v>
      </c>
      <c r="K732" s="370" t="s">
        <v>5619</v>
      </c>
      <c r="L732" s="269" t="s">
        <v>340</v>
      </c>
      <c r="M732" s="370" t="s">
        <v>3607</v>
      </c>
      <c r="N732" s="267" t="s">
        <v>3657</v>
      </c>
      <c r="O732" s="392" t="n">
        <v>111.1164</v>
      </c>
      <c r="P732" s="393" t="n">
        <v>-0.00057804</v>
      </c>
      <c r="Q732" s="353"/>
      <c r="R732" s="370"/>
      <c r="S732" s="370"/>
      <c r="T732" s="218"/>
      <c r="U732" s="218"/>
      <c r="V732" s="218"/>
      <c r="W732" s="218"/>
      <c r="X732" s="218"/>
      <c r="Y732" s="218"/>
      <c r="Z732" s="218"/>
      <c r="AA732" s="218"/>
    </row>
    <row r="733" customFormat="false" ht="14.25" hidden="false" customHeight="true" outlineLevel="0" collapsed="false">
      <c r="A733" s="353" t="n">
        <v>729</v>
      </c>
      <c r="B733" s="267" t="s">
        <v>5620</v>
      </c>
      <c r="C733" s="269" t="s">
        <v>649</v>
      </c>
      <c r="D733" s="269" t="s">
        <v>639</v>
      </c>
      <c r="E733" s="370" t="s">
        <v>866</v>
      </c>
      <c r="F733" s="439" t="n">
        <v>3.73</v>
      </c>
      <c r="G733" s="357" t="n">
        <v>2018</v>
      </c>
      <c r="H733" s="353" t="n">
        <v>507</v>
      </c>
      <c r="I733" s="440" t="n">
        <v>2</v>
      </c>
      <c r="J733" s="441" t="s">
        <v>45</v>
      </c>
      <c r="K733" s="377" t="s">
        <v>5621</v>
      </c>
      <c r="L733" s="269" t="s">
        <v>649</v>
      </c>
      <c r="M733" s="394" t="s">
        <v>5622</v>
      </c>
      <c r="N733" s="267" t="s">
        <v>3657</v>
      </c>
      <c r="O733" s="392" t="n">
        <v>111.1164</v>
      </c>
      <c r="P733" s="393" t="n">
        <v>-0.006858891</v>
      </c>
      <c r="Q733" s="353" t="s">
        <v>3609</v>
      </c>
      <c r="R733" s="370"/>
      <c r="S733" s="370"/>
      <c r="T733" s="218"/>
      <c r="U733" s="218"/>
      <c r="V733" s="218"/>
      <c r="W733" s="218"/>
      <c r="X733" s="218"/>
      <c r="Y733" s="218"/>
      <c r="Z733" s="218"/>
      <c r="AA733" s="218"/>
    </row>
    <row r="734" customFormat="false" ht="14.25" hidden="false" customHeight="true" outlineLevel="0" collapsed="false">
      <c r="A734" s="353" t="n">
        <v>730</v>
      </c>
      <c r="B734" s="267" t="s">
        <v>5623</v>
      </c>
      <c r="C734" s="269" t="s">
        <v>650</v>
      </c>
      <c r="D734" s="269" t="s">
        <v>639</v>
      </c>
      <c r="E734" s="370" t="s">
        <v>866</v>
      </c>
      <c r="F734" s="442" t="n">
        <v>1.01</v>
      </c>
      <c r="G734" s="357" t="n">
        <v>2019</v>
      </c>
      <c r="H734" s="353" t="n">
        <v>137</v>
      </c>
      <c r="I734" s="443" t="n">
        <v>0.92</v>
      </c>
      <c r="J734" s="441" t="s">
        <v>39</v>
      </c>
      <c r="K734" s="377" t="n">
        <v>1735</v>
      </c>
      <c r="L734" s="269" t="s">
        <v>650</v>
      </c>
      <c r="M734" s="370" t="s">
        <v>3607</v>
      </c>
      <c r="N734" s="267" t="s">
        <v>3657</v>
      </c>
      <c r="O734" s="392" t="n">
        <v>111.124</v>
      </c>
      <c r="P734" s="393" t="n">
        <v>-0.00298727</v>
      </c>
      <c r="Q734" s="353" t="s">
        <v>3609</v>
      </c>
      <c r="R734" s="370"/>
      <c r="S734" s="370"/>
      <c r="T734" s="218"/>
      <c r="U734" s="218"/>
      <c r="V734" s="218"/>
      <c r="W734" s="218"/>
      <c r="X734" s="218"/>
      <c r="Y734" s="218"/>
      <c r="Z734" s="218"/>
      <c r="AA734" s="218"/>
    </row>
    <row r="735" customFormat="false" ht="14.25" hidden="false" customHeight="true" outlineLevel="0" collapsed="false">
      <c r="A735" s="353" t="n">
        <v>731</v>
      </c>
      <c r="B735" s="267" t="s">
        <v>5624</v>
      </c>
      <c r="C735" s="269" t="s">
        <v>651</v>
      </c>
      <c r="D735" s="269" t="s">
        <v>639</v>
      </c>
      <c r="E735" s="370" t="s">
        <v>866</v>
      </c>
      <c r="F735" s="439" t="n">
        <v>0.57</v>
      </c>
      <c r="G735" s="357" t="n">
        <v>2016</v>
      </c>
      <c r="H735" s="353" t="n">
        <v>77</v>
      </c>
      <c r="I735" s="440" t="n">
        <v>0.57</v>
      </c>
      <c r="J735" s="444" t="s">
        <v>45</v>
      </c>
      <c r="K735" s="370" t="s">
        <v>5625</v>
      </c>
      <c r="L735" s="269" t="s">
        <v>651</v>
      </c>
      <c r="M735" s="394" t="s">
        <v>5626</v>
      </c>
      <c r="N735" s="267" t="s">
        <v>3657</v>
      </c>
      <c r="O735" s="392" t="n">
        <v>111.1288</v>
      </c>
      <c r="P735" s="393" t="n">
        <v>0.008215025</v>
      </c>
      <c r="Q735" s="353"/>
      <c r="R735" s="370"/>
      <c r="S735" s="370"/>
      <c r="T735" s="218"/>
      <c r="U735" s="218"/>
      <c r="V735" s="218"/>
      <c r="W735" s="218"/>
      <c r="X735" s="218"/>
      <c r="Y735" s="218"/>
      <c r="Z735" s="218"/>
      <c r="AA735" s="218"/>
    </row>
    <row r="736" customFormat="false" ht="14.25" hidden="false" customHeight="true" outlineLevel="0" collapsed="false">
      <c r="A736" s="353" t="n">
        <v>732</v>
      </c>
      <c r="B736" s="267" t="s">
        <v>5627</v>
      </c>
      <c r="C736" s="269" t="s">
        <v>651</v>
      </c>
      <c r="D736" s="269" t="s">
        <v>639</v>
      </c>
      <c r="E736" s="370" t="s">
        <v>866</v>
      </c>
      <c r="F736" s="439" t="n">
        <v>1.36</v>
      </c>
      <c r="G736" s="357" t="n">
        <v>2017</v>
      </c>
      <c r="H736" s="353" t="n">
        <v>185</v>
      </c>
      <c r="I736" s="440" t="n">
        <v>1.36</v>
      </c>
      <c r="J736" s="444" t="s">
        <v>45</v>
      </c>
      <c r="K736" s="370" t="s">
        <v>5628</v>
      </c>
      <c r="L736" s="269" t="s">
        <v>651</v>
      </c>
      <c r="M736" s="394" t="s">
        <v>5626</v>
      </c>
      <c r="N736" s="267" t="s">
        <v>3657</v>
      </c>
      <c r="O736" s="392" t="n">
        <v>111.0969</v>
      </c>
      <c r="P736" s="393" t="n">
        <v>0.002704061</v>
      </c>
      <c r="Q736" s="353"/>
      <c r="R736" s="370"/>
      <c r="S736" s="370"/>
      <c r="T736" s="218"/>
      <c r="U736" s="218"/>
      <c r="V736" s="218"/>
      <c r="W736" s="218"/>
      <c r="X736" s="218"/>
      <c r="Y736" s="218"/>
      <c r="Z736" s="218"/>
      <c r="AA736" s="218"/>
    </row>
    <row r="737" customFormat="false" ht="14.25" hidden="false" customHeight="true" outlineLevel="0" collapsed="false">
      <c r="A737" s="353" t="n">
        <v>733</v>
      </c>
      <c r="B737" s="267" t="s">
        <v>5629</v>
      </c>
      <c r="C737" s="269" t="s">
        <v>652</v>
      </c>
      <c r="D737" s="269" t="s">
        <v>639</v>
      </c>
      <c r="E737" s="370" t="s">
        <v>866</v>
      </c>
      <c r="F737" s="439" t="n">
        <v>0.84</v>
      </c>
      <c r="G737" s="357" t="n">
        <v>2018</v>
      </c>
      <c r="H737" s="353" t="n">
        <v>114</v>
      </c>
      <c r="I737" s="443" t="n">
        <v>1.71</v>
      </c>
      <c r="J737" s="441" t="s">
        <v>39</v>
      </c>
      <c r="K737" s="377" t="n">
        <v>1581</v>
      </c>
      <c r="L737" s="269" t="s">
        <v>652</v>
      </c>
      <c r="M737" s="370" t="s">
        <v>3607</v>
      </c>
      <c r="N737" s="267" t="s">
        <v>3657</v>
      </c>
      <c r="O737" s="392" t="n">
        <v>111.1302</v>
      </c>
      <c r="P737" s="393" t="n">
        <v>0.000931596</v>
      </c>
      <c r="Q737" s="353" t="s">
        <v>3609</v>
      </c>
      <c r="R737" s="370"/>
      <c r="S737" s="370"/>
      <c r="T737" s="218"/>
      <c r="U737" s="218"/>
      <c r="V737" s="218"/>
      <c r="W737" s="218"/>
      <c r="X737" s="218"/>
      <c r="Y737" s="218"/>
      <c r="Z737" s="218"/>
      <c r="AA737" s="218"/>
    </row>
    <row r="738" customFormat="false" ht="14.25" hidden="false" customHeight="true" outlineLevel="0" collapsed="false">
      <c r="A738" s="353" t="n">
        <v>734</v>
      </c>
      <c r="B738" s="267" t="s">
        <v>5630</v>
      </c>
      <c r="C738" s="269" t="s">
        <v>652</v>
      </c>
      <c r="D738" s="269" t="s">
        <v>639</v>
      </c>
      <c r="E738" s="370" t="s">
        <v>866</v>
      </c>
      <c r="F738" s="439" t="n">
        <v>0.82</v>
      </c>
      <c r="G738" s="357" t="n">
        <v>2018</v>
      </c>
      <c r="H738" s="353" t="n">
        <v>111</v>
      </c>
      <c r="I738" s="440" t="n">
        <v>0.82</v>
      </c>
      <c r="J738" s="444" t="s">
        <v>45</v>
      </c>
      <c r="K738" s="370" t="s">
        <v>5631</v>
      </c>
      <c r="L738" s="269" t="s">
        <v>652</v>
      </c>
      <c r="M738" s="370" t="s">
        <v>3607</v>
      </c>
      <c r="N738" s="267" t="s">
        <v>3657</v>
      </c>
      <c r="O738" s="392" t="n">
        <v>111.1276</v>
      </c>
      <c r="P738" s="446" t="n">
        <v>6.63273068332934E-006</v>
      </c>
      <c r="Q738" s="353"/>
      <c r="R738" s="370"/>
      <c r="S738" s="370"/>
      <c r="T738" s="218"/>
      <c r="U738" s="218"/>
      <c r="V738" s="218"/>
      <c r="W738" s="218"/>
      <c r="X738" s="218"/>
      <c r="Y738" s="218"/>
      <c r="Z738" s="218"/>
      <c r="AA738" s="218"/>
    </row>
    <row r="739" customFormat="false" ht="14.25" hidden="false" customHeight="true" outlineLevel="0" collapsed="false">
      <c r="A739" s="353" t="n">
        <v>735</v>
      </c>
      <c r="B739" s="267" t="s">
        <v>5632</v>
      </c>
      <c r="C739" s="269" t="s">
        <v>653</v>
      </c>
      <c r="D739" s="269" t="s">
        <v>639</v>
      </c>
      <c r="E739" s="370" t="s">
        <v>866</v>
      </c>
      <c r="F739" s="439" t="n">
        <v>1.06</v>
      </c>
      <c r="G739" s="357" t="n">
        <v>2019</v>
      </c>
      <c r="H739" s="353" t="n">
        <v>144</v>
      </c>
      <c r="I739" s="440" t="n">
        <v>1.32</v>
      </c>
      <c r="J739" s="441" t="s">
        <v>45</v>
      </c>
      <c r="K739" s="377" t="s">
        <v>5633</v>
      </c>
      <c r="L739" s="269" t="s">
        <v>653</v>
      </c>
      <c r="M739" s="394" t="s">
        <v>5634</v>
      </c>
      <c r="N739" s="267" t="s">
        <v>3657</v>
      </c>
      <c r="O739" s="392" t="n">
        <v>111.1117</v>
      </c>
      <c r="P739" s="393" t="n">
        <v>0.005224749</v>
      </c>
      <c r="Q739" s="353" t="s">
        <v>3609</v>
      </c>
      <c r="R739" s="370"/>
      <c r="S739" s="370"/>
      <c r="T739" s="218"/>
      <c r="U739" s="218"/>
      <c r="V739" s="218"/>
      <c r="W739" s="218"/>
      <c r="X739" s="218"/>
      <c r="Y739" s="218"/>
      <c r="Z739" s="218"/>
      <c r="AA739" s="218"/>
    </row>
    <row r="740" customFormat="false" ht="14.25" hidden="false" customHeight="true" outlineLevel="0" collapsed="false">
      <c r="A740" s="353" t="n">
        <v>736</v>
      </c>
      <c r="B740" s="267" t="s">
        <v>5635</v>
      </c>
      <c r="C740" s="269" t="s">
        <v>654</v>
      </c>
      <c r="D740" s="269" t="s">
        <v>639</v>
      </c>
      <c r="E740" s="370" t="s">
        <v>866</v>
      </c>
      <c r="F740" s="439" t="n">
        <v>0.9</v>
      </c>
      <c r="G740" s="357" t="n">
        <v>2019</v>
      </c>
      <c r="H740" s="353" t="n">
        <v>122</v>
      </c>
      <c r="I740" s="440" t="n">
        <v>0.9</v>
      </c>
      <c r="J740" s="441" t="s">
        <v>45</v>
      </c>
      <c r="K740" s="377" t="s">
        <v>5636</v>
      </c>
      <c r="L740" s="370" t="s">
        <v>5637</v>
      </c>
      <c r="M740" s="394" t="s">
        <v>5638</v>
      </c>
      <c r="N740" s="267" t="s">
        <v>3657</v>
      </c>
      <c r="O740" s="392" t="n">
        <v>111.1164</v>
      </c>
      <c r="P740" s="393" t="n">
        <v>-0.004427258</v>
      </c>
      <c r="Q740" s="353" t="s">
        <v>3609</v>
      </c>
      <c r="R740" s="370"/>
      <c r="S740" s="370"/>
      <c r="T740" s="218"/>
      <c r="U740" s="218"/>
      <c r="V740" s="218"/>
      <c r="W740" s="218"/>
      <c r="X740" s="218"/>
      <c r="Y740" s="218"/>
      <c r="Z740" s="218"/>
      <c r="AA740" s="218"/>
    </row>
    <row r="741" customFormat="false" ht="14.25" hidden="false" customHeight="true" outlineLevel="0" collapsed="false">
      <c r="A741" s="353" t="n">
        <v>737</v>
      </c>
      <c r="B741" s="267" t="s">
        <v>5639</v>
      </c>
      <c r="C741" s="269" t="s">
        <v>655</v>
      </c>
      <c r="D741" s="269" t="s">
        <v>639</v>
      </c>
      <c r="E741" s="370" t="s">
        <v>866</v>
      </c>
      <c r="F741" s="439" t="n">
        <v>0.99</v>
      </c>
      <c r="G741" s="357" t="n">
        <v>2017</v>
      </c>
      <c r="H741" s="353" t="n">
        <v>134</v>
      </c>
      <c r="I741" s="440" t="n">
        <v>0.99</v>
      </c>
      <c r="J741" s="444" t="s">
        <v>45</v>
      </c>
      <c r="K741" s="370" t="s">
        <v>5640</v>
      </c>
      <c r="L741" s="269" t="s">
        <v>655</v>
      </c>
      <c r="M741" s="370" t="s">
        <v>3607</v>
      </c>
      <c r="N741" s="267" t="s">
        <v>3657</v>
      </c>
      <c r="O741" s="392" t="n">
        <v>111.1163</v>
      </c>
      <c r="P741" s="393" t="n">
        <v>0.001276114</v>
      </c>
      <c r="Q741" s="353"/>
      <c r="R741" s="370"/>
      <c r="S741" s="370"/>
      <c r="T741" s="218"/>
      <c r="U741" s="218"/>
      <c r="V741" s="218"/>
      <c r="W741" s="218"/>
      <c r="X741" s="218"/>
      <c r="Y741" s="218"/>
      <c r="Z741" s="218"/>
      <c r="AA741" s="218"/>
    </row>
    <row r="742" customFormat="false" ht="14.25" hidden="false" customHeight="true" outlineLevel="0" collapsed="false">
      <c r="A742" s="353" t="n">
        <v>738</v>
      </c>
      <c r="B742" s="267" t="s">
        <v>5641</v>
      </c>
      <c r="C742" s="269" t="s">
        <v>656</v>
      </c>
      <c r="D742" s="269" t="s">
        <v>639</v>
      </c>
      <c r="E742" s="370" t="s">
        <v>866</v>
      </c>
      <c r="F742" s="439" t="n">
        <v>0.38</v>
      </c>
      <c r="G742" s="357" t="n">
        <v>2016</v>
      </c>
      <c r="H742" s="353" t="n">
        <v>51</v>
      </c>
      <c r="I742" s="440" t="n">
        <v>0.38</v>
      </c>
      <c r="J742" s="444" t="s">
        <v>45</v>
      </c>
      <c r="K742" s="370" t="s">
        <v>5642</v>
      </c>
      <c r="L742" s="370" t="s">
        <v>656</v>
      </c>
      <c r="M742" s="394" t="s">
        <v>5643</v>
      </c>
      <c r="N742" s="267" t="s">
        <v>3657</v>
      </c>
      <c r="O742" s="392" t="n">
        <v>111.1135</v>
      </c>
      <c r="P742" s="393" t="n">
        <v>-0.000493227</v>
      </c>
      <c r="Q742" s="353" t="s">
        <v>3609</v>
      </c>
      <c r="R742" s="370"/>
      <c r="S742" s="370"/>
      <c r="T742" s="218"/>
      <c r="U742" s="218"/>
      <c r="V742" s="218"/>
      <c r="W742" s="218"/>
      <c r="X742" s="218"/>
      <c r="Y742" s="218"/>
      <c r="Z742" s="218"/>
      <c r="AA742" s="218"/>
    </row>
    <row r="743" customFormat="false" ht="14.25" hidden="false" customHeight="true" outlineLevel="0" collapsed="false">
      <c r="A743" s="353" t="n">
        <v>739</v>
      </c>
      <c r="B743" s="267" t="s">
        <v>5644</v>
      </c>
      <c r="C743" s="269" t="s">
        <v>656</v>
      </c>
      <c r="D743" s="269" t="s">
        <v>639</v>
      </c>
      <c r="E743" s="370" t="s">
        <v>866</v>
      </c>
      <c r="F743" s="442" t="n">
        <v>0.7</v>
      </c>
      <c r="G743" s="357" t="n">
        <v>2016</v>
      </c>
      <c r="H743" s="353" t="n">
        <v>95</v>
      </c>
      <c r="I743" s="440" t="n">
        <v>1.11</v>
      </c>
      <c r="J743" s="441" t="s">
        <v>39</v>
      </c>
      <c r="K743" s="377" t="n">
        <v>1497</v>
      </c>
      <c r="L743" s="370" t="s">
        <v>656</v>
      </c>
      <c r="M743" s="394" t="s">
        <v>5643</v>
      </c>
      <c r="N743" s="267" t="s">
        <v>3657</v>
      </c>
      <c r="O743" s="392" t="n">
        <v>111.1136</v>
      </c>
      <c r="P743" s="393" t="n">
        <v>-0.000835675</v>
      </c>
      <c r="Q743" s="353" t="s">
        <v>3609</v>
      </c>
      <c r="R743" s="370"/>
      <c r="S743" s="370"/>
      <c r="T743" s="218"/>
      <c r="U743" s="218"/>
      <c r="V743" s="218"/>
      <c r="W743" s="218"/>
      <c r="X743" s="218"/>
      <c r="Y743" s="218"/>
      <c r="Z743" s="218"/>
      <c r="AA743" s="218"/>
    </row>
    <row r="744" customFormat="false" ht="14.25" hidden="false" customHeight="true" outlineLevel="0" collapsed="false">
      <c r="A744" s="353" t="n">
        <v>740</v>
      </c>
      <c r="B744" s="267" t="s">
        <v>5645</v>
      </c>
      <c r="C744" s="269" t="s">
        <v>656</v>
      </c>
      <c r="D744" s="269" t="s">
        <v>639</v>
      </c>
      <c r="E744" s="370" t="s">
        <v>866</v>
      </c>
      <c r="F744" s="442" t="n">
        <v>1.83</v>
      </c>
      <c r="G744" s="357" t="n">
        <v>2012</v>
      </c>
      <c r="H744" s="353" t="n">
        <v>249</v>
      </c>
      <c r="I744" s="440" t="n">
        <v>1.18</v>
      </c>
      <c r="J744" s="441" t="s">
        <v>39</v>
      </c>
      <c r="K744" s="377" t="n">
        <v>1501</v>
      </c>
      <c r="L744" s="370" t="s">
        <v>656</v>
      </c>
      <c r="M744" s="394" t="s">
        <v>5643</v>
      </c>
      <c r="N744" s="267" t="s">
        <v>3657</v>
      </c>
      <c r="O744" s="392" t="n">
        <v>111.1111</v>
      </c>
      <c r="P744" s="393" t="n">
        <v>-0.000490259</v>
      </c>
      <c r="Q744" s="353"/>
      <c r="R744" s="370"/>
      <c r="S744" s="370"/>
      <c r="T744" s="218"/>
      <c r="U744" s="218"/>
      <c r="V744" s="218"/>
      <c r="W744" s="218"/>
      <c r="X744" s="218"/>
      <c r="Y744" s="218"/>
      <c r="Z744" s="218"/>
      <c r="AA744" s="218"/>
    </row>
    <row r="745" customFormat="false" ht="14.25" hidden="false" customHeight="true" outlineLevel="0" collapsed="false">
      <c r="A745" s="353" t="n">
        <v>741</v>
      </c>
      <c r="B745" s="267" t="s">
        <v>5646</v>
      </c>
      <c r="C745" s="269" t="s">
        <v>657</v>
      </c>
      <c r="D745" s="269" t="s">
        <v>639</v>
      </c>
      <c r="E745" s="370" t="s">
        <v>866</v>
      </c>
      <c r="F745" s="439" t="n">
        <v>0.47</v>
      </c>
      <c r="G745" s="357" t="n">
        <v>2014</v>
      </c>
      <c r="H745" s="353" t="n">
        <v>64</v>
      </c>
      <c r="I745" s="443" t="n">
        <v>0.46</v>
      </c>
      <c r="J745" s="441" t="s">
        <v>39</v>
      </c>
      <c r="K745" s="377" t="n">
        <v>1744</v>
      </c>
      <c r="L745" s="370" t="s">
        <v>5647</v>
      </c>
      <c r="M745" s="370" t="s">
        <v>3607</v>
      </c>
      <c r="N745" s="267" t="s">
        <v>3657</v>
      </c>
      <c r="O745" s="392" t="n">
        <v>111.1332</v>
      </c>
      <c r="P745" s="393" t="n">
        <v>0.003428263</v>
      </c>
      <c r="Q745" s="353" t="s">
        <v>3609</v>
      </c>
      <c r="R745" s="370"/>
      <c r="S745" s="370"/>
      <c r="T745" s="218"/>
      <c r="U745" s="218"/>
      <c r="V745" s="218"/>
      <c r="W745" s="218"/>
      <c r="X745" s="218"/>
      <c r="Y745" s="218"/>
      <c r="Z745" s="218"/>
      <c r="AA745" s="218"/>
    </row>
    <row r="746" customFormat="false" ht="14.25" hidden="false" customHeight="true" outlineLevel="0" collapsed="false">
      <c r="A746" s="353" t="n">
        <v>742</v>
      </c>
      <c r="B746" s="267" t="s">
        <v>5648</v>
      </c>
      <c r="C746" s="269" t="s">
        <v>658</v>
      </c>
      <c r="D746" s="269" t="s">
        <v>639</v>
      </c>
      <c r="E746" s="370" t="s">
        <v>866</v>
      </c>
      <c r="F746" s="439" t="n">
        <v>1.05</v>
      </c>
      <c r="G746" s="357" t="n">
        <v>2016</v>
      </c>
      <c r="H746" s="353" t="n">
        <v>143</v>
      </c>
      <c r="I746" s="440" t="n">
        <v>1</v>
      </c>
      <c r="J746" s="441" t="s">
        <v>45</v>
      </c>
      <c r="K746" s="377" t="s">
        <v>5649</v>
      </c>
      <c r="L746" s="269" t="s">
        <v>658</v>
      </c>
      <c r="M746" s="370" t="s">
        <v>3607</v>
      </c>
      <c r="N746" s="267" t="s">
        <v>3657</v>
      </c>
      <c r="O746" s="392" t="n">
        <v>111.1385</v>
      </c>
      <c r="P746" s="393" t="n">
        <v>-0.004108132</v>
      </c>
      <c r="Q746" s="353" t="s">
        <v>3609</v>
      </c>
      <c r="R746" s="370"/>
      <c r="S746" s="370"/>
      <c r="T746" s="218"/>
      <c r="U746" s="218"/>
      <c r="V746" s="218"/>
      <c r="W746" s="218"/>
      <c r="X746" s="218"/>
      <c r="Y746" s="218"/>
      <c r="Z746" s="218"/>
      <c r="AA746" s="218"/>
    </row>
    <row r="747" customFormat="false" ht="14.25" hidden="false" customHeight="true" outlineLevel="0" collapsed="false">
      <c r="A747" s="353" t="n">
        <v>743</v>
      </c>
      <c r="B747" s="267" t="s">
        <v>5650</v>
      </c>
      <c r="C747" s="269" t="s">
        <v>659</v>
      </c>
      <c r="D747" s="269" t="s">
        <v>639</v>
      </c>
      <c r="E747" s="370" t="s">
        <v>866</v>
      </c>
      <c r="F747" s="439" t="n">
        <v>0.69</v>
      </c>
      <c r="G747" s="357" t="n">
        <v>2015</v>
      </c>
      <c r="H747" s="353" t="n">
        <v>94</v>
      </c>
      <c r="I747" s="443" t="n">
        <v>1.11</v>
      </c>
      <c r="J747" s="441" t="s">
        <v>39</v>
      </c>
      <c r="K747" s="377" t="n">
        <v>66</v>
      </c>
      <c r="L747" s="370" t="s">
        <v>657</v>
      </c>
      <c r="M747" s="370" t="s">
        <v>3607</v>
      </c>
      <c r="N747" s="267" t="s">
        <v>3657</v>
      </c>
      <c r="O747" s="392" t="n">
        <v>111.132</v>
      </c>
      <c r="P747" s="393" t="n">
        <v>0.002939436</v>
      </c>
      <c r="Q747" s="353" t="s">
        <v>3609</v>
      </c>
      <c r="R747" s="370"/>
      <c r="S747" s="370"/>
      <c r="T747" s="218"/>
      <c r="U747" s="218"/>
      <c r="V747" s="218"/>
      <c r="W747" s="218"/>
      <c r="X747" s="218"/>
      <c r="Y747" s="218"/>
      <c r="Z747" s="218"/>
      <c r="AA747" s="218"/>
    </row>
    <row r="748" customFormat="false" ht="14.25" hidden="false" customHeight="true" outlineLevel="0" collapsed="false">
      <c r="A748" s="353" t="n">
        <v>744</v>
      </c>
      <c r="B748" s="267" t="s">
        <v>5651</v>
      </c>
      <c r="C748" s="269" t="s">
        <v>288</v>
      </c>
      <c r="D748" s="269" t="s">
        <v>639</v>
      </c>
      <c r="E748" s="370" t="s">
        <v>866</v>
      </c>
      <c r="F748" s="439" t="n">
        <v>1.11</v>
      </c>
      <c r="G748" s="357" t="n">
        <v>2016</v>
      </c>
      <c r="H748" s="353" t="n">
        <v>151</v>
      </c>
      <c r="I748" s="440" t="n">
        <v>1.6</v>
      </c>
      <c r="J748" s="441" t="s">
        <v>45</v>
      </c>
      <c r="K748" s="377" t="s">
        <v>5652</v>
      </c>
      <c r="L748" s="370" t="s">
        <v>288</v>
      </c>
      <c r="M748" s="370" t="s">
        <v>3607</v>
      </c>
      <c r="N748" s="267" t="s">
        <v>3657</v>
      </c>
      <c r="O748" s="392" t="n">
        <v>111.1185</v>
      </c>
      <c r="P748" s="393" t="n">
        <v>0.007426349</v>
      </c>
      <c r="Q748" s="353" t="s">
        <v>3609</v>
      </c>
      <c r="R748" s="370"/>
      <c r="S748" s="370"/>
      <c r="T748" s="218"/>
      <c r="U748" s="218"/>
      <c r="V748" s="218"/>
      <c r="W748" s="218"/>
      <c r="X748" s="218"/>
      <c r="Y748" s="218"/>
      <c r="Z748" s="218"/>
      <c r="AA748" s="218"/>
    </row>
    <row r="749" customFormat="false" ht="14.25" hidden="false" customHeight="true" outlineLevel="0" collapsed="false">
      <c r="A749" s="353" t="n">
        <v>745</v>
      </c>
      <c r="B749" s="267" t="s">
        <v>5653</v>
      </c>
      <c r="C749" s="370" t="s">
        <v>660</v>
      </c>
      <c r="D749" s="269" t="s">
        <v>639</v>
      </c>
      <c r="E749" s="370" t="s">
        <v>866</v>
      </c>
      <c r="F749" s="439" t="n">
        <v>1.49</v>
      </c>
      <c r="G749" s="357" t="n">
        <v>2021</v>
      </c>
      <c r="H749" s="353" t="n">
        <v>202</v>
      </c>
      <c r="I749" s="440" t="n">
        <v>1.49</v>
      </c>
      <c r="J749" s="444" t="s">
        <v>45</v>
      </c>
      <c r="K749" s="370" t="s">
        <v>5654</v>
      </c>
      <c r="L749" s="370" t="s">
        <v>660</v>
      </c>
      <c r="M749" s="394" t="s">
        <v>5655</v>
      </c>
      <c r="N749" s="267" t="s">
        <v>3657</v>
      </c>
      <c r="O749" s="392" t="n">
        <v>111.1303</v>
      </c>
      <c r="P749" s="393" t="n">
        <v>-0.004341542</v>
      </c>
      <c r="Q749" s="353" t="s">
        <v>3609</v>
      </c>
      <c r="R749" s="370"/>
      <c r="S749" s="370"/>
      <c r="T749" s="218"/>
      <c r="U749" s="218"/>
      <c r="V749" s="218"/>
      <c r="W749" s="218"/>
      <c r="X749" s="218"/>
      <c r="Y749" s="218"/>
      <c r="Z749" s="218"/>
      <c r="AA749" s="218"/>
    </row>
    <row r="750" customFormat="false" ht="14.25" hidden="false" customHeight="true" outlineLevel="0" collapsed="false">
      <c r="A750" s="353" t="n">
        <v>746</v>
      </c>
      <c r="B750" s="267" t="s">
        <v>5656</v>
      </c>
      <c r="C750" s="269" t="s">
        <v>661</v>
      </c>
      <c r="D750" s="269" t="s">
        <v>662</v>
      </c>
      <c r="E750" s="269" t="s">
        <v>867</v>
      </c>
      <c r="F750" s="439" t="n">
        <v>1.4</v>
      </c>
      <c r="G750" s="353" t="n">
        <v>2017</v>
      </c>
      <c r="H750" s="353" t="n">
        <v>190</v>
      </c>
      <c r="I750" s="440" t="n">
        <v>1.41</v>
      </c>
      <c r="J750" s="376" t="s">
        <v>45</v>
      </c>
      <c r="K750" s="279" t="s">
        <v>5657</v>
      </c>
      <c r="L750" s="269" t="s">
        <v>5658</v>
      </c>
      <c r="M750" s="370" t="s">
        <v>3607</v>
      </c>
      <c r="N750" s="267" t="s">
        <v>3657</v>
      </c>
      <c r="O750" s="385" t="n">
        <v>111.0417</v>
      </c>
      <c r="P750" s="386" t="n">
        <v>-0.136</v>
      </c>
      <c r="Q750" s="269"/>
      <c r="R750" s="269"/>
      <c r="S750" s="269"/>
      <c r="T750" s="218"/>
      <c r="U750" s="218"/>
      <c r="V750" s="218"/>
      <c r="W750" s="218"/>
      <c r="X750" s="218"/>
      <c r="Y750" s="218"/>
      <c r="Z750" s="218"/>
      <c r="AA750" s="218"/>
    </row>
    <row r="751" customFormat="false" ht="14.25" hidden="false" customHeight="true" outlineLevel="0" collapsed="false">
      <c r="A751" s="353" t="n">
        <v>747</v>
      </c>
      <c r="B751" s="267" t="s">
        <v>5659</v>
      </c>
      <c r="C751" s="269" t="s">
        <v>663</v>
      </c>
      <c r="D751" s="269" t="s">
        <v>662</v>
      </c>
      <c r="E751" s="269" t="s">
        <v>867</v>
      </c>
      <c r="F751" s="442" t="n">
        <v>0.95</v>
      </c>
      <c r="G751" s="357" t="n">
        <v>2021</v>
      </c>
      <c r="H751" s="353" t="n">
        <v>129</v>
      </c>
      <c r="I751" s="440" t="n">
        <v>0.95</v>
      </c>
      <c r="J751" s="376" t="s">
        <v>45</v>
      </c>
      <c r="K751" s="279" t="s">
        <v>5660</v>
      </c>
      <c r="L751" s="269" t="s">
        <v>663</v>
      </c>
      <c r="M751" s="370" t="s">
        <v>3607</v>
      </c>
      <c r="N751" s="267" t="s">
        <v>3657</v>
      </c>
      <c r="O751" s="392" t="n">
        <v>111.0442</v>
      </c>
      <c r="P751" s="393" t="n">
        <v>-0.12987</v>
      </c>
      <c r="Q751" s="269"/>
      <c r="R751" s="269"/>
      <c r="S751" s="269"/>
      <c r="T751" s="218"/>
      <c r="U751" s="218"/>
      <c r="V751" s="218"/>
      <c r="W751" s="218"/>
      <c r="X751" s="218"/>
      <c r="Y751" s="218"/>
      <c r="Z751" s="218"/>
      <c r="AA751" s="218"/>
    </row>
    <row r="752" customFormat="false" ht="14.25" hidden="false" customHeight="true" outlineLevel="0" collapsed="false">
      <c r="A752" s="353" t="n">
        <v>748</v>
      </c>
      <c r="B752" s="267" t="s">
        <v>5661</v>
      </c>
      <c r="C752" s="269" t="s">
        <v>664</v>
      </c>
      <c r="D752" s="269" t="s">
        <v>662</v>
      </c>
      <c r="E752" s="269" t="s">
        <v>867</v>
      </c>
      <c r="F752" s="442" t="n">
        <v>1.31</v>
      </c>
      <c r="G752" s="327" t="n">
        <v>2018</v>
      </c>
      <c r="H752" s="447" t="n">
        <v>178</v>
      </c>
      <c r="I752" s="448" t="n">
        <v>2.06</v>
      </c>
      <c r="J752" s="449" t="s">
        <v>39</v>
      </c>
      <c r="K752" s="279" t="s">
        <v>5662</v>
      </c>
      <c r="L752" s="450" t="s">
        <v>664</v>
      </c>
      <c r="M752" s="370" t="s">
        <v>3607</v>
      </c>
      <c r="N752" s="267" t="s">
        <v>3657</v>
      </c>
      <c r="O752" s="392" t="n">
        <v>111.0531</v>
      </c>
      <c r="P752" s="393" t="n">
        <v>-0.13708</v>
      </c>
      <c r="Q752" s="269" t="s">
        <v>3609</v>
      </c>
      <c r="R752" s="269"/>
      <c r="S752" s="269"/>
      <c r="T752" s="218"/>
      <c r="U752" s="218"/>
      <c r="V752" s="218"/>
      <c r="W752" s="218"/>
      <c r="X752" s="218"/>
      <c r="Y752" s="218"/>
      <c r="Z752" s="218"/>
      <c r="AA752" s="218"/>
    </row>
    <row r="753" customFormat="false" ht="14.25" hidden="false" customHeight="true" outlineLevel="0" collapsed="false">
      <c r="A753" s="353" t="n">
        <v>749</v>
      </c>
      <c r="B753" s="267" t="s">
        <v>5663</v>
      </c>
      <c r="C753" s="269" t="s">
        <v>665</v>
      </c>
      <c r="D753" s="269" t="s">
        <v>662</v>
      </c>
      <c r="E753" s="269" t="s">
        <v>867</v>
      </c>
      <c r="F753" s="442" t="n">
        <v>1.14</v>
      </c>
      <c r="G753" s="327" t="n">
        <v>2013</v>
      </c>
      <c r="H753" s="447" t="n">
        <v>155</v>
      </c>
      <c r="I753" s="440" t="n">
        <v>1.14</v>
      </c>
      <c r="J753" s="376" t="s">
        <v>45</v>
      </c>
      <c r="K753" s="279" t="s">
        <v>5664</v>
      </c>
      <c r="L753" s="269" t="s">
        <v>665</v>
      </c>
      <c r="M753" s="370" t="s">
        <v>3607</v>
      </c>
      <c r="N753" s="267" t="s">
        <v>3657</v>
      </c>
      <c r="O753" s="392" t="n">
        <v>111.0563</v>
      </c>
      <c r="P753" s="393" t="n">
        <v>-0.13328</v>
      </c>
      <c r="Q753" s="269" t="s">
        <v>3609</v>
      </c>
      <c r="R753" s="269"/>
      <c r="S753" s="269"/>
      <c r="T753" s="218"/>
      <c r="U753" s="218"/>
      <c r="V753" s="218"/>
      <c r="W753" s="218"/>
      <c r="X753" s="218"/>
      <c r="Y753" s="218"/>
      <c r="Z753" s="218"/>
      <c r="AA753" s="218"/>
    </row>
    <row r="754" customFormat="false" ht="14.25" hidden="false" customHeight="true" outlineLevel="0" collapsed="false">
      <c r="A754" s="353" t="n">
        <v>750</v>
      </c>
      <c r="B754" s="267" t="s">
        <v>5665</v>
      </c>
      <c r="C754" s="269" t="s">
        <v>666</v>
      </c>
      <c r="D754" s="269" t="s">
        <v>662</v>
      </c>
      <c r="E754" s="269" t="s">
        <v>867</v>
      </c>
      <c r="F754" s="442" t="n">
        <v>2.32</v>
      </c>
      <c r="G754" s="327" t="n">
        <v>2019</v>
      </c>
      <c r="H754" s="447" t="n">
        <v>316</v>
      </c>
      <c r="I754" s="440" t="n">
        <v>2.32</v>
      </c>
      <c r="J754" s="376" t="s">
        <v>45</v>
      </c>
      <c r="K754" s="279" t="s">
        <v>5666</v>
      </c>
      <c r="L754" s="450" t="s">
        <v>666</v>
      </c>
      <c r="M754" s="370" t="s">
        <v>3607</v>
      </c>
      <c r="N754" s="267" t="s">
        <v>3657</v>
      </c>
      <c r="O754" s="392" t="n">
        <v>111.0345</v>
      </c>
      <c r="P754" s="393" t="n">
        <v>-0.14233</v>
      </c>
      <c r="Q754" s="269" t="s">
        <v>3609</v>
      </c>
      <c r="R754" s="269"/>
      <c r="S754" s="269"/>
      <c r="T754" s="218"/>
      <c r="U754" s="218"/>
      <c r="V754" s="218"/>
      <c r="W754" s="218"/>
      <c r="X754" s="218"/>
      <c r="Y754" s="218"/>
      <c r="Z754" s="218"/>
      <c r="AA754" s="218"/>
    </row>
    <row r="755" customFormat="false" ht="14.25" hidden="false" customHeight="true" outlineLevel="0" collapsed="false">
      <c r="A755" s="353" t="n">
        <v>751</v>
      </c>
      <c r="B755" s="267" t="s">
        <v>5667</v>
      </c>
      <c r="C755" s="269" t="s">
        <v>667</v>
      </c>
      <c r="D755" s="269" t="s">
        <v>662</v>
      </c>
      <c r="E755" s="269" t="s">
        <v>867</v>
      </c>
      <c r="F755" s="442" t="n">
        <v>1.95</v>
      </c>
      <c r="G755" s="327" t="n">
        <v>2019</v>
      </c>
      <c r="H755" s="447" t="n">
        <v>265</v>
      </c>
      <c r="I755" s="440" t="n">
        <v>1.95</v>
      </c>
      <c r="J755" s="376" t="s">
        <v>45</v>
      </c>
      <c r="K755" s="279" t="s">
        <v>5668</v>
      </c>
      <c r="L755" s="269" t="s">
        <v>667</v>
      </c>
      <c r="M755" s="370" t="s">
        <v>3607</v>
      </c>
      <c r="N755" s="267" t="s">
        <v>3657</v>
      </c>
      <c r="O755" s="392" t="n">
        <v>111.0471</v>
      </c>
      <c r="P755" s="393" t="n">
        <v>-0.14187</v>
      </c>
      <c r="Q755" s="269" t="s">
        <v>3609</v>
      </c>
      <c r="R755" s="269"/>
      <c r="S755" s="269"/>
      <c r="T755" s="218"/>
      <c r="U755" s="218"/>
      <c r="V755" s="218"/>
      <c r="W755" s="218"/>
      <c r="X755" s="218"/>
      <c r="Y755" s="218"/>
      <c r="Z755" s="218"/>
      <c r="AA755" s="218"/>
    </row>
    <row r="756" customFormat="false" ht="14.25" hidden="false" customHeight="true" outlineLevel="0" collapsed="false">
      <c r="A756" s="353" t="n">
        <v>752</v>
      </c>
      <c r="B756" s="267" t="s">
        <v>5669</v>
      </c>
      <c r="C756" s="269" t="s">
        <v>667</v>
      </c>
      <c r="D756" s="269" t="s">
        <v>662</v>
      </c>
      <c r="E756" s="269" t="s">
        <v>867</v>
      </c>
      <c r="F756" s="442" t="n">
        <v>1.87</v>
      </c>
      <c r="G756" s="327" t="n">
        <v>2021</v>
      </c>
      <c r="H756" s="447" t="n">
        <v>254</v>
      </c>
      <c r="I756" s="440" t="n">
        <v>1.87</v>
      </c>
      <c r="J756" s="376" t="s">
        <v>45</v>
      </c>
      <c r="K756" s="279" t="s">
        <v>5670</v>
      </c>
      <c r="L756" s="269" t="s">
        <v>667</v>
      </c>
      <c r="M756" s="370" t="s">
        <v>3607</v>
      </c>
      <c r="N756" s="267" t="s">
        <v>3657</v>
      </c>
      <c r="O756" s="392" t="n">
        <v>111.0408</v>
      </c>
      <c r="P756" s="393" t="n">
        <v>-0.14352</v>
      </c>
      <c r="Q756" s="269" t="s">
        <v>3609</v>
      </c>
      <c r="R756" s="269"/>
      <c r="S756" s="269"/>
      <c r="T756" s="218"/>
      <c r="U756" s="218"/>
      <c r="V756" s="218"/>
      <c r="W756" s="218"/>
      <c r="X756" s="218"/>
      <c r="Y756" s="218"/>
      <c r="Z756" s="218"/>
      <c r="AA756" s="218"/>
    </row>
    <row r="757" customFormat="false" ht="14.25" hidden="false" customHeight="true" outlineLevel="0" collapsed="false">
      <c r="A757" s="353" t="n">
        <v>753</v>
      </c>
      <c r="B757" s="267" t="s">
        <v>5671</v>
      </c>
      <c r="C757" s="269" t="s">
        <v>668</v>
      </c>
      <c r="D757" s="269" t="s">
        <v>662</v>
      </c>
      <c r="E757" s="269" t="s">
        <v>867</v>
      </c>
      <c r="F757" s="442" t="n">
        <v>1.67</v>
      </c>
      <c r="G757" s="327" t="n">
        <v>2021</v>
      </c>
      <c r="H757" s="447" t="n">
        <v>227</v>
      </c>
      <c r="I757" s="448" t="n">
        <v>2.15</v>
      </c>
      <c r="J757" s="376" t="s">
        <v>39</v>
      </c>
      <c r="K757" s="279" t="s">
        <v>5672</v>
      </c>
      <c r="L757" s="450" t="s">
        <v>5673</v>
      </c>
      <c r="M757" s="370" t="s">
        <v>3607</v>
      </c>
      <c r="N757" s="267" t="s">
        <v>3657</v>
      </c>
      <c r="O757" s="392" t="n">
        <v>111.0394</v>
      </c>
      <c r="P757" s="393" t="n">
        <v>-0.14436</v>
      </c>
      <c r="Q757" s="269" t="s">
        <v>3609</v>
      </c>
      <c r="R757" s="269"/>
      <c r="S757" s="269"/>
      <c r="T757" s="218"/>
      <c r="U757" s="218"/>
      <c r="V757" s="218"/>
      <c r="W757" s="218"/>
      <c r="X757" s="218"/>
      <c r="Y757" s="218"/>
      <c r="Z757" s="218"/>
      <c r="AA757" s="218"/>
    </row>
    <row r="758" customFormat="false" ht="14.25" hidden="false" customHeight="true" outlineLevel="0" collapsed="false">
      <c r="A758" s="353" t="n">
        <v>754</v>
      </c>
      <c r="B758" s="267" t="s">
        <v>5674</v>
      </c>
      <c r="C758" s="269" t="s">
        <v>669</v>
      </c>
      <c r="D758" s="269" t="s">
        <v>662</v>
      </c>
      <c r="E758" s="269" t="s">
        <v>867</v>
      </c>
      <c r="F758" s="442" t="n">
        <v>1.25</v>
      </c>
      <c r="G758" s="327" t="n">
        <v>2015</v>
      </c>
      <c r="H758" s="447" t="n">
        <v>170</v>
      </c>
      <c r="I758" s="440" t="n">
        <v>1.25</v>
      </c>
      <c r="J758" s="376" t="s">
        <v>45</v>
      </c>
      <c r="K758" s="279" t="s">
        <v>5675</v>
      </c>
      <c r="L758" s="269" t="s">
        <v>669</v>
      </c>
      <c r="M758" s="370" t="s">
        <v>3607</v>
      </c>
      <c r="N758" s="267" t="s">
        <v>3657</v>
      </c>
      <c r="O758" s="392" t="n">
        <v>111.0581</v>
      </c>
      <c r="P758" s="393" t="n">
        <v>-0.13517</v>
      </c>
      <c r="Q758" s="269" t="s">
        <v>3609</v>
      </c>
      <c r="R758" s="269"/>
      <c r="S758" s="269"/>
      <c r="T758" s="218"/>
      <c r="U758" s="218"/>
      <c r="V758" s="218"/>
      <c r="W758" s="218"/>
      <c r="X758" s="218"/>
      <c r="Y758" s="218"/>
      <c r="Z758" s="218"/>
      <c r="AA758" s="218"/>
    </row>
    <row r="759" customFormat="false" ht="14.25" hidden="false" customHeight="true" outlineLevel="0" collapsed="false">
      <c r="A759" s="353" t="n">
        <v>755</v>
      </c>
      <c r="B759" s="267" t="s">
        <v>5676</v>
      </c>
      <c r="C759" s="269" t="s">
        <v>669</v>
      </c>
      <c r="D759" s="269" t="s">
        <v>662</v>
      </c>
      <c r="E759" s="269" t="s">
        <v>867</v>
      </c>
      <c r="F759" s="442" t="n">
        <v>1.17</v>
      </c>
      <c r="G759" s="357" t="n">
        <v>2022</v>
      </c>
      <c r="H759" s="353" t="n">
        <v>58</v>
      </c>
      <c r="I759" s="440" t="n">
        <v>1.17</v>
      </c>
      <c r="J759" s="376" t="s">
        <v>45</v>
      </c>
      <c r="K759" s="279" t="s">
        <v>5677</v>
      </c>
      <c r="L759" s="269" t="s">
        <v>669</v>
      </c>
      <c r="M759" s="370" t="s">
        <v>3607</v>
      </c>
      <c r="N759" s="267" t="s">
        <v>3657</v>
      </c>
      <c r="O759" s="392" t="n">
        <v>111.0434</v>
      </c>
      <c r="P759" s="393" t="n">
        <v>-0.14073</v>
      </c>
      <c r="Q759" s="269"/>
      <c r="R759" s="269"/>
      <c r="S759" s="269"/>
      <c r="T759" s="218"/>
      <c r="U759" s="218"/>
      <c r="V759" s="218"/>
      <c r="W759" s="218"/>
      <c r="X759" s="218"/>
      <c r="Y759" s="218"/>
      <c r="Z759" s="218"/>
      <c r="AA759" s="218"/>
    </row>
    <row r="760" customFormat="false" ht="14.25" hidden="false" customHeight="true" outlineLevel="0" collapsed="false">
      <c r="A760" s="353" t="n">
        <v>756</v>
      </c>
      <c r="B760" s="267" t="s">
        <v>5678</v>
      </c>
      <c r="C760" s="269" t="s">
        <v>670</v>
      </c>
      <c r="D760" s="269" t="s">
        <v>662</v>
      </c>
      <c r="E760" s="269" t="s">
        <v>867</v>
      </c>
      <c r="F760" s="442" t="n">
        <v>2.6</v>
      </c>
      <c r="G760" s="327" t="n">
        <v>2018</v>
      </c>
      <c r="H760" s="447" t="n">
        <v>354</v>
      </c>
      <c r="I760" s="448" t="n">
        <v>2.21</v>
      </c>
      <c r="J760" s="376" t="s">
        <v>39</v>
      </c>
      <c r="K760" s="279" t="s">
        <v>5679</v>
      </c>
      <c r="L760" s="450" t="s">
        <v>670</v>
      </c>
      <c r="M760" s="394" t="s">
        <v>5680</v>
      </c>
      <c r="N760" s="267" t="s">
        <v>3657</v>
      </c>
      <c r="O760" s="392" t="n">
        <v>111.0465</v>
      </c>
      <c r="P760" s="393" t="n">
        <v>-0.1399</v>
      </c>
      <c r="Q760" s="269" t="s">
        <v>3609</v>
      </c>
      <c r="R760" s="269"/>
      <c r="S760" s="269"/>
      <c r="T760" s="218"/>
      <c r="U760" s="218"/>
      <c r="V760" s="218"/>
      <c r="W760" s="218"/>
      <c r="X760" s="218"/>
      <c r="Y760" s="218"/>
      <c r="Z760" s="218"/>
      <c r="AA760" s="218"/>
    </row>
    <row r="761" customFormat="false" ht="14.25" hidden="false" customHeight="true" outlineLevel="0" collapsed="false">
      <c r="A761" s="353" t="n">
        <v>757</v>
      </c>
      <c r="B761" s="267" t="s">
        <v>5681</v>
      </c>
      <c r="C761" s="269" t="s">
        <v>671</v>
      </c>
      <c r="D761" s="269" t="s">
        <v>662</v>
      </c>
      <c r="E761" s="269" t="s">
        <v>867</v>
      </c>
      <c r="F761" s="442" t="n">
        <v>1.84</v>
      </c>
      <c r="G761" s="327" t="n">
        <v>2020</v>
      </c>
      <c r="H761" s="353" t="n">
        <v>171</v>
      </c>
      <c r="I761" s="440" t="n">
        <v>1.9</v>
      </c>
      <c r="J761" s="376" t="s">
        <v>45</v>
      </c>
      <c r="K761" s="279" t="s">
        <v>5682</v>
      </c>
      <c r="L761" s="269" t="s">
        <v>671</v>
      </c>
      <c r="M761" s="370" t="s">
        <v>3607</v>
      </c>
      <c r="N761" s="267" t="s">
        <v>3657</v>
      </c>
      <c r="O761" s="392" t="n">
        <v>111.0565</v>
      </c>
      <c r="P761" s="393" t="n">
        <v>-0.13516</v>
      </c>
      <c r="Q761" s="269"/>
      <c r="R761" s="269"/>
      <c r="S761" s="269"/>
      <c r="T761" s="218"/>
      <c r="U761" s="218"/>
      <c r="V761" s="218"/>
      <c r="W761" s="218"/>
      <c r="X761" s="218"/>
      <c r="Y761" s="218"/>
      <c r="Z761" s="218"/>
      <c r="AA761" s="218"/>
    </row>
    <row r="762" customFormat="false" ht="14.25" hidden="false" customHeight="true" outlineLevel="0" collapsed="false">
      <c r="A762" s="353" t="n">
        <v>758</v>
      </c>
      <c r="B762" s="267" t="s">
        <v>5683</v>
      </c>
      <c r="C762" s="269" t="s">
        <v>672</v>
      </c>
      <c r="D762" s="269" t="s">
        <v>662</v>
      </c>
      <c r="E762" s="269" t="s">
        <v>867</v>
      </c>
      <c r="F762" s="442" t="n">
        <v>3.17</v>
      </c>
      <c r="G762" s="327" t="n">
        <v>2018</v>
      </c>
      <c r="H762" s="353" t="n">
        <v>431</v>
      </c>
      <c r="I762" s="440" t="n">
        <v>3.21</v>
      </c>
      <c r="J762" s="376" t="s">
        <v>45</v>
      </c>
      <c r="K762" s="279" t="s">
        <v>5684</v>
      </c>
      <c r="L762" s="269" t="s">
        <v>672</v>
      </c>
      <c r="M762" s="370" t="s">
        <v>3607</v>
      </c>
      <c r="N762" s="267" t="s">
        <v>3657</v>
      </c>
      <c r="O762" s="392" t="n">
        <v>111.0473</v>
      </c>
      <c r="P762" s="393" t="n">
        <v>-0.14382</v>
      </c>
      <c r="Q762" s="269"/>
      <c r="R762" s="269"/>
      <c r="S762" s="269"/>
      <c r="T762" s="218"/>
      <c r="U762" s="218"/>
      <c r="V762" s="218"/>
      <c r="W762" s="218"/>
      <c r="X762" s="218"/>
      <c r="Y762" s="218"/>
      <c r="Z762" s="218"/>
      <c r="AA762" s="218"/>
    </row>
    <row r="763" customFormat="false" ht="14.25" hidden="false" customHeight="true" outlineLevel="0" collapsed="false">
      <c r="A763" s="353" t="n">
        <v>759</v>
      </c>
      <c r="B763" s="267" t="s">
        <v>5685</v>
      </c>
      <c r="C763" s="269" t="s">
        <v>673</v>
      </c>
      <c r="D763" s="269" t="s">
        <v>662</v>
      </c>
      <c r="E763" s="269" t="s">
        <v>867</v>
      </c>
      <c r="F763" s="442" t="n">
        <v>1.09</v>
      </c>
      <c r="G763" s="327" t="n">
        <v>2019</v>
      </c>
      <c r="H763" s="447" t="n">
        <v>148</v>
      </c>
      <c r="I763" s="440" t="n">
        <v>1.09</v>
      </c>
      <c r="J763" s="376" t="s">
        <v>45</v>
      </c>
      <c r="K763" s="279" t="s">
        <v>5686</v>
      </c>
      <c r="L763" s="269" t="s">
        <v>673</v>
      </c>
      <c r="M763" s="370" t="s">
        <v>3607</v>
      </c>
      <c r="N763" s="267" t="s">
        <v>3657</v>
      </c>
      <c r="O763" s="392" t="n">
        <v>111.0478</v>
      </c>
      <c r="P763" s="393" t="n">
        <v>-0.13922</v>
      </c>
      <c r="Q763" s="310" t="s">
        <v>3609</v>
      </c>
      <c r="R763" s="269"/>
      <c r="S763" s="269"/>
      <c r="T763" s="218"/>
      <c r="U763" s="218"/>
      <c r="V763" s="218"/>
      <c r="W763" s="218"/>
      <c r="X763" s="218"/>
      <c r="Y763" s="218"/>
      <c r="Z763" s="218"/>
      <c r="AA763" s="218"/>
    </row>
    <row r="764" customFormat="false" ht="14.25" hidden="false" customHeight="true" outlineLevel="0" collapsed="false">
      <c r="A764" s="353" t="n">
        <v>760</v>
      </c>
      <c r="B764" s="267" t="s">
        <v>5687</v>
      </c>
      <c r="C764" s="269" t="s">
        <v>674</v>
      </c>
      <c r="D764" s="269" t="s">
        <v>662</v>
      </c>
      <c r="E764" s="269" t="s">
        <v>867</v>
      </c>
      <c r="F764" s="442" t="n">
        <v>2.23</v>
      </c>
      <c r="G764" s="327" t="n">
        <v>2018</v>
      </c>
      <c r="H764" s="447" t="n">
        <v>303</v>
      </c>
      <c r="I764" s="440" t="n">
        <v>2.23</v>
      </c>
      <c r="J764" s="376" t="s">
        <v>45</v>
      </c>
      <c r="K764" s="451" t="s">
        <v>5688</v>
      </c>
      <c r="L764" s="269" t="s">
        <v>674</v>
      </c>
      <c r="M764" s="370" t="s">
        <v>3607</v>
      </c>
      <c r="N764" s="267" t="s">
        <v>3657</v>
      </c>
      <c r="O764" s="392" t="n">
        <v>111.0395</v>
      </c>
      <c r="P764" s="393" t="n">
        <v>-0.14318</v>
      </c>
      <c r="Q764" s="310" t="s">
        <v>3609</v>
      </c>
      <c r="R764" s="269"/>
      <c r="S764" s="269"/>
      <c r="T764" s="218"/>
      <c r="U764" s="218"/>
      <c r="V764" s="218"/>
      <c r="W764" s="218"/>
      <c r="X764" s="218"/>
      <c r="Y764" s="218"/>
      <c r="Z764" s="218"/>
      <c r="AA764" s="218"/>
    </row>
    <row r="765" customFormat="false" ht="14.25" hidden="false" customHeight="true" outlineLevel="0" collapsed="false">
      <c r="A765" s="353" t="n">
        <v>761</v>
      </c>
      <c r="B765" s="267" t="s">
        <v>5689</v>
      </c>
      <c r="C765" s="269" t="s">
        <v>674</v>
      </c>
      <c r="D765" s="269" t="s">
        <v>662</v>
      </c>
      <c r="E765" s="269" t="s">
        <v>867</v>
      </c>
      <c r="F765" s="442" t="n">
        <v>1</v>
      </c>
      <c r="G765" s="327" t="n">
        <v>2021</v>
      </c>
      <c r="H765" s="447" t="n">
        <v>136</v>
      </c>
      <c r="I765" s="440" t="n">
        <v>1</v>
      </c>
      <c r="J765" s="376" t="s">
        <v>45</v>
      </c>
      <c r="K765" s="279" t="s">
        <v>5690</v>
      </c>
      <c r="L765" s="269" t="s">
        <v>674</v>
      </c>
      <c r="M765" s="370" t="s">
        <v>3607</v>
      </c>
      <c r="N765" s="267" t="s">
        <v>3657</v>
      </c>
      <c r="O765" s="392" t="n">
        <v>111.0409</v>
      </c>
      <c r="P765" s="393" t="n">
        <v>-0.14009</v>
      </c>
      <c r="Q765" s="310" t="s">
        <v>3609</v>
      </c>
      <c r="R765" s="269"/>
      <c r="S765" s="269"/>
      <c r="T765" s="218"/>
      <c r="U765" s="218"/>
      <c r="V765" s="218"/>
      <c r="W765" s="218"/>
      <c r="X765" s="218"/>
      <c r="Y765" s="218"/>
      <c r="Z765" s="218"/>
      <c r="AA765" s="218"/>
    </row>
    <row r="766" customFormat="false" ht="14.25" hidden="false" customHeight="true" outlineLevel="0" collapsed="false">
      <c r="A766" s="353" t="n">
        <v>762</v>
      </c>
      <c r="B766" s="267" t="s">
        <v>5691</v>
      </c>
      <c r="C766" s="269" t="s">
        <v>674</v>
      </c>
      <c r="D766" s="269" t="s">
        <v>662</v>
      </c>
      <c r="E766" s="269" t="s">
        <v>867</v>
      </c>
      <c r="F766" s="442" t="n">
        <v>0.21</v>
      </c>
      <c r="G766" s="327" t="n">
        <v>2021</v>
      </c>
      <c r="H766" s="447" t="n">
        <v>29</v>
      </c>
      <c r="I766" s="440" t="n">
        <v>0.21</v>
      </c>
      <c r="J766" s="376" t="s">
        <v>45</v>
      </c>
      <c r="K766" s="279" t="s">
        <v>5692</v>
      </c>
      <c r="L766" s="269" t="s">
        <v>674</v>
      </c>
      <c r="M766" s="370" t="s">
        <v>3607</v>
      </c>
      <c r="N766" s="267" t="s">
        <v>3657</v>
      </c>
      <c r="O766" s="392" t="n">
        <v>111.0401</v>
      </c>
      <c r="P766" s="393" t="n">
        <v>-0.13997</v>
      </c>
      <c r="Q766" s="310" t="s">
        <v>3609</v>
      </c>
      <c r="R766" s="269"/>
      <c r="S766" s="269"/>
      <c r="T766" s="218"/>
      <c r="U766" s="218"/>
      <c r="V766" s="218"/>
      <c r="W766" s="218"/>
      <c r="X766" s="218"/>
      <c r="Y766" s="218"/>
      <c r="Z766" s="218"/>
      <c r="AA766" s="218"/>
    </row>
    <row r="767" customFormat="false" ht="14.25" hidden="false" customHeight="true" outlineLevel="0" collapsed="false">
      <c r="A767" s="353" t="n">
        <v>763</v>
      </c>
      <c r="B767" s="267" t="s">
        <v>5693</v>
      </c>
      <c r="C767" s="269" t="s">
        <v>675</v>
      </c>
      <c r="D767" s="269" t="s">
        <v>662</v>
      </c>
      <c r="E767" s="269" t="s">
        <v>867</v>
      </c>
      <c r="F767" s="442" t="n">
        <v>1.18</v>
      </c>
      <c r="G767" s="327" t="n">
        <v>2021</v>
      </c>
      <c r="H767" s="447" t="n">
        <v>160</v>
      </c>
      <c r="I767" s="448" t="n">
        <v>1.15</v>
      </c>
      <c r="J767" s="376" t="s">
        <v>39</v>
      </c>
      <c r="K767" s="451" t="s">
        <v>5694</v>
      </c>
      <c r="L767" s="269" t="s">
        <v>675</v>
      </c>
      <c r="M767" s="370" t="s">
        <v>3607</v>
      </c>
      <c r="N767" s="267" t="s">
        <v>3657</v>
      </c>
      <c r="O767" s="392" t="n">
        <v>111.0421</v>
      </c>
      <c r="P767" s="393" t="n">
        <v>-0.13796</v>
      </c>
      <c r="Q767" s="310" t="s">
        <v>3609</v>
      </c>
      <c r="R767" s="269"/>
      <c r="S767" s="269"/>
      <c r="T767" s="218"/>
      <c r="U767" s="218"/>
      <c r="V767" s="218"/>
      <c r="W767" s="218"/>
      <c r="X767" s="218"/>
      <c r="Y767" s="218"/>
      <c r="Z767" s="218"/>
      <c r="AA767" s="218"/>
    </row>
    <row r="768" customFormat="false" ht="14.25" hidden="false" customHeight="true" outlineLevel="0" collapsed="false">
      <c r="A768" s="353" t="n">
        <v>764</v>
      </c>
      <c r="B768" s="267" t="s">
        <v>5695</v>
      </c>
      <c r="C768" s="269" t="s">
        <v>676</v>
      </c>
      <c r="D768" s="269" t="s">
        <v>662</v>
      </c>
      <c r="E768" s="269" t="s">
        <v>867</v>
      </c>
      <c r="F768" s="442" t="n">
        <v>1.79</v>
      </c>
      <c r="G768" s="357" t="n">
        <v>2019</v>
      </c>
      <c r="H768" s="353" t="n">
        <v>243</v>
      </c>
      <c r="I768" s="452" t="n">
        <v>1</v>
      </c>
      <c r="J768" s="376" t="s">
        <v>39</v>
      </c>
      <c r="K768" s="451" t="s">
        <v>5696</v>
      </c>
      <c r="L768" s="269" t="s">
        <v>676</v>
      </c>
      <c r="M768" s="394" t="s">
        <v>5697</v>
      </c>
      <c r="N768" s="267" t="s">
        <v>3657</v>
      </c>
      <c r="O768" s="392" t="n">
        <v>111.0415</v>
      </c>
      <c r="P768" s="393" t="n">
        <v>-0.14117</v>
      </c>
      <c r="Q768" s="310"/>
      <c r="R768" s="269"/>
      <c r="S768" s="269"/>
      <c r="T768" s="218"/>
      <c r="U768" s="218"/>
      <c r="V768" s="218"/>
      <c r="W768" s="218"/>
      <c r="X768" s="218"/>
      <c r="Y768" s="218"/>
      <c r="Z768" s="218"/>
      <c r="AA768" s="218"/>
    </row>
    <row r="769" customFormat="false" ht="14.25" hidden="false" customHeight="true" outlineLevel="0" collapsed="false">
      <c r="A769" s="353" t="n">
        <v>765</v>
      </c>
      <c r="B769" s="267" t="s">
        <v>5698</v>
      </c>
      <c r="C769" s="269" t="s">
        <v>676</v>
      </c>
      <c r="D769" s="269" t="s">
        <v>662</v>
      </c>
      <c r="E769" s="269" t="s">
        <v>867</v>
      </c>
      <c r="F769" s="442" t="n">
        <v>0.25</v>
      </c>
      <c r="G769" s="357" t="n">
        <v>2020</v>
      </c>
      <c r="H769" s="353" t="n">
        <v>34</v>
      </c>
      <c r="I769" s="452" t="n">
        <v>0.26</v>
      </c>
      <c r="J769" s="376" t="s">
        <v>45</v>
      </c>
      <c r="K769" s="279" t="s">
        <v>5699</v>
      </c>
      <c r="L769" s="269" t="s">
        <v>676</v>
      </c>
      <c r="M769" s="394" t="s">
        <v>5697</v>
      </c>
      <c r="N769" s="267" t="s">
        <v>3657</v>
      </c>
      <c r="O769" s="392" t="n">
        <v>111.0335</v>
      </c>
      <c r="P769" s="393" t="n">
        <v>-0.14368</v>
      </c>
      <c r="Q769" s="310"/>
      <c r="R769" s="269"/>
      <c r="S769" s="269"/>
      <c r="T769" s="218"/>
      <c r="U769" s="218"/>
      <c r="V769" s="218"/>
      <c r="W769" s="218"/>
      <c r="X769" s="218"/>
      <c r="Y769" s="218"/>
      <c r="Z769" s="218"/>
      <c r="AA769" s="218"/>
    </row>
    <row r="770" customFormat="false" ht="14.25" hidden="false" customHeight="true" outlineLevel="0" collapsed="false">
      <c r="A770" s="353" t="n">
        <v>766</v>
      </c>
      <c r="B770" s="267" t="s">
        <v>5700</v>
      </c>
      <c r="C770" s="269" t="s">
        <v>677</v>
      </c>
      <c r="D770" s="269" t="s">
        <v>662</v>
      </c>
      <c r="E770" s="269" t="s">
        <v>867</v>
      </c>
      <c r="F770" s="442" t="n">
        <v>0.94</v>
      </c>
      <c r="G770" s="327" t="n">
        <v>2018</v>
      </c>
      <c r="H770" s="447" t="n">
        <v>128</v>
      </c>
      <c r="I770" s="448" t="n">
        <v>0.91</v>
      </c>
      <c r="J770" s="376" t="s">
        <v>39</v>
      </c>
      <c r="K770" s="451" t="s">
        <v>5701</v>
      </c>
      <c r="L770" s="269" t="s">
        <v>677</v>
      </c>
      <c r="M770" s="394" t="s">
        <v>5702</v>
      </c>
      <c r="N770" s="267" t="s">
        <v>3657</v>
      </c>
      <c r="O770" s="392" t="n">
        <v>111.0413</v>
      </c>
      <c r="P770" s="393" t="n">
        <v>-0.1406</v>
      </c>
      <c r="Q770" s="310" t="s">
        <v>3609</v>
      </c>
      <c r="R770" s="269"/>
      <c r="S770" s="269"/>
      <c r="T770" s="218"/>
      <c r="U770" s="218"/>
      <c r="V770" s="218"/>
      <c r="W770" s="218"/>
      <c r="X770" s="218"/>
      <c r="Y770" s="218"/>
      <c r="Z770" s="218"/>
      <c r="AA770" s="218"/>
    </row>
    <row r="771" customFormat="false" ht="14.25" hidden="false" customHeight="true" outlineLevel="0" collapsed="false">
      <c r="A771" s="353" t="n">
        <v>767</v>
      </c>
      <c r="B771" s="267" t="s">
        <v>5703</v>
      </c>
      <c r="C771" s="269" t="s">
        <v>678</v>
      </c>
      <c r="D771" s="269" t="s">
        <v>662</v>
      </c>
      <c r="E771" s="269" t="s">
        <v>867</v>
      </c>
      <c r="F771" s="442" t="n">
        <v>0.72</v>
      </c>
      <c r="G771" s="327" t="n">
        <v>2019</v>
      </c>
      <c r="H771" s="447" t="n">
        <v>98</v>
      </c>
      <c r="I771" s="453" t="n">
        <v>0.9</v>
      </c>
      <c r="J771" s="376" t="s">
        <v>39</v>
      </c>
      <c r="K771" s="451" t="n">
        <v>1349</v>
      </c>
      <c r="L771" s="269" t="s">
        <v>678</v>
      </c>
      <c r="M771" s="394" t="s">
        <v>5704</v>
      </c>
      <c r="N771" s="267" t="s">
        <v>3657</v>
      </c>
      <c r="O771" s="392" t="n">
        <v>111.0427</v>
      </c>
      <c r="P771" s="393" t="n">
        <v>-0.14398</v>
      </c>
      <c r="Q771" s="310" t="s">
        <v>3609</v>
      </c>
      <c r="R771" s="269"/>
      <c r="S771" s="269"/>
      <c r="T771" s="218"/>
      <c r="U771" s="218"/>
      <c r="V771" s="218"/>
      <c r="W771" s="218"/>
      <c r="X771" s="218"/>
      <c r="Y771" s="218"/>
      <c r="Z771" s="218"/>
      <c r="AA771" s="218"/>
    </row>
    <row r="772" customFormat="false" ht="14.25" hidden="false" customHeight="true" outlineLevel="0" collapsed="false">
      <c r="A772" s="353" t="n">
        <v>768</v>
      </c>
      <c r="B772" s="267" t="s">
        <v>5705</v>
      </c>
      <c r="C772" s="269" t="s">
        <v>678</v>
      </c>
      <c r="D772" s="269" t="s">
        <v>662</v>
      </c>
      <c r="E772" s="269" t="s">
        <v>867</v>
      </c>
      <c r="F772" s="442" t="n">
        <v>1.01</v>
      </c>
      <c r="G772" s="327" t="n">
        <v>2018</v>
      </c>
      <c r="H772" s="447" t="n">
        <v>137</v>
      </c>
      <c r="I772" s="452" t="n">
        <v>1.01</v>
      </c>
      <c r="J772" s="376" t="s">
        <v>5706</v>
      </c>
      <c r="K772" s="451" t="s">
        <v>5707</v>
      </c>
      <c r="L772" s="269" t="s">
        <v>678</v>
      </c>
      <c r="M772" s="394" t="s">
        <v>5708</v>
      </c>
      <c r="N772" s="267" t="s">
        <v>3657</v>
      </c>
      <c r="O772" s="392" t="n">
        <v>111.0452</v>
      </c>
      <c r="P772" s="393" t="n">
        <v>-0.14167</v>
      </c>
      <c r="Q772" s="310" t="s">
        <v>3609</v>
      </c>
      <c r="R772" s="269"/>
      <c r="S772" s="269"/>
      <c r="T772" s="218"/>
      <c r="U772" s="218"/>
      <c r="V772" s="218"/>
      <c r="W772" s="218"/>
      <c r="X772" s="218"/>
      <c r="Y772" s="218"/>
      <c r="Z772" s="218"/>
      <c r="AA772" s="218"/>
    </row>
    <row r="773" customFormat="false" ht="14.25" hidden="false" customHeight="true" outlineLevel="0" collapsed="false">
      <c r="A773" s="353" t="n">
        <v>769</v>
      </c>
      <c r="B773" s="267" t="s">
        <v>5709</v>
      </c>
      <c r="C773" s="269" t="s">
        <v>679</v>
      </c>
      <c r="D773" s="269" t="s">
        <v>662</v>
      </c>
      <c r="E773" s="269" t="s">
        <v>867</v>
      </c>
      <c r="F773" s="442" t="n">
        <v>0.49</v>
      </c>
      <c r="G773" s="327" t="n">
        <v>2021</v>
      </c>
      <c r="H773" s="447" t="n">
        <v>67</v>
      </c>
      <c r="I773" s="452" t="n">
        <v>0.49</v>
      </c>
      <c r="J773" s="376" t="s">
        <v>45</v>
      </c>
      <c r="K773" s="279" t="s">
        <v>5710</v>
      </c>
      <c r="L773" s="269" t="s">
        <v>679</v>
      </c>
      <c r="M773" s="394" t="s">
        <v>5711</v>
      </c>
      <c r="N773" s="267" t="s">
        <v>3657</v>
      </c>
      <c r="O773" s="392" t="n">
        <v>111.0409</v>
      </c>
      <c r="P773" s="393" t="n">
        <v>-0.13742</v>
      </c>
      <c r="Q773" s="310" t="s">
        <v>3609</v>
      </c>
      <c r="R773" s="269"/>
      <c r="S773" s="269"/>
      <c r="T773" s="218"/>
      <c r="U773" s="218"/>
      <c r="V773" s="218"/>
      <c r="W773" s="218"/>
      <c r="X773" s="218"/>
      <c r="Y773" s="218"/>
      <c r="Z773" s="218"/>
      <c r="AA773" s="218"/>
    </row>
    <row r="774" customFormat="false" ht="14.25" hidden="false" customHeight="true" outlineLevel="0" collapsed="false">
      <c r="A774" s="353" t="n">
        <v>770</v>
      </c>
      <c r="B774" s="267" t="s">
        <v>5712</v>
      </c>
      <c r="C774" s="269" t="s">
        <v>679</v>
      </c>
      <c r="D774" s="269" t="s">
        <v>662</v>
      </c>
      <c r="E774" s="269" t="s">
        <v>867</v>
      </c>
      <c r="F774" s="442" t="n">
        <v>1.52</v>
      </c>
      <c r="G774" s="327" t="n">
        <v>2019</v>
      </c>
      <c r="H774" s="447" t="n">
        <v>207</v>
      </c>
      <c r="I774" s="448" t="n">
        <v>1.94</v>
      </c>
      <c r="J774" s="376" t="s">
        <v>39</v>
      </c>
      <c r="K774" s="451" t="s">
        <v>5713</v>
      </c>
      <c r="L774" s="269" t="s">
        <v>679</v>
      </c>
      <c r="M774" s="394" t="s">
        <v>5711</v>
      </c>
      <c r="N774" s="267" t="s">
        <v>3657</v>
      </c>
      <c r="O774" s="392" t="n">
        <v>111.0505</v>
      </c>
      <c r="P774" s="393" t="n">
        <v>-0.13197</v>
      </c>
      <c r="Q774" s="310" t="s">
        <v>3609</v>
      </c>
      <c r="R774" s="269"/>
      <c r="S774" s="269"/>
      <c r="T774" s="218"/>
      <c r="U774" s="218"/>
      <c r="V774" s="218"/>
      <c r="W774" s="218"/>
      <c r="X774" s="218"/>
      <c r="Y774" s="218"/>
      <c r="Z774" s="218"/>
      <c r="AA774" s="218"/>
    </row>
    <row r="775" customFormat="false" ht="14.25" hidden="false" customHeight="true" outlineLevel="0" collapsed="false">
      <c r="A775" s="353" t="n">
        <v>771</v>
      </c>
      <c r="B775" s="267" t="s">
        <v>5714</v>
      </c>
      <c r="C775" s="269" t="s">
        <v>5715</v>
      </c>
      <c r="D775" s="269" t="s">
        <v>662</v>
      </c>
      <c r="E775" s="269" t="s">
        <v>867</v>
      </c>
      <c r="F775" s="442" t="n">
        <v>0.5</v>
      </c>
      <c r="G775" s="327" t="n">
        <v>2019</v>
      </c>
      <c r="H775" s="447" t="n">
        <v>68</v>
      </c>
      <c r="I775" s="452" t="n">
        <v>1</v>
      </c>
      <c r="J775" s="454" t="s">
        <v>45</v>
      </c>
      <c r="K775" s="451" t="s">
        <v>5716</v>
      </c>
      <c r="L775" s="269" t="s">
        <v>5715</v>
      </c>
      <c r="M775" s="370" t="s">
        <v>3607</v>
      </c>
      <c r="N775" s="267" t="s">
        <v>3657</v>
      </c>
      <c r="O775" s="392" t="n">
        <v>111.0514</v>
      </c>
      <c r="P775" s="393" t="n">
        <v>-0.13014</v>
      </c>
      <c r="Q775" s="310" t="s">
        <v>3609</v>
      </c>
      <c r="R775" s="269"/>
      <c r="S775" s="269"/>
      <c r="T775" s="218"/>
      <c r="U775" s="218"/>
      <c r="V775" s="218"/>
      <c r="W775" s="218"/>
      <c r="X775" s="218"/>
      <c r="Y775" s="218"/>
      <c r="Z775" s="218"/>
      <c r="AA775" s="218"/>
    </row>
    <row r="776" customFormat="false" ht="14.25" hidden="false" customHeight="true" outlineLevel="0" collapsed="false">
      <c r="A776" s="353" t="n">
        <v>772</v>
      </c>
      <c r="B776" s="267" t="s">
        <v>5717</v>
      </c>
      <c r="C776" s="269" t="s">
        <v>681</v>
      </c>
      <c r="D776" s="269" t="s">
        <v>662</v>
      </c>
      <c r="E776" s="269" t="s">
        <v>867</v>
      </c>
      <c r="F776" s="442" t="n">
        <v>1.1</v>
      </c>
      <c r="G776" s="327" t="n">
        <v>2020</v>
      </c>
      <c r="H776" s="447" t="n">
        <v>150</v>
      </c>
      <c r="I776" s="452" t="n">
        <v>1.1</v>
      </c>
      <c r="J776" s="376" t="s">
        <v>45</v>
      </c>
      <c r="K776" s="279" t="s">
        <v>5718</v>
      </c>
      <c r="L776" s="269" t="s">
        <v>681</v>
      </c>
      <c r="M776" s="370" t="s">
        <v>3607</v>
      </c>
      <c r="N776" s="267" t="s">
        <v>3657</v>
      </c>
      <c r="O776" s="392" t="n">
        <v>111.0586</v>
      </c>
      <c r="P776" s="393" t="n">
        <v>-0.13576</v>
      </c>
      <c r="Q776" s="310" t="s">
        <v>3609</v>
      </c>
      <c r="R776" s="269"/>
      <c r="S776" s="269"/>
      <c r="T776" s="218"/>
      <c r="U776" s="218"/>
      <c r="V776" s="218"/>
      <c r="W776" s="218"/>
      <c r="X776" s="218"/>
      <c r="Y776" s="218"/>
      <c r="Z776" s="218"/>
      <c r="AA776" s="218"/>
    </row>
    <row r="777" customFormat="false" ht="14.25" hidden="false" customHeight="true" outlineLevel="0" collapsed="false">
      <c r="A777" s="353" t="n">
        <v>773</v>
      </c>
      <c r="B777" s="267" t="s">
        <v>5719</v>
      </c>
      <c r="C777" s="269" t="s">
        <v>682</v>
      </c>
      <c r="D777" s="269" t="s">
        <v>662</v>
      </c>
      <c r="E777" s="269" t="s">
        <v>867</v>
      </c>
      <c r="F777" s="442" t="n">
        <v>0.32</v>
      </c>
      <c r="G777" s="327" t="n">
        <v>2021</v>
      </c>
      <c r="H777" s="447" t="n">
        <v>44</v>
      </c>
      <c r="I777" s="452" t="n">
        <v>1.29</v>
      </c>
      <c r="J777" s="376" t="s">
        <v>45</v>
      </c>
      <c r="K777" s="279" t="s">
        <v>5720</v>
      </c>
      <c r="L777" s="269" t="s">
        <v>682</v>
      </c>
      <c r="M777" s="370" t="s">
        <v>3607</v>
      </c>
      <c r="N777" s="267" t="s">
        <v>3657</v>
      </c>
      <c r="O777" s="392" t="n">
        <v>111.0558</v>
      </c>
      <c r="P777" s="393" t="n">
        <v>-0.12648</v>
      </c>
      <c r="Q777" s="310" t="s">
        <v>3609</v>
      </c>
      <c r="R777" s="269"/>
      <c r="S777" s="269"/>
      <c r="T777" s="218"/>
      <c r="U777" s="218"/>
      <c r="V777" s="218"/>
      <c r="W777" s="218"/>
      <c r="X777" s="218"/>
      <c r="Y777" s="218"/>
      <c r="Z777" s="218"/>
      <c r="AA777" s="218"/>
    </row>
    <row r="778" customFormat="false" ht="14.25" hidden="false" customHeight="true" outlineLevel="0" collapsed="false">
      <c r="A778" s="353" t="n">
        <v>774</v>
      </c>
      <c r="B778" s="267" t="s">
        <v>5721</v>
      </c>
      <c r="C778" s="269" t="s">
        <v>683</v>
      </c>
      <c r="D778" s="269" t="s">
        <v>662</v>
      </c>
      <c r="E778" s="269" t="s">
        <v>867</v>
      </c>
      <c r="F778" s="442" t="n">
        <v>0.46</v>
      </c>
      <c r="G778" s="327" t="n">
        <v>2019</v>
      </c>
      <c r="H778" s="447" t="n">
        <v>63</v>
      </c>
      <c r="I778" s="452" t="n">
        <v>0.46</v>
      </c>
      <c r="J778" s="376" t="s">
        <v>45</v>
      </c>
      <c r="K778" s="279" t="s">
        <v>5722</v>
      </c>
      <c r="L778" s="269" t="s">
        <v>683</v>
      </c>
      <c r="M778" s="370" t="s">
        <v>3607</v>
      </c>
      <c r="N778" s="267" t="s">
        <v>3657</v>
      </c>
      <c r="O778" s="392" t="n">
        <v>111.0541</v>
      </c>
      <c r="P778" s="393" t="n">
        <v>-0.13964</v>
      </c>
      <c r="Q778" s="310" t="s">
        <v>3609</v>
      </c>
      <c r="R778" s="269"/>
      <c r="S778" s="269"/>
      <c r="T778" s="218"/>
      <c r="U778" s="218"/>
      <c r="V778" s="218"/>
      <c r="W778" s="218"/>
      <c r="X778" s="218"/>
      <c r="Y778" s="218"/>
      <c r="Z778" s="218"/>
      <c r="AA778" s="218"/>
    </row>
    <row r="779" customFormat="false" ht="14.25" hidden="false" customHeight="true" outlineLevel="0" collapsed="false">
      <c r="A779" s="353" t="n">
        <v>775</v>
      </c>
      <c r="B779" s="267" t="s">
        <v>5723</v>
      </c>
      <c r="C779" s="269" t="s">
        <v>684</v>
      </c>
      <c r="D779" s="269" t="s">
        <v>685</v>
      </c>
      <c r="E779" s="269" t="s">
        <v>5724</v>
      </c>
      <c r="F779" s="439" t="n">
        <v>1.63</v>
      </c>
      <c r="G779" s="267" t="n">
        <v>2020</v>
      </c>
      <c r="H779" s="447" t="n">
        <v>222</v>
      </c>
      <c r="I779" s="452" t="n">
        <v>1.63</v>
      </c>
      <c r="J779" s="376" t="s">
        <v>45</v>
      </c>
      <c r="K779" s="279" t="s">
        <v>5725</v>
      </c>
      <c r="L779" s="269" t="s">
        <v>684</v>
      </c>
      <c r="M779" s="370" t="s">
        <v>3607</v>
      </c>
      <c r="N779" s="267" t="s">
        <v>3657</v>
      </c>
      <c r="O779" s="385" t="n">
        <v>111.0581053</v>
      </c>
      <c r="P779" s="386" t="n">
        <v>-0.156494562</v>
      </c>
      <c r="Q779" s="310" t="s">
        <v>3609</v>
      </c>
      <c r="R779" s="269"/>
      <c r="S779" s="269"/>
      <c r="T779" s="218"/>
      <c r="U779" s="218"/>
      <c r="V779" s="218"/>
      <c r="W779" s="218"/>
      <c r="X779" s="218"/>
      <c r="Y779" s="218"/>
      <c r="Z779" s="218"/>
      <c r="AA779" s="218"/>
    </row>
    <row r="780" customFormat="false" ht="14.25" hidden="false" customHeight="true" outlineLevel="0" collapsed="false">
      <c r="A780" s="353" t="n">
        <v>776</v>
      </c>
      <c r="B780" s="267" t="s">
        <v>5726</v>
      </c>
      <c r="C780" s="269" t="s">
        <v>686</v>
      </c>
      <c r="D780" s="269" t="s">
        <v>685</v>
      </c>
      <c r="E780" s="269" t="s">
        <v>868</v>
      </c>
      <c r="F780" s="442" t="n">
        <v>0.73</v>
      </c>
      <c r="G780" s="267" t="n">
        <v>2020</v>
      </c>
      <c r="H780" s="447" t="n">
        <v>99</v>
      </c>
      <c r="I780" s="452" t="n">
        <v>0.73</v>
      </c>
      <c r="J780" s="376" t="s">
        <v>45</v>
      </c>
      <c r="K780" s="279" t="s">
        <v>5727</v>
      </c>
      <c r="L780" s="269" t="s">
        <v>686</v>
      </c>
      <c r="M780" s="370" t="s">
        <v>3607</v>
      </c>
      <c r="N780" s="267" t="s">
        <v>3657</v>
      </c>
      <c r="O780" s="392" t="n">
        <v>111.0879448</v>
      </c>
      <c r="P780" s="393" t="n">
        <v>-0.130602765</v>
      </c>
      <c r="Q780" s="310" t="s">
        <v>3609</v>
      </c>
      <c r="R780" s="269"/>
      <c r="S780" s="269"/>
      <c r="T780" s="218"/>
      <c r="U780" s="218"/>
      <c r="V780" s="218"/>
      <c r="W780" s="218"/>
      <c r="X780" s="218"/>
      <c r="Y780" s="218"/>
      <c r="Z780" s="218"/>
      <c r="AA780" s="218"/>
    </row>
    <row r="781" customFormat="false" ht="14.25" hidden="false" customHeight="true" outlineLevel="0" collapsed="false">
      <c r="A781" s="353" t="n">
        <v>777</v>
      </c>
      <c r="B781" s="267" t="s">
        <v>5728</v>
      </c>
      <c r="C781" s="269" t="s">
        <v>687</v>
      </c>
      <c r="D781" s="269" t="s">
        <v>685</v>
      </c>
      <c r="E781" s="269" t="s">
        <v>868</v>
      </c>
      <c r="F781" s="442" t="n">
        <v>0.73</v>
      </c>
      <c r="G781" s="267" t="n">
        <v>2015</v>
      </c>
      <c r="H781" s="447" t="n">
        <v>99</v>
      </c>
      <c r="I781" s="448" t="n">
        <v>0.54</v>
      </c>
      <c r="J781" s="449" t="s">
        <v>39</v>
      </c>
      <c r="K781" s="451" t="s">
        <v>5729</v>
      </c>
      <c r="L781" s="269" t="s">
        <v>687</v>
      </c>
      <c r="M781" s="370" t="s">
        <v>3607</v>
      </c>
      <c r="N781" s="267" t="s">
        <v>3657</v>
      </c>
      <c r="O781" s="392" t="n">
        <v>111.0679298</v>
      </c>
      <c r="P781" s="393" t="n">
        <v>-0.145106669</v>
      </c>
      <c r="Q781" s="310" t="s">
        <v>3609</v>
      </c>
      <c r="R781" s="269"/>
      <c r="S781" s="269"/>
      <c r="T781" s="218"/>
      <c r="U781" s="218"/>
      <c r="V781" s="218"/>
      <c r="W781" s="218"/>
      <c r="X781" s="218"/>
      <c r="Y781" s="218"/>
      <c r="Z781" s="218"/>
      <c r="AA781" s="218"/>
    </row>
    <row r="782" customFormat="false" ht="14.25" hidden="false" customHeight="true" outlineLevel="0" collapsed="false">
      <c r="A782" s="353" t="n">
        <v>778</v>
      </c>
      <c r="B782" s="267" t="s">
        <v>5730</v>
      </c>
      <c r="C782" s="269" t="s">
        <v>689</v>
      </c>
      <c r="D782" s="269" t="s">
        <v>685</v>
      </c>
      <c r="E782" s="269" t="s">
        <v>868</v>
      </c>
      <c r="F782" s="442" t="n">
        <v>1.47</v>
      </c>
      <c r="G782" s="267" t="n">
        <v>2016</v>
      </c>
      <c r="H782" s="447" t="n">
        <v>200</v>
      </c>
      <c r="I782" s="453" t="n">
        <v>1.3</v>
      </c>
      <c r="J782" s="449" t="s">
        <v>39</v>
      </c>
      <c r="K782" s="451" t="s">
        <v>5731</v>
      </c>
      <c r="L782" s="269" t="s">
        <v>5732</v>
      </c>
      <c r="M782" s="370" t="s">
        <v>3607</v>
      </c>
      <c r="N782" s="267" t="s">
        <v>3657</v>
      </c>
      <c r="O782" s="392" t="n">
        <v>111.0732166</v>
      </c>
      <c r="P782" s="393" t="n">
        <v>-0.143048014</v>
      </c>
      <c r="Q782" s="310" t="s">
        <v>3609</v>
      </c>
      <c r="R782" s="269"/>
      <c r="S782" s="269"/>
      <c r="T782" s="218"/>
      <c r="U782" s="218"/>
      <c r="V782" s="218"/>
      <c r="W782" s="218"/>
      <c r="X782" s="218"/>
      <c r="Y782" s="218"/>
      <c r="Z782" s="218"/>
      <c r="AA782" s="218"/>
    </row>
    <row r="783" customFormat="false" ht="14.25" hidden="false" customHeight="true" outlineLevel="0" collapsed="false">
      <c r="A783" s="353" t="n">
        <v>779</v>
      </c>
      <c r="B783" s="267" t="s">
        <v>5733</v>
      </c>
      <c r="C783" s="269" t="s">
        <v>690</v>
      </c>
      <c r="D783" s="269" t="s">
        <v>685</v>
      </c>
      <c r="E783" s="269" t="s">
        <v>868</v>
      </c>
      <c r="F783" s="442" t="n">
        <v>1.69</v>
      </c>
      <c r="G783" s="267" t="n">
        <v>2019</v>
      </c>
      <c r="H783" s="447" t="n">
        <v>230</v>
      </c>
      <c r="I783" s="448" t="n">
        <v>1.75</v>
      </c>
      <c r="J783" s="449" t="s">
        <v>39</v>
      </c>
      <c r="K783" s="451" t="s">
        <v>5734</v>
      </c>
      <c r="L783" s="269" t="s">
        <v>5735</v>
      </c>
      <c r="M783" s="370" t="s">
        <v>3607</v>
      </c>
      <c r="N783" s="267" t="s">
        <v>3657</v>
      </c>
      <c r="O783" s="392" t="n">
        <v>111.0724973</v>
      </c>
      <c r="P783" s="393" t="n">
        <v>-0.142267885</v>
      </c>
      <c r="Q783" s="310" t="s">
        <v>3609</v>
      </c>
      <c r="R783" s="269"/>
      <c r="S783" s="269"/>
      <c r="T783" s="218"/>
      <c r="U783" s="218"/>
      <c r="V783" s="218"/>
      <c r="W783" s="218"/>
      <c r="X783" s="218"/>
      <c r="Y783" s="218"/>
      <c r="Z783" s="218"/>
      <c r="AA783" s="218"/>
    </row>
    <row r="784" customFormat="false" ht="14.25" hidden="false" customHeight="true" outlineLevel="0" collapsed="false">
      <c r="A784" s="353" t="n">
        <v>780</v>
      </c>
      <c r="B784" s="267" t="s">
        <v>5736</v>
      </c>
      <c r="C784" s="269" t="s">
        <v>691</v>
      </c>
      <c r="D784" s="269" t="s">
        <v>685</v>
      </c>
      <c r="E784" s="269" t="s">
        <v>871</v>
      </c>
      <c r="F784" s="442" t="n">
        <v>1.38</v>
      </c>
      <c r="G784" s="267" t="n">
        <v>2015</v>
      </c>
      <c r="H784" s="447" t="n">
        <v>188</v>
      </c>
      <c r="I784" s="452" t="n">
        <v>1.38</v>
      </c>
      <c r="J784" s="449" t="s">
        <v>45</v>
      </c>
      <c r="K784" s="451" t="s">
        <v>5737</v>
      </c>
      <c r="L784" s="269" t="s">
        <v>691</v>
      </c>
      <c r="M784" s="370" t="s">
        <v>3607</v>
      </c>
      <c r="N784" s="267" t="s">
        <v>3657</v>
      </c>
      <c r="O784" s="392" t="n">
        <v>111.0618754</v>
      </c>
      <c r="P784" s="393" t="n">
        <v>-0.159675539</v>
      </c>
      <c r="Q784" s="310" t="s">
        <v>3609</v>
      </c>
      <c r="R784" s="269"/>
      <c r="S784" s="269"/>
      <c r="T784" s="218"/>
      <c r="U784" s="218"/>
      <c r="V784" s="218"/>
      <c r="W784" s="218"/>
      <c r="X784" s="218"/>
      <c r="Y784" s="218"/>
      <c r="Z784" s="218"/>
      <c r="AA784" s="218"/>
    </row>
    <row r="785" customFormat="false" ht="14.25" hidden="false" customHeight="true" outlineLevel="0" collapsed="false">
      <c r="A785" s="353" t="n">
        <v>781</v>
      </c>
      <c r="B785" s="267" t="s">
        <v>5738</v>
      </c>
      <c r="C785" s="269" t="s">
        <v>692</v>
      </c>
      <c r="D785" s="269" t="s">
        <v>685</v>
      </c>
      <c r="E785" s="269" t="s">
        <v>868</v>
      </c>
      <c r="F785" s="442" t="n">
        <v>1.37</v>
      </c>
      <c r="G785" s="267" t="n">
        <v>2015</v>
      </c>
      <c r="H785" s="447" t="n">
        <v>186</v>
      </c>
      <c r="I785" s="452" t="n">
        <v>1.5</v>
      </c>
      <c r="J785" s="376" t="s">
        <v>45</v>
      </c>
      <c r="K785" s="279" t="s">
        <v>5739</v>
      </c>
      <c r="L785" s="269" t="s">
        <v>692</v>
      </c>
      <c r="M785" s="370" t="s">
        <v>3607</v>
      </c>
      <c r="N785" s="267" t="s">
        <v>3657</v>
      </c>
      <c r="O785" s="392" t="n">
        <v>111.0844249</v>
      </c>
      <c r="P785" s="393" t="n">
        <v>-0.141833822</v>
      </c>
      <c r="Q785" s="310" t="s">
        <v>3609</v>
      </c>
      <c r="R785" s="269"/>
      <c r="S785" s="269"/>
      <c r="T785" s="218"/>
      <c r="U785" s="218"/>
      <c r="V785" s="218"/>
      <c r="W785" s="218"/>
      <c r="X785" s="218"/>
      <c r="Y785" s="218"/>
      <c r="Z785" s="218"/>
      <c r="AA785" s="218"/>
    </row>
    <row r="786" customFormat="false" ht="14.25" hidden="false" customHeight="true" outlineLevel="0" collapsed="false">
      <c r="A786" s="353" t="n">
        <v>782</v>
      </c>
      <c r="B786" s="267" t="s">
        <v>5740</v>
      </c>
      <c r="C786" s="269" t="s">
        <v>693</v>
      </c>
      <c r="D786" s="269" t="s">
        <v>685</v>
      </c>
      <c r="E786" s="269" t="s">
        <v>873</v>
      </c>
      <c r="F786" s="442" t="n">
        <v>0.79</v>
      </c>
      <c r="G786" s="267" t="n">
        <v>2016</v>
      </c>
      <c r="H786" s="447" t="n">
        <v>107</v>
      </c>
      <c r="I786" s="452" t="n">
        <v>0.77</v>
      </c>
      <c r="J786" s="449" t="s">
        <v>39</v>
      </c>
      <c r="K786" s="451" t="s">
        <v>5741</v>
      </c>
      <c r="L786" s="269" t="s">
        <v>5742</v>
      </c>
      <c r="M786" s="370" t="s">
        <v>3607</v>
      </c>
      <c r="N786" s="267" t="s">
        <v>3657</v>
      </c>
      <c r="O786" s="392" t="n">
        <v>111.0691923</v>
      </c>
      <c r="P786" s="393" t="n">
        <v>-0.150740209</v>
      </c>
      <c r="Q786" s="310" t="s">
        <v>3609</v>
      </c>
      <c r="R786" s="269"/>
      <c r="S786" s="269"/>
      <c r="T786" s="218"/>
      <c r="U786" s="218"/>
      <c r="V786" s="218"/>
      <c r="W786" s="218"/>
      <c r="X786" s="218"/>
      <c r="Y786" s="218"/>
      <c r="Z786" s="218"/>
      <c r="AA786" s="218"/>
    </row>
    <row r="787" customFormat="false" ht="14.25" hidden="false" customHeight="true" outlineLevel="0" collapsed="false">
      <c r="A787" s="353" t="n">
        <v>783</v>
      </c>
      <c r="B787" s="267" t="s">
        <v>5743</v>
      </c>
      <c r="C787" s="269" t="s">
        <v>694</v>
      </c>
      <c r="D787" s="269" t="s">
        <v>685</v>
      </c>
      <c r="E787" s="269" t="s">
        <v>873</v>
      </c>
      <c r="F787" s="442" t="n">
        <v>0.33</v>
      </c>
      <c r="G787" s="267" t="n">
        <v>2021</v>
      </c>
      <c r="H787" s="447" t="n">
        <v>45</v>
      </c>
      <c r="I787" s="452" t="n">
        <v>0.33</v>
      </c>
      <c r="J787" s="376" t="s">
        <v>45</v>
      </c>
      <c r="K787" s="279" t="s">
        <v>5744</v>
      </c>
      <c r="L787" s="269" t="s">
        <v>694</v>
      </c>
      <c r="M787" s="370" t="s">
        <v>3607</v>
      </c>
      <c r="N787" s="267" t="s">
        <v>3657</v>
      </c>
      <c r="O787" s="392" t="n">
        <v>111.0814471</v>
      </c>
      <c r="P787" s="393" t="n">
        <v>-0.177708761</v>
      </c>
      <c r="Q787" s="310" t="s">
        <v>3609</v>
      </c>
      <c r="R787" s="269"/>
      <c r="S787" s="269"/>
      <c r="T787" s="218"/>
      <c r="U787" s="218"/>
      <c r="V787" s="218"/>
      <c r="W787" s="218"/>
      <c r="X787" s="218"/>
      <c r="Y787" s="218"/>
      <c r="Z787" s="218"/>
      <c r="AA787" s="218"/>
    </row>
    <row r="788" customFormat="false" ht="14.25" hidden="false" customHeight="true" outlineLevel="0" collapsed="false">
      <c r="A788" s="353" t="n">
        <v>784</v>
      </c>
      <c r="B788" s="267" t="s">
        <v>5745</v>
      </c>
      <c r="C788" s="269" t="s">
        <v>695</v>
      </c>
      <c r="D788" s="269" t="s">
        <v>685</v>
      </c>
      <c r="E788" s="269" t="s">
        <v>868</v>
      </c>
      <c r="F788" s="442" t="n">
        <v>3.26</v>
      </c>
      <c r="G788" s="267" t="n">
        <v>2015</v>
      </c>
      <c r="H788" s="447" t="n">
        <v>443</v>
      </c>
      <c r="I788" s="452" t="n">
        <v>3.26</v>
      </c>
      <c r="J788" s="376" t="s">
        <v>45</v>
      </c>
      <c r="K788" s="279" t="s">
        <v>5746</v>
      </c>
      <c r="L788" s="269" t="s">
        <v>695</v>
      </c>
      <c r="M788" s="370" t="s">
        <v>3607</v>
      </c>
      <c r="N788" s="267" t="s">
        <v>3657</v>
      </c>
      <c r="O788" s="392" t="n">
        <v>111.0749399</v>
      </c>
      <c r="P788" s="393" t="n">
        <v>-0.14335443</v>
      </c>
      <c r="Q788" s="310" t="s">
        <v>3609</v>
      </c>
      <c r="R788" s="269"/>
      <c r="S788" s="269"/>
      <c r="T788" s="218"/>
      <c r="U788" s="218"/>
      <c r="V788" s="218"/>
      <c r="W788" s="218"/>
      <c r="X788" s="218"/>
      <c r="Y788" s="218"/>
      <c r="Z788" s="218"/>
      <c r="AA788" s="218"/>
    </row>
    <row r="789" customFormat="false" ht="14.25" hidden="false" customHeight="true" outlineLevel="0" collapsed="false">
      <c r="A789" s="353" t="n">
        <v>785</v>
      </c>
      <c r="B789" s="267" t="s">
        <v>5747</v>
      </c>
      <c r="C789" s="269" t="s">
        <v>350</v>
      </c>
      <c r="D789" s="269" t="s">
        <v>685</v>
      </c>
      <c r="E789" s="269" t="s">
        <v>857</v>
      </c>
      <c r="F789" s="442" t="n">
        <v>1.31</v>
      </c>
      <c r="G789" s="267" t="n">
        <v>2017</v>
      </c>
      <c r="H789" s="447" t="n">
        <v>178</v>
      </c>
      <c r="I789" s="452" t="n">
        <v>1.311</v>
      </c>
      <c r="J789" s="449" t="s">
        <v>45</v>
      </c>
      <c r="K789" s="451" t="s">
        <v>5748</v>
      </c>
      <c r="L789" s="269" t="s">
        <v>350</v>
      </c>
      <c r="M789" s="370" t="s">
        <v>3607</v>
      </c>
      <c r="N789" s="267" t="s">
        <v>3657</v>
      </c>
      <c r="O789" s="392" t="n">
        <v>111.0821947</v>
      </c>
      <c r="P789" s="393" t="n">
        <v>-0.119254906</v>
      </c>
      <c r="Q789" s="310" t="s">
        <v>3609</v>
      </c>
      <c r="R789" s="269"/>
      <c r="S789" s="269"/>
      <c r="T789" s="218"/>
      <c r="U789" s="218"/>
      <c r="V789" s="218"/>
      <c r="W789" s="218"/>
      <c r="X789" s="218"/>
      <c r="Y789" s="218"/>
      <c r="Z789" s="218"/>
      <c r="AA789" s="218"/>
    </row>
    <row r="790" customFormat="false" ht="14.25" hidden="false" customHeight="true" outlineLevel="0" collapsed="false">
      <c r="A790" s="353" t="n">
        <v>786</v>
      </c>
      <c r="B790" s="267" t="s">
        <v>5749</v>
      </c>
      <c r="C790" s="269" t="s">
        <v>5750</v>
      </c>
      <c r="D790" s="269" t="s">
        <v>685</v>
      </c>
      <c r="E790" s="269" t="s">
        <v>873</v>
      </c>
      <c r="F790" s="442" t="n">
        <v>3.02</v>
      </c>
      <c r="G790" s="267" t="n">
        <v>2015</v>
      </c>
      <c r="H790" s="447" t="n">
        <v>411</v>
      </c>
      <c r="I790" s="448" t="n">
        <v>1.95</v>
      </c>
      <c r="J790" s="449" t="s">
        <v>39</v>
      </c>
      <c r="K790" s="451" t="s">
        <v>5751</v>
      </c>
      <c r="L790" s="269" t="s">
        <v>5752</v>
      </c>
      <c r="M790" s="370" t="s">
        <v>3607</v>
      </c>
      <c r="N790" s="267" t="s">
        <v>3657</v>
      </c>
      <c r="O790" s="392" t="n">
        <v>111.0798821</v>
      </c>
      <c r="P790" s="393" t="n">
        <v>-0.162928424</v>
      </c>
      <c r="Q790" s="310" t="s">
        <v>3609</v>
      </c>
      <c r="R790" s="269"/>
      <c r="S790" s="269"/>
      <c r="T790" s="218"/>
      <c r="U790" s="218"/>
      <c r="V790" s="218"/>
      <c r="W790" s="218"/>
      <c r="X790" s="218"/>
      <c r="Y790" s="218"/>
      <c r="Z790" s="218"/>
      <c r="AA790" s="218"/>
    </row>
    <row r="791" customFormat="false" ht="14.25" hidden="false" customHeight="true" outlineLevel="0" collapsed="false">
      <c r="A791" s="353" t="n">
        <v>787</v>
      </c>
      <c r="B791" s="267" t="s">
        <v>5753</v>
      </c>
      <c r="C791" s="269" t="s">
        <v>697</v>
      </c>
      <c r="D791" s="269" t="s">
        <v>685</v>
      </c>
      <c r="E791" s="269" t="s">
        <v>868</v>
      </c>
      <c r="F791" s="442" t="n">
        <v>0.95</v>
      </c>
      <c r="G791" s="267" t="n">
        <v>2016</v>
      </c>
      <c r="H791" s="447" t="n">
        <v>129</v>
      </c>
      <c r="I791" s="448" t="n">
        <v>0.93</v>
      </c>
      <c r="J791" s="449" t="s">
        <v>39</v>
      </c>
      <c r="K791" s="451" t="s">
        <v>5754</v>
      </c>
      <c r="L791" s="269" t="s">
        <v>697</v>
      </c>
      <c r="M791" s="370" t="s">
        <v>3607</v>
      </c>
      <c r="N791" s="267" t="s">
        <v>3657</v>
      </c>
      <c r="O791" s="392" t="n">
        <v>111.0675034</v>
      </c>
      <c r="P791" s="393" t="n">
        <v>-0.144489244</v>
      </c>
      <c r="Q791" s="310" t="s">
        <v>3609</v>
      </c>
      <c r="R791" s="269"/>
      <c r="S791" s="269"/>
      <c r="T791" s="218"/>
      <c r="U791" s="218"/>
      <c r="V791" s="218"/>
      <c r="W791" s="218"/>
      <c r="X791" s="218"/>
      <c r="Y791" s="218"/>
      <c r="Z791" s="218"/>
      <c r="AA791" s="218"/>
    </row>
    <row r="792" customFormat="false" ht="14.25" hidden="false" customHeight="true" outlineLevel="0" collapsed="false">
      <c r="A792" s="353" t="n">
        <v>788</v>
      </c>
      <c r="B792" s="267" t="s">
        <v>5755</v>
      </c>
      <c r="C792" s="269" t="s">
        <v>698</v>
      </c>
      <c r="D792" s="269" t="s">
        <v>699</v>
      </c>
      <c r="E792" s="269" t="s">
        <v>868</v>
      </c>
      <c r="F792" s="439" t="n">
        <v>0.66</v>
      </c>
      <c r="G792" s="267" t="n">
        <v>2021</v>
      </c>
      <c r="H792" s="447" t="n">
        <v>90</v>
      </c>
      <c r="I792" s="267" t="n">
        <v>0.66</v>
      </c>
      <c r="J792" s="376" t="s">
        <v>45</v>
      </c>
      <c r="K792" s="455" t="s">
        <v>5756</v>
      </c>
      <c r="L792" s="269" t="s">
        <v>698</v>
      </c>
      <c r="M792" s="370" t="s">
        <v>3607</v>
      </c>
      <c r="N792" s="267" t="s">
        <v>3657</v>
      </c>
      <c r="O792" s="385" t="n">
        <v>111.0661619</v>
      </c>
      <c r="P792" s="386" t="n">
        <v>-0.123516124</v>
      </c>
      <c r="Q792" s="310" t="s">
        <v>3609</v>
      </c>
      <c r="R792" s="370"/>
      <c r="S792" s="370"/>
      <c r="T792" s="218"/>
      <c r="U792" s="218"/>
      <c r="V792" s="218"/>
      <c r="W792" s="218"/>
      <c r="X792" s="218"/>
      <c r="Y792" s="218"/>
      <c r="Z792" s="218"/>
      <c r="AA792" s="218"/>
    </row>
    <row r="793" customFormat="false" ht="14.25" hidden="false" customHeight="true" outlineLevel="0" collapsed="false">
      <c r="A793" s="353" t="n">
        <v>789</v>
      </c>
      <c r="B793" s="267" t="s">
        <v>5757</v>
      </c>
      <c r="C793" s="269" t="s">
        <v>700</v>
      </c>
      <c r="D793" s="269" t="s">
        <v>699</v>
      </c>
      <c r="E793" s="269" t="s">
        <v>868</v>
      </c>
      <c r="F793" s="442" t="n">
        <v>0.92</v>
      </c>
      <c r="G793" s="327" t="n">
        <v>2019</v>
      </c>
      <c r="H793" s="447" t="n">
        <v>125</v>
      </c>
      <c r="I793" s="448" t="n">
        <v>0.83</v>
      </c>
      <c r="J793" s="376" t="s">
        <v>39</v>
      </c>
      <c r="K793" s="455" t="s">
        <v>5758</v>
      </c>
      <c r="L793" s="269" t="s">
        <v>700</v>
      </c>
      <c r="M793" s="394" t="s">
        <v>5759</v>
      </c>
      <c r="N793" s="267" t="s">
        <v>3657</v>
      </c>
      <c r="O793" s="392" t="n">
        <v>111.0625771</v>
      </c>
      <c r="P793" s="393" t="n">
        <v>-0.123060244</v>
      </c>
      <c r="Q793" s="310" t="s">
        <v>3609</v>
      </c>
      <c r="R793" s="370"/>
      <c r="S793" s="370"/>
      <c r="T793" s="218"/>
      <c r="U793" s="218"/>
      <c r="V793" s="218"/>
      <c r="W793" s="218"/>
      <c r="X793" s="218"/>
      <c r="Y793" s="218"/>
      <c r="Z793" s="218"/>
      <c r="AA793" s="218"/>
    </row>
    <row r="794" customFormat="false" ht="14.25" hidden="false" customHeight="true" outlineLevel="0" collapsed="false">
      <c r="A794" s="353" t="n">
        <v>790</v>
      </c>
      <c r="B794" s="267" t="s">
        <v>5760</v>
      </c>
      <c r="C794" s="269" t="s">
        <v>700</v>
      </c>
      <c r="D794" s="269" t="s">
        <v>699</v>
      </c>
      <c r="E794" s="269" t="s">
        <v>868</v>
      </c>
      <c r="F794" s="442" t="n">
        <v>0.67</v>
      </c>
      <c r="G794" s="327" t="n">
        <v>2015</v>
      </c>
      <c r="H794" s="447" t="n">
        <v>91</v>
      </c>
      <c r="I794" s="448" t="n">
        <v>0.87</v>
      </c>
      <c r="J794" s="376" t="s">
        <v>39</v>
      </c>
      <c r="K794" s="455" t="s">
        <v>5761</v>
      </c>
      <c r="L794" s="269" t="s">
        <v>5762</v>
      </c>
      <c r="M794" s="394" t="s">
        <v>5759</v>
      </c>
      <c r="N794" s="267" t="s">
        <v>3657</v>
      </c>
      <c r="O794" s="392" t="n">
        <v>111.063567</v>
      </c>
      <c r="P794" s="393" t="n">
        <v>-0.12274994</v>
      </c>
      <c r="Q794" s="310" t="s">
        <v>3609</v>
      </c>
      <c r="R794" s="370"/>
      <c r="S794" s="370"/>
      <c r="T794" s="218"/>
      <c r="U794" s="218"/>
      <c r="V794" s="218"/>
      <c r="W794" s="218"/>
      <c r="X794" s="218"/>
      <c r="Y794" s="218"/>
      <c r="Z794" s="218"/>
      <c r="AA794" s="218"/>
    </row>
    <row r="795" customFormat="false" ht="14.25" hidden="false" customHeight="true" outlineLevel="0" collapsed="false">
      <c r="A795" s="353" t="n">
        <v>791</v>
      </c>
      <c r="B795" s="267" t="s">
        <v>5763</v>
      </c>
      <c r="C795" s="269" t="s">
        <v>701</v>
      </c>
      <c r="D795" s="269" t="s">
        <v>699</v>
      </c>
      <c r="E795" s="269" t="s">
        <v>868</v>
      </c>
      <c r="F795" s="442" t="n">
        <v>1.07</v>
      </c>
      <c r="G795" s="357" t="n">
        <v>2017</v>
      </c>
      <c r="H795" s="353" t="n">
        <v>145</v>
      </c>
      <c r="I795" s="448" t="n">
        <v>2.32</v>
      </c>
      <c r="J795" s="454" t="s">
        <v>39</v>
      </c>
      <c r="K795" s="455" t="s">
        <v>5764</v>
      </c>
      <c r="L795" s="269" t="s">
        <v>5765</v>
      </c>
      <c r="M795" s="370" t="s">
        <v>3607</v>
      </c>
      <c r="N795" s="267" t="s">
        <v>3657</v>
      </c>
      <c r="O795" s="392" t="n">
        <v>111.0629331</v>
      </c>
      <c r="P795" s="393" t="n">
        <v>-0.115904144</v>
      </c>
      <c r="Q795" s="310"/>
      <c r="R795" s="370"/>
      <c r="S795" s="370"/>
      <c r="T795" s="218"/>
      <c r="U795" s="218"/>
      <c r="V795" s="218"/>
      <c r="W795" s="218"/>
      <c r="X795" s="218"/>
      <c r="Y795" s="218"/>
      <c r="Z795" s="218"/>
      <c r="AA795" s="218"/>
    </row>
    <row r="796" customFormat="false" ht="14.25" hidden="false" customHeight="true" outlineLevel="0" collapsed="false">
      <c r="A796" s="353" t="n">
        <v>792</v>
      </c>
      <c r="B796" s="267" t="s">
        <v>5766</v>
      </c>
      <c r="C796" s="269" t="s">
        <v>702</v>
      </c>
      <c r="D796" s="269" t="s">
        <v>699</v>
      </c>
      <c r="E796" s="269" t="s">
        <v>868</v>
      </c>
      <c r="F796" s="442" t="n">
        <v>0.4</v>
      </c>
      <c r="G796" s="357" t="n">
        <v>2018</v>
      </c>
      <c r="H796" s="353" t="n">
        <v>54</v>
      </c>
      <c r="I796" s="448" t="n">
        <v>1.07</v>
      </c>
      <c r="J796" s="454" t="s">
        <v>39</v>
      </c>
      <c r="K796" s="455" t="s">
        <v>5767</v>
      </c>
      <c r="L796" s="269" t="s">
        <v>702</v>
      </c>
      <c r="M796" s="370" t="s">
        <v>3607</v>
      </c>
      <c r="N796" s="267" t="s">
        <v>3657</v>
      </c>
      <c r="O796" s="392" t="n">
        <v>111.0714723</v>
      </c>
      <c r="P796" s="393" t="n">
        <v>-0.133091475</v>
      </c>
      <c r="Q796" s="310"/>
      <c r="R796" s="370"/>
      <c r="S796" s="370"/>
      <c r="T796" s="218"/>
      <c r="U796" s="218"/>
      <c r="V796" s="218"/>
      <c r="W796" s="218"/>
      <c r="X796" s="218"/>
      <c r="Y796" s="218"/>
      <c r="Z796" s="218"/>
      <c r="AA796" s="218"/>
    </row>
    <row r="797" customFormat="false" ht="14.25" hidden="false" customHeight="true" outlineLevel="0" collapsed="false">
      <c r="A797" s="353" t="n">
        <v>793</v>
      </c>
      <c r="B797" s="267" t="s">
        <v>5768</v>
      </c>
      <c r="C797" s="269" t="s">
        <v>5769</v>
      </c>
      <c r="D797" s="269" t="s">
        <v>699</v>
      </c>
      <c r="E797" s="269" t="s">
        <v>857</v>
      </c>
      <c r="F797" s="442" t="n">
        <v>0.55</v>
      </c>
      <c r="G797" s="327" t="n">
        <v>2018</v>
      </c>
      <c r="H797" s="447" t="n">
        <v>75</v>
      </c>
      <c r="I797" s="310" t="n">
        <v>0.55</v>
      </c>
      <c r="J797" s="456" t="s">
        <v>45</v>
      </c>
      <c r="K797" s="455" t="s">
        <v>5770</v>
      </c>
      <c r="L797" s="269" t="s">
        <v>5769</v>
      </c>
      <c r="M797" s="370" t="s">
        <v>3607</v>
      </c>
      <c r="N797" s="267" t="s">
        <v>3657</v>
      </c>
      <c r="O797" s="392" t="n">
        <v>111.0817454</v>
      </c>
      <c r="P797" s="393" t="n">
        <v>-0.11789787</v>
      </c>
      <c r="Q797" s="310" t="s">
        <v>3609</v>
      </c>
      <c r="R797" s="370"/>
      <c r="S797" s="370"/>
      <c r="T797" s="218"/>
      <c r="U797" s="218"/>
      <c r="V797" s="218"/>
      <c r="W797" s="218"/>
      <c r="X797" s="218"/>
      <c r="Y797" s="218"/>
      <c r="Z797" s="218"/>
      <c r="AA797" s="218"/>
    </row>
    <row r="798" customFormat="false" ht="14.25" hidden="false" customHeight="true" outlineLevel="0" collapsed="false">
      <c r="A798" s="353" t="n">
        <v>794</v>
      </c>
      <c r="B798" s="267" t="s">
        <v>5771</v>
      </c>
      <c r="C798" s="269" t="s">
        <v>5769</v>
      </c>
      <c r="D798" s="269" t="s">
        <v>699</v>
      </c>
      <c r="E798" s="269" t="s">
        <v>857</v>
      </c>
      <c r="F798" s="442" t="n">
        <v>0.96</v>
      </c>
      <c r="G798" s="327" t="n">
        <v>2018</v>
      </c>
      <c r="H798" s="447" t="n">
        <v>131</v>
      </c>
      <c r="I798" s="310" t="n">
        <v>0.96</v>
      </c>
      <c r="J798" s="456" t="s">
        <v>45</v>
      </c>
      <c r="K798" s="455" t="s">
        <v>5772</v>
      </c>
      <c r="L798" s="269" t="s">
        <v>5769</v>
      </c>
      <c r="M798" s="370" t="s">
        <v>3607</v>
      </c>
      <c r="N798" s="267" t="s">
        <v>3657</v>
      </c>
      <c r="O798" s="392" t="n">
        <v>111.0822647</v>
      </c>
      <c r="P798" s="393" t="n">
        <v>-0.118257997</v>
      </c>
      <c r="Q798" s="310" t="s">
        <v>3609</v>
      </c>
      <c r="R798" s="370"/>
      <c r="S798" s="370"/>
      <c r="T798" s="218"/>
      <c r="U798" s="218"/>
      <c r="V798" s="218"/>
      <c r="W798" s="218"/>
      <c r="X798" s="218"/>
      <c r="Y798" s="218"/>
      <c r="Z798" s="218"/>
      <c r="AA798" s="218"/>
    </row>
    <row r="799" customFormat="false" ht="14.25" hidden="false" customHeight="true" outlineLevel="0" collapsed="false">
      <c r="A799" s="353" t="n">
        <v>795</v>
      </c>
      <c r="B799" s="267" t="s">
        <v>5773</v>
      </c>
      <c r="C799" s="269" t="s">
        <v>704</v>
      </c>
      <c r="D799" s="269" t="s">
        <v>699</v>
      </c>
      <c r="E799" s="269" t="s">
        <v>868</v>
      </c>
      <c r="F799" s="442" t="n">
        <v>0.99</v>
      </c>
      <c r="G799" s="327" t="n">
        <v>2020</v>
      </c>
      <c r="H799" s="353" t="n">
        <v>134</v>
      </c>
      <c r="I799" s="452" t="n">
        <v>1</v>
      </c>
      <c r="J799" s="456" t="s">
        <v>45</v>
      </c>
      <c r="K799" s="455" t="s">
        <v>5774</v>
      </c>
      <c r="L799" s="269" t="s">
        <v>704</v>
      </c>
      <c r="M799" s="370" t="s">
        <v>3607</v>
      </c>
      <c r="N799" s="267" t="s">
        <v>3657</v>
      </c>
      <c r="O799" s="392" t="n">
        <v>111.0466155</v>
      </c>
      <c r="P799" s="393" t="n">
        <v>-0.077272937</v>
      </c>
      <c r="Q799" s="310"/>
      <c r="R799" s="370"/>
      <c r="S799" s="370"/>
      <c r="T799" s="218"/>
      <c r="U799" s="218"/>
      <c r="V799" s="218"/>
      <c r="W799" s="218"/>
      <c r="X799" s="218"/>
      <c r="Y799" s="218"/>
      <c r="Z799" s="218"/>
      <c r="AA799" s="218"/>
    </row>
    <row r="800" customFormat="false" ht="14.25" hidden="false" customHeight="true" outlineLevel="0" collapsed="false">
      <c r="A800" s="353" t="n">
        <v>796</v>
      </c>
      <c r="B800" s="267" t="s">
        <v>5775</v>
      </c>
      <c r="C800" s="269" t="s">
        <v>705</v>
      </c>
      <c r="D800" s="269" t="s">
        <v>699</v>
      </c>
      <c r="E800" s="269" t="s">
        <v>868</v>
      </c>
      <c r="F800" s="442" t="n">
        <v>0.31</v>
      </c>
      <c r="G800" s="327" t="n">
        <v>2020</v>
      </c>
      <c r="H800" s="447" t="n">
        <v>42</v>
      </c>
      <c r="I800" s="310" t="n">
        <v>0.29</v>
      </c>
      <c r="J800" s="454" t="s">
        <v>39</v>
      </c>
      <c r="K800" s="455" t="s">
        <v>5776</v>
      </c>
      <c r="L800" s="269" t="s">
        <v>705</v>
      </c>
      <c r="M800" s="394" t="s">
        <v>5777</v>
      </c>
      <c r="N800" s="267" t="s">
        <v>3657</v>
      </c>
      <c r="O800" s="392" t="n">
        <v>111.0599129</v>
      </c>
      <c r="P800" s="393" t="n">
        <v>-0.135636629</v>
      </c>
      <c r="Q800" s="310" t="s">
        <v>3609</v>
      </c>
      <c r="R800" s="370"/>
      <c r="S800" s="370"/>
      <c r="T800" s="218"/>
      <c r="U800" s="218"/>
      <c r="V800" s="218"/>
      <c r="W800" s="218"/>
      <c r="X800" s="218"/>
      <c r="Y800" s="218"/>
      <c r="Z800" s="218"/>
      <c r="AA800" s="218"/>
    </row>
    <row r="801" customFormat="false" ht="14.25" hidden="false" customHeight="true" outlineLevel="0" collapsed="false">
      <c r="A801" s="353" t="n">
        <v>797</v>
      </c>
      <c r="B801" s="267" t="s">
        <v>5778</v>
      </c>
      <c r="C801" s="269" t="s">
        <v>705</v>
      </c>
      <c r="D801" s="269" t="s">
        <v>699</v>
      </c>
      <c r="E801" s="269" t="s">
        <v>868</v>
      </c>
      <c r="F801" s="442" t="n">
        <v>0.17</v>
      </c>
      <c r="G801" s="327" t="n">
        <v>2020</v>
      </c>
      <c r="H801" s="447" t="n">
        <v>23</v>
      </c>
      <c r="I801" s="310" t="n">
        <v>0.17</v>
      </c>
      <c r="J801" s="454" t="s">
        <v>39</v>
      </c>
      <c r="K801" s="455" t="s">
        <v>5779</v>
      </c>
      <c r="L801" s="269" t="s">
        <v>705</v>
      </c>
      <c r="M801" s="394" t="s">
        <v>5777</v>
      </c>
      <c r="N801" s="267" t="s">
        <v>3657</v>
      </c>
      <c r="O801" s="392" t="n">
        <v>111.0604439</v>
      </c>
      <c r="P801" s="393" t="n">
        <v>-0.135404163</v>
      </c>
      <c r="Q801" s="310" t="s">
        <v>3609</v>
      </c>
      <c r="R801" s="370"/>
      <c r="S801" s="370"/>
      <c r="T801" s="218"/>
      <c r="U801" s="218"/>
      <c r="V801" s="218"/>
      <c r="W801" s="218"/>
      <c r="X801" s="218"/>
      <c r="Y801" s="218"/>
      <c r="Z801" s="218"/>
      <c r="AA801" s="218"/>
    </row>
    <row r="802" customFormat="false" ht="14.25" hidden="false" customHeight="true" outlineLevel="0" collapsed="false">
      <c r="A802" s="353" t="n">
        <v>798</v>
      </c>
      <c r="B802" s="267" t="s">
        <v>5780</v>
      </c>
      <c r="C802" s="269" t="s">
        <v>705</v>
      </c>
      <c r="D802" s="269" t="s">
        <v>699</v>
      </c>
      <c r="E802" s="269" t="s">
        <v>868</v>
      </c>
      <c r="F802" s="442" t="n">
        <v>0.18</v>
      </c>
      <c r="G802" s="327" t="n">
        <v>2018</v>
      </c>
      <c r="H802" s="447" t="n">
        <v>24</v>
      </c>
      <c r="I802" s="452" t="n">
        <v>0.2</v>
      </c>
      <c r="J802" s="454" t="s">
        <v>39</v>
      </c>
      <c r="K802" s="455" t="s">
        <v>5781</v>
      </c>
      <c r="L802" s="269" t="s">
        <v>705</v>
      </c>
      <c r="M802" s="394" t="s">
        <v>5777</v>
      </c>
      <c r="N802" s="267" t="s">
        <v>3657</v>
      </c>
      <c r="O802" s="392" t="n">
        <v>111.064076</v>
      </c>
      <c r="P802" s="393" t="n">
        <v>-0.132191478</v>
      </c>
      <c r="Q802" s="310" t="s">
        <v>3609</v>
      </c>
      <c r="R802" s="370"/>
      <c r="S802" s="370"/>
      <c r="T802" s="218"/>
      <c r="U802" s="218"/>
      <c r="V802" s="218"/>
      <c r="W802" s="218"/>
      <c r="X802" s="218"/>
      <c r="Y802" s="218"/>
      <c r="Z802" s="218"/>
      <c r="AA802" s="218"/>
    </row>
    <row r="803" customFormat="false" ht="14.25" hidden="false" customHeight="true" outlineLevel="0" collapsed="false">
      <c r="A803" s="353" t="n">
        <v>799</v>
      </c>
      <c r="B803" s="267" t="s">
        <v>5782</v>
      </c>
      <c r="C803" s="269" t="s">
        <v>706</v>
      </c>
      <c r="D803" s="269" t="s">
        <v>699</v>
      </c>
      <c r="E803" s="269" t="s">
        <v>5783</v>
      </c>
      <c r="F803" s="442" t="n">
        <v>2.01</v>
      </c>
      <c r="G803" s="327" t="n">
        <v>2016</v>
      </c>
      <c r="H803" s="447" t="n">
        <v>273</v>
      </c>
      <c r="I803" s="267" t="n">
        <v>2.01</v>
      </c>
      <c r="J803" s="376" t="s">
        <v>45</v>
      </c>
      <c r="K803" s="455" t="s">
        <v>5784</v>
      </c>
      <c r="L803" s="269" t="s">
        <v>5785</v>
      </c>
      <c r="M803" s="394" t="s">
        <v>5786</v>
      </c>
      <c r="N803" s="267" t="s">
        <v>3657</v>
      </c>
      <c r="O803" s="392" t="n">
        <v>111.0465139</v>
      </c>
      <c r="P803" s="393" t="n">
        <v>-0.078460961</v>
      </c>
      <c r="Q803" s="310" t="s">
        <v>3609</v>
      </c>
      <c r="R803" s="370"/>
      <c r="S803" s="370"/>
      <c r="T803" s="218"/>
      <c r="U803" s="218"/>
      <c r="V803" s="218"/>
      <c r="W803" s="218"/>
      <c r="X803" s="218"/>
      <c r="Y803" s="218"/>
      <c r="Z803" s="218"/>
      <c r="AA803" s="218"/>
    </row>
    <row r="804" customFormat="false" ht="14.25" hidden="false" customHeight="true" outlineLevel="0" collapsed="false">
      <c r="A804" s="353" t="n">
        <v>800</v>
      </c>
      <c r="B804" s="267" t="s">
        <v>5787</v>
      </c>
      <c r="C804" s="269" t="s">
        <v>707</v>
      </c>
      <c r="D804" s="269" t="s">
        <v>699</v>
      </c>
      <c r="E804" s="269" t="s">
        <v>871</v>
      </c>
      <c r="F804" s="442" t="n">
        <v>1.77</v>
      </c>
      <c r="G804" s="327" t="n">
        <v>2019</v>
      </c>
      <c r="H804" s="447" t="n">
        <v>241</v>
      </c>
      <c r="I804" s="448" t="n">
        <v>2.34</v>
      </c>
      <c r="J804" s="376" t="s">
        <v>39</v>
      </c>
      <c r="K804" s="455" t="s">
        <v>5788</v>
      </c>
      <c r="L804" s="269" t="s">
        <v>5789</v>
      </c>
      <c r="M804" s="394" t="s">
        <v>5790</v>
      </c>
      <c r="N804" s="267" t="s">
        <v>3657</v>
      </c>
      <c r="O804" s="392" t="n">
        <v>111.0496747</v>
      </c>
      <c r="P804" s="393" t="n">
        <v>-0.149393469</v>
      </c>
      <c r="Q804" s="310" t="s">
        <v>3609</v>
      </c>
      <c r="R804" s="370"/>
      <c r="S804" s="370"/>
      <c r="T804" s="218"/>
      <c r="U804" s="218"/>
      <c r="V804" s="218"/>
      <c r="W804" s="218"/>
      <c r="X804" s="218"/>
      <c r="Y804" s="218"/>
      <c r="Z804" s="218"/>
      <c r="AA804" s="218"/>
    </row>
    <row r="805" customFormat="false" ht="14.25" hidden="false" customHeight="true" outlineLevel="0" collapsed="false">
      <c r="A805" s="353" t="n">
        <v>801</v>
      </c>
      <c r="B805" s="267" t="s">
        <v>5791</v>
      </c>
      <c r="C805" s="269" t="s">
        <v>708</v>
      </c>
      <c r="D805" s="269" t="s">
        <v>699</v>
      </c>
      <c r="E805" s="269" t="s">
        <v>868</v>
      </c>
      <c r="F805" s="442" t="n">
        <v>0.57</v>
      </c>
      <c r="G805" s="327" t="n">
        <v>2016</v>
      </c>
      <c r="H805" s="447" t="n">
        <v>78</v>
      </c>
      <c r="I805" s="448" t="n">
        <v>0.97</v>
      </c>
      <c r="J805" s="376" t="s">
        <v>39</v>
      </c>
      <c r="K805" s="455" t="s">
        <v>5792</v>
      </c>
      <c r="L805" s="269" t="s">
        <v>5793</v>
      </c>
      <c r="M805" s="370" t="s">
        <v>3607</v>
      </c>
      <c r="N805" s="267" t="s">
        <v>3657</v>
      </c>
      <c r="O805" s="392" t="n">
        <v>111.0580382</v>
      </c>
      <c r="P805" s="393" t="n">
        <v>-0.123014378</v>
      </c>
      <c r="Q805" s="310" t="s">
        <v>3609</v>
      </c>
      <c r="R805" s="370"/>
      <c r="S805" s="370"/>
      <c r="T805" s="218"/>
      <c r="U805" s="218"/>
      <c r="V805" s="218"/>
      <c r="W805" s="218"/>
      <c r="X805" s="218"/>
      <c r="Y805" s="218"/>
      <c r="Z805" s="218"/>
      <c r="AA805" s="218"/>
    </row>
    <row r="806" customFormat="false" ht="14.25" hidden="false" customHeight="true" outlineLevel="0" collapsed="false">
      <c r="A806" s="353" t="n">
        <v>802</v>
      </c>
      <c r="B806" s="267" t="s">
        <v>5794</v>
      </c>
      <c r="C806" s="269" t="s">
        <v>708</v>
      </c>
      <c r="D806" s="269" t="s">
        <v>699</v>
      </c>
      <c r="E806" s="269" t="s">
        <v>868</v>
      </c>
      <c r="F806" s="442" t="n">
        <v>0.71</v>
      </c>
      <c r="G806" s="327" t="n">
        <v>2015</v>
      </c>
      <c r="H806" s="447" t="n">
        <v>97</v>
      </c>
      <c r="I806" s="448" t="n">
        <v>0.59</v>
      </c>
      <c r="J806" s="376" t="s">
        <v>39</v>
      </c>
      <c r="K806" s="455" t="s">
        <v>5795</v>
      </c>
      <c r="L806" s="269" t="s">
        <v>5793</v>
      </c>
      <c r="M806" s="370" t="s">
        <v>3607</v>
      </c>
      <c r="N806" s="267" t="s">
        <v>3657</v>
      </c>
      <c r="O806" s="392" t="n">
        <v>111.0590255</v>
      </c>
      <c r="P806" s="393" t="n">
        <v>-0.124106975</v>
      </c>
      <c r="Q806" s="310" t="s">
        <v>3609</v>
      </c>
      <c r="R806" s="370"/>
      <c r="S806" s="370"/>
      <c r="T806" s="218"/>
      <c r="U806" s="218"/>
      <c r="V806" s="218"/>
      <c r="W806" s="218"/>
      <c r="X806" s="218"/>
      <c r="Y806" s="218"/>
      <c r="Z806" s="218"/>
      <c r="AA806" s="218"/>
    </row>
    <row r="807" customFormat="false" ht="14.25" hidden="false" customHeight="true" outlineLevel="0" collapsed="false">
      <c r="A807" s="353" t="n">
        <v>803</v>
      </c>
      <c r="B807" s="267" t="s">
        <v>5796</v>
      </c>
      <c r="C807" s="269" t="s">
        <v>709</v>
      </c>
      <c r="D807" s="269" t="s">
        <v>699</v>
      </c>
      <c r="E807" s="269" t="s">
        <v>873</v>
      </c>
      <c r="F807" s="442" t="n">
        <v>1.57</v>
      </c>
      <c r="G807" s="327" t="n">
        <v>2019</v>
      </c>
      <c r="H807" s="447" t="n">
        <v>214</v>
      </c>
      <c r="I807" s="448" t="n">
        <v>1.44</v>
      </c>
      <c r="J807" s="376" t="s">
        <v>39</v>
      </c>
      <c r="K807" s="455" t="s">
        <v>5797</v>
      </c>
      <c r="L807" s="269" t="s">
        <v>709</v>
      </c>
      <c r="M807" s="394" t="s">
        <v>5798</v>
      </c>
      <c r="N807" s="267" t="s">
        <v>3657</v>
      </c>
      <c r="O807" s="392" t="n">
        <v>111.0725349</v>
      </c>
      <c r="P807" s="393" t="n">
        <v>-0.165308948</v>
      </c>
      <c r="Q807" s="310" t="s">
        <v>3609</v>
      </c>
      <c r="R807" s="370"/>
      <c r="S807" s="370"/>
      <c r="T807" s="218"/>
      <c r="U807" s="218"/>
      <c r="V807" s="218"/>
      <c r="W807" s="218"/>
      <c r="X807" s="218"/>
      <c r="Y807" s="218"/>
      <c r="Z807" s="218"/>
      <c r="AA807" s="218"/>
    </row>
    <row r="808" customFormat="false" ht="14.25" hidden="false" customHeight="true" outlineLevel="0" collapsed="false">
      <c r="A808" s="353" t="n">
        <v>804</v>
      </c>
      <c r="B808" s="267" t="s">
        <v>5799</v>
      </c>
      <c r="C808" s="269" t="s">
        <v>656</v>
      </c>
      <c r="D808" s="269" t="s">
        <v>699</v>
      </c>
      <c r="E808" s="269" t="s">
        <v>868</v>
      </c>
      <c r="F808" s="442" t="n">
        <v>0.54</v>
      </c>
      <c r="G808" s="327" t="n">
        <v>2015</v>
      </c>
      <c r="H808" s="353" t="n">
        <v>73</v>
      </c>
      <c r="I808" s="267" t="n">
        <v>0.54</v>
      </c>
      <c r="J808" s="376" t="s">
        <v>45</v>
      </c>
      <c r="K808" s="455" t="s">
        <v>5800</v>
      </c>
      <c r="L808" s="269" t="s">
        <v>656</v>
      </c>
      <c r="M808" s="370" t="s">
        <v>3607</v>
      </c>
      <c r="N808" s="267" t="s">
        <v>3657</v>
      </c>
      <c r="O808" s="392" t="n">
        <v>111.0753715</v>
      </c>
      <c r="P808" s="393" t="n">
        <v>-0.147565603</v>
      </c>
      <c r="Q808" s="310"/>
      <c r="R808" s="370"/>
      <c r="S808" s="370"/>
      <c r="T808" s="218"/>
      <c r="U808" s="218"/>
      <c r="V808" s="218"/>
      <c r="W808" s="218"/>
      <c r="X808" s="218"/>
      <c r="Y808" s="218"/>
      <c r="Z808" s="218"/>
      <c r="AA808" s="218"/>
    </row>
    <row r="809" customFormat="false" ht="14.25" hidden="false" customHeight="true" outlineLevel="0" collapsed="false">
      <c r="A809" s="353" t="n">
        <v>805</v>
      </c>
      <c r="B809" s="267" t="s">
        <v>5801</v>
      </c>
      <c r="C809" s="269" t="s">
        <v>656</v>
      </c>
      <c r="D809" s="269" t="s">
        <v>699</v>
      </c>
      <c r="E809" s="269" t="s">
        <v>868</v>
      </c>
      <c r="F809" s="442" t="n">
        <v>0.81</v>
      </c>
      <c r="G809" s="327" t="n">
        <v>2015</v>
      </c>
      <c r="H809" s="353" t="n">
        <v>110</v>
      </c>
      <c r="I809" s="267" t="n">
        <v>0.81</v>
      </c>
      <c r="J809" s="376" t="s">
        <v>45</v>
      </c>
      <c r="K809" s="455" t="s">
        <v>5802</v>
      </c>
      <c r="L809" s="269" t="s">
        <v>656</v>
      </c>
      <c r="M809" s="370" t="s">
        <v>3607</v>
      </c>
      <c r="N809" s="267" t="s">
        <v>3657</v>
      </c>
      <c r="O809" s="392" t="n">
        <v>111.0699112</v>
      </c>
      <c r="P809" s="393" t="n">
        <v>-0.150929468</v>
      </c>
      <c r="Q809" s="310"/>
      <c r="R809" s="370"/>
      <c r="S809" s="370"/>
      <c r="T809" s="218"/>
      <c r="U809" s="218"/>
      <c r="V809" s="218"/>
      <c r="W809" s="218"/>
      <c r="X809" s="218"/>
      <c r="Y809" s="218"/>
      <c r="Z809" s="218"/>
      <c r="AA809" s="218"/>
    </row>
    <row r="810" customFormat="false" ht="14.25" hidden="false" customHeight="true" outlineLevel="0" collapsed="false">
      <c r="A810" s="353" t="n">
        <v>806</v>
      </c>
      <c r="B810" s="267" t="s">
        <v>5803</v>
      </c>
      <c r="C810" s="269" t="s">
        <v>710</v>
      </c>
      <c r="D810" s="269" t="s">
        <v>711</v>
      </c>
      <c r="E810" s="269" t="s">
        <v>870</v>
      </c>
      <c r="F810" s="439" t="n">
        <v>0.6</v>
      </c>
      <c r="G810" s="267" t="n">
        <v>2015</v>
      </c>
      <c r="H810" s="447" t="n">
        <v>82</v>
      </c>
      <c r="I810" s="267" t="n">
        <v>0.56</v>
      </c>
      <c r="J810" s="381" t="s">
        <v>39</v>
      </c>
      <c r="K810" s="451" t="s">
        <v>5804</v>
      </c>
      <c r="L810" s="269" t="s">
        <v>710</v>
      </c>
      <c r="M810" s="394" t="s">
        <v>5805</v>
      </c>
      <c r="N810" s="267" t="s">
        <v>3657</v>
      </c>
      <c r="O810" s="267" t="n">
        <v>111.068231707806</v>
      </c>
      <c r="P810" s="267" t="n">
        <v>-0.105697196426185</v>
      </c>
      <c r="Q810" s="310" t="s">
        <v>3609</v>
      </c>
      <c r="R810" s="269"/>
      <c r="S810" s="269"/>
      <c r="T810" s="218"/>
      <c r="U810" s="218"/>
      <c r="V810" s="218"/>
      <c r="W810" s="218"/>
      <c r="X810" s="218"/>
      <c r="Y810" s="218"/>
      <c r="Z810" s="218"/>
      <c r="AA810" s="218"/>
    </row>
    <row r="811" customFormat="false" ht="14.25" hidden="false" customHeight="true" outlineLevel="0" collapsed="false">
      <c r="A811" s="353" t="n">
        <v>807</v>
      </c>
      <c r="B811" s="267" t="s">
        <v>5806</v>
      </c>
      <c r="C811" s="269" t="s">
        <v>710</v>
      </c>
      <c r="D811" s="269" t="s">
        <v>711</v>
      </c>
      <c r="E811" s="269" t="s">
        <v>870</v>
      </c>
      <c r="F811" s="442" t="n">
        <v>0.7</v>
      </c>
      <c r="G811" s="267" t="n">
        <v>2019</v>
      </c>
      <c r="H811" s="447" t="n">
        <v>95</v>
      </c>
      <c r="I811" s="457" t="n">
        <v>0.7</v>
      </c>
      <c r="J811" s="376" t="s">
        <v>45</v>
      </c>
      <c r="K811" s="279" t="s">
        <v>5807</v>
      </c>
      <c r="L811" s="269" t="s">
        <v>710</v>
      </c>
      <c r="M811" s="394" t="s">
        <v>5711</v>
      </c>
      <c r="N811" s="267" t="s">
        <v>3657</v>
      </c>
      <c r="O811" s="267" t="n">
        <v>111.06854806327</v>
      </c>
      <c r="P811" s="267" t="n">
        <v>-0.105978874435877</v>
      </c>
      <c r="Q811" s="310" t="s">
        <v>3609</v>
      </c>
      <c r="R811" s="269"/>
      <c r="S811" s="269"/>
      <c r="T811" s="218"/>
      <c r="U811" s="218"/>
      <c r="V811" s="218"/>
      <c r="W811" s="218"/>
      <c r="X811" s="218"/>
      <c r="Y811" s="218"/>
      <c r="Z811" s="218"/>
      <c r="AA811" s="218"/>
    </row>
    <row r="812" customFormat="false" ht="14.25" hidden="false" customHeight="true" outlineLevel="0" collapsed="false">
      <c r="A812" s="353" t="n">
        <v>808</v>
      </c>
      <c r="B812" s="267" t="s">
        <v>5808</v>
      </c>
      <c r="C812" s="269" t="s">
        <v>712</v>
      </c>
      <c r="D812" s="269" t="s">
        <v>711</v>
      </c>
      <c r="E812" s="269" t="s">
        <v>870</v>
      </c>
      <c r="F812" s="442" t="n">
        <v>0.69</v>
      </c>
      <c r="G812" s="267" t="n">
        <v>2010</v>
      </c>
      <c r="H812" s="447" t="n">
        <v>94</v>
      </c>
      <c r="I812" s="267" t="n">
        <v>0.69</v>
      </c>
      <c r="J812" s="376" t="s">
        <v>45</v>
      </c>
      <c r="K812" s="451" t="s">
        <v>5809</v>
      </c>
      <c r="L812" s="269" t="s">
        <v>712</v>
      </c>
      <c r="M812" s="370" t="s">
        <v>3607</v>
      </c>
      <c r="N812" s="267" t="s">
        <v>3657</v>
      </c>
      <c r="O812" s="267" t="n">
        <v>111.066425547569</v>
      </c>
      <c r="P812" s="267" t="n">
        <v>-0.116719588506142</v>
      </c>
      <c r="Q812" s="310" t="s">
        <v>3609</v>
      </c>
      <c r="R812" s="269"/>
      <c r="S812" s="269"/>
      <c r="T812" s="218"/>
      <c r="U812" s="218"/>
      <c r="V812" s="218"/>
      <c r="W812" s="218"/>
      <c r="X812" s="218"/>
      <c r="Y812" s="218"/>
      <c r="Z812" s="218"/>
      <c r="AA812" s="218"/>
    </row>
    <row r="813" customFormat="false" ht="14.25" hidden="false" customHeight="true" outlineLevel="0" collapsed="false">
      <c r="A813" s="353" t="n">
        <v>809</v>
      </c>
      <c r="B813" s="267" t="s">
        <v>5810</v>
      </c>
      <c r="C813" s="269" t="s">
        <v>713</v>
      </c>
      <c r="D813" s="269" t="s">
        <v>711</v>
      </c>
      <c r="E813" s="269" t="s">
        <v>870</v>
      </c>
      <c r="F813" s="442" t="n">
        <v>0.96</v>
      </c>
      <c r="G813" s="267" t="n">
        <v>2010</v>
      </c>
      <c r="H813" s="447" t="n">
        <v>131</v>
      </c>
      <c r="I813" s="448" t="n">
        <v>1.64</v>
      </c>
      <c r="J813" s="376" t="s">
        <v>39</v>
      </c>
      <c r="K813" s="451" t="s">
        <v>5811</v>
      </c>
      <c r="L813" s="269" t="s">
        <v>713</v>
      </c>
      <c r="M813" s="370" t="s">
        <v>3607</v>
      </c>
      <c r="N813" s="267" t="s">
        <v>3657</v>
      </c>
      <c r="O813" s="267" t="n">
        <v>111.068422052014</v>
      </c>
      <c r="P813" s="267" t="n">
        <v>-0.116832614823899</v>
      </c>
      <c r="Q813" s="310" t="s">
        <v>3609</v>
      </c>
      <c r="R813" s="269"/>
      <c r="S813" s="269"/>
      <c r="T813" s="218"/>
      <c r="U813" s="218"/>
      <c r="V813" s="218"/>
      <c r="W813" s="218"/>
      <c r="X813" s="218"/>
      <c r="Y813" s="218"/>
      <c r="Z813" s="218"/>
      <c r="AA813" s="218"/>
    </row>
    <row r="814" customFormat="false" ht="14.25" hidden="false" customHeight="true" outlineLevel="0" collapsed="false">
      <c r="A814" s="353" t="n">
        <v>810</v>
      </c>
      <c r="B814" s="267" t="s">
        <v>5812</v>
      </c>
      <c r="C814" s="269" t="s">
        <v>714</v>
      </c>
      <c r="D814" s="269" t="s">
        <v>711</v>
      </c>
      <c r="E814" s="269" t="s">
        <v>870</v>
      </c>
      <c r="F814" s="442" t="n">
        <v>1.92</v>
      </c>
      <c r="G814" s="267" t="n">
        <v>2010</v>
      </c>
      <c r="H814" s="447" t="n">
        <v>261</v>
      </c>
      <c r="I814" s="448" t="n">
        <v>1.69</v>
      </c>
      <c r="J814" s="376" t="s">
        <v>39</v>
      </c>
      <c r="K814" s="451" t="s">
        <v>5813</v>
      </c>
      <c r="L814" s="269" t="s">
        <v>714</v>
      </c>
      <c r="M814" s="370" t="s">
        <v>3607</v>
      </c>
      <c r="N814" s="267" t="s">
        <v>3657</v>
      </c>
      <c r="O814" s="267" t="n">
        <v>111.058941364609</v>
      </c>
      <c r="P814" s="267" t="n">
        <v>-0.112822483895863</v>
      </c>
      <c r="Q814" s="310" t="s">
        <v>3609</v>
      </c>
      <c r="R814" s="269"/>
      <c r="S814" s="269"/>
      <c r="T814" s="218"/>
      <c r="U814" s="218"/>
      <c r="V814" s="218"/>
      <c r="W814" s="218"/>
      <c r="X814" s="218"/>
      <c r="Y814" s="218"/>
      <c r="Z814" s="218"/>
      <c r="AA814" s="218"/>
    </row>
    <row r="815" customFormat="false" ht="14.25" hidden="false" customHeight="true" outlineLevel="0" collapsed="false">
      <c r="A815" s="353" t="n">
        <v>811</v>
      </c>
      <c r="B815" s="267" t="s">
        <v>5814</v>
      </c>
      <c r="C815" s="269" t="s">
        <v>715</v>
      </c>
      <c r="D815" s="269" t="s">
        <v>711</v>
      </c>
      <c r="E815" s="269" t="s">
        <v>870</v>
      </c>
      <c r="F815" s="442" t="n">
        <v>0.89</v>
      </c>
      <c r="G815" s="267" t="n">
        <v>2010</v>
      </c>
      <c r="H815" s="447" t="n">
        <v>121</v>
      </c>
      <c r="I815" s="448" t="n">
        <v>0.87</v>
      </c>
      <c r="J815" s="376" t="s">
        <v>39</v>
      </c>
      <c r="K815" s="451" t="s">
        <v>5815</v>
      </c>
      <c r="L815" s="269" t="s">
        <v>715</v>
      </c>
      <c r="M815" s="370" t="s">
        <v>3607</v>
      </c>
      <c r="N815" s="267" t="s">
        <v>3657</v>
      </c>
      <c r="O815" s="267" t="n">
        <v>111.05828112288</v>
      </c>
      <c r="P815" s="267" t="n">
        <v>-0.11227569769006</v>
      </c>
      <c r="Q815" s="310" t="s">
        <v>3609</v>
      </c>
      <c r="R815" s="269"/>
      <c r="S815" s="269"/>
      <c r="T815" s="218"/>
      <c r="U815" s="218"/>
      <c r="V815" s="218"/>
      <c r="W815" s="218"/>
      <c r="X815" s="218"/>
      <c r="Y815" s="218"/>
      <c r="Z815" s="218"/>
      <c r="AA815" s="218"/>
    </row>
    <row r="816" customFormat="false" ht="14.25" hidden="false" customHeight="true" outlineLevel="0" collapsed="false">
      <c r="A816" s="353" t="n">
        <v>812</v>
      </c>
      <c r="B816" s="267" t="s">
        <v>5816</v>
      </c>
      <c r="C816" s="269" t="s">
        <v>716</v>
      </c>
      <c r="D816" s="269" t="s">
        <v>711</v>
      </c>
      <c r="E816" s="269" t="s">
        <v>870</v>
      </c>
      <c r="F816" s="442" t="n">
        <v>0.46</v>
      </c>
      <c r="G816" s="267" t="n">
        <v>2011</v>
      </c>
      <c r="H816" s="447" t="n">
        <v>63</v>
      </c>
      <c r="I816" s="267" t="n">
        <v>0.46</v>
      </c>
      <c r="J816" s="376" t="s">
        <v>45</v>
      </c>
      <c r="K816" s="451" t="s">
        <v>5817</v>
      </c>
      <c r="L816" s="269" t="s">
        <v>716</v>
      </c>
      <c r="M816" s="370" t="s">
        <v>3607</v>
      </c>
      <c r="N816" s="267" t="s">
        <v>3657</v>
      </c>
      <c r="O816" s="267" t="n">
        <v>111.064069767012</v>
      </c>
      <c r="P816" s="267" t="n">
        <v>-0.107946880227609</v>
      </c>
      <c r="Q816" s="310" t="s">
        <v>3609</v>
      </c>
      <c r="R816" s="269"/>
      <c r="S816" s="269"/>
      <c r="T816" s="218"/>
      <c r="U816" s="218"/>
      <c r="V816" s="218"/>
      <c r="W816" s="218"/>
      <c r="X816" s="218"/>
      <c r="Y816" s="218"/>
      <c r="Z816" s="218"/>
      <c r="AA816" s="218"/>
    </row>
    <row r="817" customFormat="false" ht="14.25" hidden="false" customHeight="true" outlineLevel="0" collapsed="false">
      <c r="A817" s="353" t="n">
        <v>813</v>
      </c>
      <c r="B817" s="267" t="s">
        <v>5818</v>
      </c>
      <c r="C817" s="269" t="s">
        <v>717</v>
      </c>
      <c r="D817" s="269" t="s">
        <v>711</v>
      </c>
      <c r="E817" s="269" t="s">
        <v>870</v>
      </c>
      <c r="F817" s="442" t="n">
        <v>1.23</v>
      </c>
      <c r="G817" s="267" t="n">
        <v>2010</v>
      </c>
      <c r="H817" s="447" t="n">
        <v>167</v>
      </c>
      <c r="I817" s="448" t="n">
        <v>2.12</v>
      </c>
      <c r="J817" s="376" t="s">
        <v>39</v>
      </c>
      <c r="K817" s="451" t="s">
        <v>5819</v>
      </c>
      <c r="L817" s="269" t="s">
        <v>717</v>
      </c>
      <c r="M817" s="370" t="s">
        <v>3607</v>
      </c>
      <c r="N817" s="267" t="s">
        <v>3657</v>
      </c>
      <c r="O817" s="267" t="n">
        <v>111.063582375805</v>
      </c>
      <c r="P817" s="267" t="n">
        <v>-0.105045412929623</v>
      </c>
      <c r="Q817" s="310" t="s">
        <v>3609</v>
      </c>
      <c r="R817" s="269"/>
      <c r="S817" s="269"/>
      <c r="T817" s="218"/>
      <c r="U817" s="218"/>
      <c r="V817" s="218"/>
      <c r="W817" s="218"/>
      <c r="X817" s="218"/>
      <c r="Y817" s="218"/>
      <c r="Z817" s="218"/>
      <c r="AA817" s="218"/>
    </row>
    <row r="818" customFormat="false" ht="14.25" hidden="false" customHeight="true" outlineLevel="0" collapsed="false">
      <c r="A818" s="353" t="n">
        <v>814</v>
      </c>
      <c r="B818" s="267" t="s">
        <v>5820</v>
      </c>
      <c r="C818" s="269" t="s">
        <v>718</v>
      </c>
      <c r="D818" s="269" t="s">
        <v>711</v>
      </c>
      <c r="E818" s="269" t="s">
        <v>870</v>
      </c>
      <c r="F818" s="442" t="n">
        <v>2.83</v>
      </c>
      <c r="G818" s="267" t="n">
        <v>2011</v>
      </c>
      <c r="H818" s="447" t="n">
        <v>385</v>
      </c>
      <c r="I818" s="448" t="n">
        <v>1.12</v>
      </c>
      <c r="J818" s="376" t="s">
        <v>39</v>
      </c>
      <c r="K818" s="451" t="s">
        <v>5821</v>
      </c>
      <c r="L818" s="269" t="s">
        <v>718</v>
      </c>
      <c r="M818" s="370" t="s">
        <v>3607</v>
      </c>
      <c r="N818" s="267" t="s">
        <v>3657</v>
      </c>
      <c r="O818" s="267" t="n">
        <v>111.065306988855</v>
      </c>
      <c r="P818" s="267" t="n">
        <v>-0.11199904114233</v>
      </c>
      <c r="Q818" s="310" t="s">
        <v>3609</v>
      </c>
      <c r="R818" s="269"/>
      <c r="S818" s="269"/>
      <c r="T818" s="218"/>
      <c r="U818" s="218"/>
      <c r="V818" s="218"/>
      <c r="W818" s="218"/>
      <c r="X818" s="218"/>
      <c r="Y818" s="218"/>
      <c r="Z818" s="218"/>
      <c r="AA818" s="218"/>
    </row>
    <row r="819" customFormat="false" ht="14.25" hidden="false" customHeight="true" outlineLevel="0" collapsed="false">
      <c r="A819" s="353" t="n">
        <v>815</v>
      </c>
      <c r="B819" s="267" t="s">
        <v>5822</v>
      </c>
      <c r="C819" s="269" t="s">
        <v>719</v>
      </c>
      <c r="D819" s="269" t="s">
        <v>711</v>
      </c>
      <c r="E819" s="269" t="s">
        <v>870</v>
      </c>
      <c r="F819" s="442" t="n">
        <v>0.85</v>
      </c>
      <c r="G819" s="267" t="n">
        <v>2018</v>
      </c>
      <c r="H819" s="447" t="n">
        <v>116</v>
      </c>
      <c r="I819" s="448" t="n">
        <v>2.19</v>
      </c>
      <c r="J819" s="376" t="s">
        <v>39</v>
      </c>
      <c r="K819" s="451" t="s">
        <v>5823</v>
      </c>
      <c r="L819" s="269" t="s">
        <v>719</v>
      </c>
      <c r="M819" s="370" t="s">
        <v>3607</v>
      </c>
      <c r="N819" s="267" t="s">
        <v>3657</v>
      </c>
      <c r="O819" s="267" t="n">
        <v>111.068793103064</v>
      </c>
      <c r="P819" s="267" t="n">
        <v>-0.101028327259866</v>
      </c>
      <c r="Q819" s="310" t="s">
        <v>3609</v>
      </c>
      <c r="R819" s="269"/>
      <c r="S819" s="269"/>
      <c r="T819" s="218"/>
      <c r="U819" s="218"/>
      <c r="V819" s="218"/>
      <c r="W819" s="218"/>
      <c r="X819" s="218"/>
      <c r="Y819" s="218"/>
      <c r="Z819" s="218"/>
      <c r="AA819" s="218"/>
    </row>
    <row r="820" customFormat="false" ht="14.25" hidden="false" customHeight="true" outlineLevel="0" collapsed="false">
      <c r="A820" s="353" t="n">
        <v>816</v>
      </c>
      <c r="B820" s="267" t="s">
        <v>5824</v>
      </c>
      <c r="C820" s="269" t="s">
        <v>720</v>
      </c>
      <c r="D820" s="269" t="s">
        <v>711</v>
      </c>
      <c r="E820" s="269" t="s">
        <v>870</v>
      </c>
      <c r="F820" s="442" t="n">
        <v>3.21</v>
      </c>
      <c r="G820" s="267" t="n">
        <v>2006</v>
      </c>
      <c r="H820" s="447" t="n">
        <v>437</v>
      </c>
      <c r="I820" s="448" t="n">
        <v>1.98</v>
      </c>
      <c r="J820" s="376" t="s">
        <v>39</v>
      </c>
      <c r="K820" s="451" t="s">
        <v>5825</v>
      </c>
      <c r="L820" s="269" t="s">
        <v>5826</v>
      </c>
      <c r="M820" s="370" t="s">
        <v>3607</v>
      </c>
      <c r="N820" s="267" t="s">
        <v>3657</v>
      </c>
      <c r="O820" s="267" t="n">
        <v>111.058677461745</v>
      </c>
      <c r="P820" s="267" t="n">
        <v>-0.116705744361571</v>
      </c>
      <c r="Q820" s="310" t="s">
        <v>3609</v>
      </c>
      <c r="R820" s="269"/>
      <c r="S820" s="269"/>
      <c r="T820" s="218"/>
      <c r="U820" s="218"/>
      <c r="V820" s="218"/>
      <c r="W820" s="218"/>
      <c r="X820" s="218"/>
      <c r="Y820" s="218"/>
      <c r="Z820" s="218"/>
      <c r="AA820" s="218"/>
    </row>
    <row r="821" customFormat="false" ht="14.25" hidden="false" customHeight="true" outlineLevel="0" collapsed="false">
      <c r="A821" s="353" t="n">
        <v>817</v>
      </c>
      <c r="B821" s="267" t="s">
        <v>5827</v>
      </c>
      <c r="C821" s="269" t="s">
        <v>721</v>
      </c>
      <c r="D821" s="269" t="s">
        <v>711</v>
      </c>
      <c r="E821" s="269" t="s">
        <v>870</v>
      </c>
      <c r="F821" s="442" t="n">
        <v>0.33</v>
      </c>
      <c r="G821" s="267" t="n">
        <v>2015</v>
      </c>
      <c r="H821" s="447" t="n">
        <v>45</v>
      </c>
      <c r="I821" s="448" t="n">
        <v>1.14</v>
      </c>
      <c r="J821" s="376" t="s">
        <v>39</v>
      </c>
      <c r="K821" s="451" t="s">
        <v>5828</v>
      </c>
      <c r="L821" s="269" t="s">
        <v>5829</v>
      </c>
      <c r="M821" s="370" t="s">
        <v>3607</v>
      </c>
      <c r="N821" s="267" t="s">
        <v>3657</v>
      </c>
      <c r="O821" s="267" t="n">
        <v>111.062360479887</v>
      </c>
      <c r="P821" s="267" t="n">
        <v>-0.114357257264821</v>
      </c>
      <c r="Q821" s="310" t="s">
        <v>3609</v>
      </c>
      <c r="R821" s="269"/>
      <c r="S821" s="269"/>
      <c r="T821" s="218"/>
      <c r="U821" s="218"/>
      <c r="V821" s="218"/>
      <c r="W821" s="218"/>
      <c r="X821" s="218"/>
      <c r="Y821" s="218"/>
      <c r="Z821" s="218"/>
      <c r="AA821" s="218"/>
    </row>
    <row r="822" customFormat="false" ht="14.25" hidden="false" customHeight="true" outlineLevel="0" collapsed="false">
      <c r="A822" s="353" t="n">
        <v>818</v>
      </c>
      <c r="B822" s="267" t="s">
        <v>5830</v>
      </c>
      <c r="C822" s="269" t="s">
        <v>722</v>
      </c>
      <c r="D822" s="269" t="s">
        <v>711</v>
      </c>
      <c r="E822" s="269" t="s">
        <v>870</v>
      </c>
      <c r="F822" s="442" t="n">
        <v>0.41</v>
      </c>
      <c r="G822" s="267" t="n">
        <v>2014</v>
      </c>
      <c r="H822" s="447" t="n">
        <v>56</v>
      </c>
      <c r="I822" s="448" t="n">
        <v>0.64</v>
      </c>
      <c r="J822" s="376" t="s">
        <v>39</v>
      </c>
      <c r="K822" s="451" t="s">
        <v>5831</v>
      </c>
      <c r="L822" s="269" t="s">
        <v>722</v>
      </c>
      <c r="M822" s="370" t="s">
        <v>3607</v>
      </c>
      <c r="N822" s="267" t="s">
        <v>3657</v>
      </c>
      <c r="O822" s="267" t="n">
        <v>111.065811290073</v>
      </c>
      <c r="P822" s="267" t="n">
        <v>-0.115204709286072</v>
      </c>
      <c r="Q822" s="310" t="s">
        <v>3609</v>
      </c>
      <c r="R822" s="269"/>
      <c r="S822" s="269"/>
      <c r="T822" s="218"/>
      <c r="U822" s="218"/>
      <c r="V822" s="218"/>
      <c r="W822" s="218"/>
      <c r="X822" s="218"/>
      <c r="Y822" s="218"/>
      <c r="Z822" s="218"/>
      <c r="AA822" s="218"/>
    </row>
    <row r="823" customFormat="false" ht="14.25" hidden="false" customHeight="true" outlineLevel="0" collapsed="false">
      <c r="A823" s="353" t="n">
        <v>819</v>
      </c>
      <c r="B823" s="267" t="s">
        <v>5832</v>
      </c>
      <c r="C823" s="269" t="s">
        <v>723</v>
      </c>
      <c r="D823" s="269" t="s">
        <v>711</v>
      </c>
      <c r="E823" s="269" t="s">
        <v>870</v>
      </c>
      <c r="F823" s="442" t="n">
        <v>0.29</v>
      </c>
      <c r="G823" s="267" t="n">
        <v>2018</v>
      </c>
      <c r="H823" s="447" t="n">
        <v>39</v>
      </c>
      <c r="I823" s="448" t="n">
        <v>1.65</v>
      </c>
      <c r="J823" s="376" t="s">
        <v>39</v>
      </c>
      <c r="K823" s="451" t="s">
        <v>5833</v>
      </c>
      <c r="L823" s="269" t="s">
        <v>723</v>
      </c>
      <c r="M823" s="370" t="s">
        <v>3607</v>
      </c>
      <c r="N823" s="267" t="s">
        <v>3657</v>
      </c>
      <c r="O823" s="267" t="n">
        <v>111.066966041348</v>
      </c>
      <c r="P823" s="267" t="n">
        <v>-0.102474976097885</v>
      </c>
      <c r="Q823" s="310" t="s">
        <v>3609</v>
      </c>
      <c r="R823" s="269"/>
      <c r="S823" s="269"/>
      <c r="T823" s="218"/>
      <c r="U823" s="218"/>
      <c r="V823" s="218"/>
      <c r="W823" s="218"/>
      <c r="X823" s="218"/>
      <c r="Y823" s="218"/>
      <c r="Z823" s="218"/>
      <c r="AA823" s="218"/>
    </row>
    <row r="824" customFormat="false" ht="14.25" hidden="false" customHeight="true" outlineLevel="0" collapsed="false">
      <c r="A824" s="353" t="n">
        <v>820</v>
      </c>
      <c r="B824" s="267" t="s">
        <v>5834</v>
      </c>
      <c r="C824" s="269" t="s">
        <v>724</v>
      </c>
      <c r="D824" s="269" t="s">
        <v>711</v>
      </c>
      <c r="E824" s="269" t="s">
        <v>870</v>
      </c>
      <c r="F824" s="442" t="n">
        <v>0.56</v>
      </c>
      <c r="G824" s="267" t="n">
        <v>2017</v>
      </c>
      <c r="H824" s="447" t="n">
        <v>76</v>
      </c>
      <c r="I824" s="448" t="n">
        <v>0.88</v>
      </c>
      <c r="J824" s="376" t="s">
        <v>39</v>
      </c>
      <c r="K824" s="451" t="s">
        <v>5835</v>
      </c>
      <c r="L824" s="269" t="s">
        <v>5836</v>
      </c>
      <c r="M824" s="370" t="s">
        <v>3607</v>
      </c>
      <c r="N824" s="267" t="s">
        <v>3657</v>
      </c>
      <c r="O824" s="267" t="n">
        <v>111.067770305267</v>
      </c>
      <c r="P824" s="267" t="n">
        <v>-0.107041358868575</v>
      </c>
      <c r="Q824" s="310" t="s">
        <v>3609</v>
      </c>
      <c r="R824" s="269"/>
      <c r="S824" s="269"/>
      <c r="T824" s="218"/>
      <c r="U824" s="218"/>
      <c r="V824" s="218"/>
      <c r="W824" s="218"/>
      <c r="X824" s="218"/>
      <c r="Y824" s="218"/>
      <c r="Z824" s="218"/>
      <c r="AA824" s="218"/>
    </row>
    <row r="825" customFormat="false" ht="14.25" hidden="false" customHeight="true" outlineLevel="0" collapsed="false">
      <c r="A825" s="353" t="n">
        <v>821</v>
      </c>
      <c r="B825" s="267" t="s">
        <v>5837</v>
      </c>
      <c r="C825" s="269" t="s">
        <v>725</v>
      </c>
      <c r="D825" s="269" t="s">
        <v>711</v>
      </c>
      <c r="E825" s="269" t="s">
        <v>870</v>
      </c>
      <c r="F825" s="442" t="n">
        <v>0.36</v>
      </c>
      <c r="G825" s="267" t="n">
        <v>2018</v>
      </c>
      <c r="H825" s="447" t="n">
        <v>49</v>
      </c>
      <c r="I825" s="448" t="n">
        <v>1.08</v>
      </c>
      <c r="J825" s="376" t="s">
        <v>39</v>
      </c>
      <c r="K825" s="451" t="s">
        <v>5838</v>
      </c>
      <c r="L825" s="269" t="s">
        <v>5839</v>
      </c>
      <c r="M825" s="370" t="s">
        <v>3607</v>
      </c>
      <c r="N825" s="267" t="s">
        <v>3657</v>
      </c>
      <c r="O825" s="267" t="n">
        <v>111.06603180462</v>
      </c>
      <c r="P825" s="267" t="n">
        <v>-0.100342467617365</v>
      </c>
      <c r="Q825" s="310" t="s">
        <v>3609</v>
      </c>
      <c r="R825" s="269"/>
      <c r="S825" s="269"/>
      <c r="T825" s="218"/>
      <c r="U825" s="218"/>
      <c r="V825" s="218"/>
      <c r="W825" s="218"/>
      <c r="X825" s="218"/>
      <c r="Y825" s="218"/>
      <c r="Z825" s="218"/>
      <c r="AA825" s="218"/>
    </row>
    <row r="826" customFormat="false" ht="14.25" hidden="false" customHeight="true" outlineLevel="0" collapsed="false">
      <c r="A826" s="353" t="n">
        <v>822</v>
      </c>
      <c r="B826" s="267" t="s">
        <v>5840</v>
      </c>
      <c r="C826" s="269" t="s">
        <v>726</v>
      </c>
      <c r="D826" s="269" t="s">
        <v>711</v>
      </c>
      <c r="E826" s="269" t="s">
        <v>870</v>
      </c>
      <c r="F826" s="442" t="n">
        <v>0.41</v>
      </c>
      <c r="G826" s="267" t="n">
        <v>2016</v>
      </c>
      <c r="H826" s="447" t="n">
        <v>56</v>
      </c>
      <c r="I826" s="267" t="n">
        <v>0.41</v>
      </c>
      <c r="J826" s="376" t="s">
        <v>45</v>
      </c>
      <c r="K826" s="279" t="s">
        <v>5841</v>
      </c>
      <c r="L826" s="269" t="s">
        <v>726</v>
      </c>
      <c r="M826" s="370" t="s">
        <v>3607</v>
      </c>
      <c r="N826" s="267" t="s">
        <v>3657</v>
      </c>
      <c r="O826" s="267" t="n">
        <v>111.065294132669</v>
      </c>
      <c r="P826" s="267" t="n">
        <v>-0.104609552634744</v>
      </c>
      <c r="Q826" s="310" t="s">
        <v>3609</v>
      </c>
      <c r="R826" s="269"/>
      <c r="S826" s="269"/>
      <c r="T826" s="218"/>
      <c r="U826" s="218"/>
      <c r="V826" s="218"/>
      <c r="W826" s="218"/>
      <c r="X826" s="218"/>
      <c r="Y826" s="218"/>
      <c r="Z826" s="218"/>
      <c r="AA826" s="218"/>
    </row>
    <row r="827" customFormat="false" ht="14.25" hidden="false" customHeight="true" outlineLevel="0" collapsed="false">
      <c r="A827" s="353" t="n">
        <v>823</v>
      </c>
      <c r="B827" s="267" t="s">
        <v>5842</v>
      </c>
      <c r="C827" s="269" t="s">
        <v>727</v>
      </c>
      <c r="D827" s="269" t="s">
        <v>711</v>
      </c>
      <c r="E827" s="269" t="s">
        <v>870</v>
      </c>
      <c r="F827" s="442" t="n">
        <v>2.33</v>
      </c>
      <c r="G827" s="267" t="n">
        <v>2013</v>
      </c>
      <c r="H827" s="447" t="n">
        <v>317</v>
      </c>
      <c r="I827" s="448" t="n">
        <v>2.19</v>
      </c>
      <c r="J827" s="376" t="s">
        <v>39</v>
      </c>
      <c r="K827" s="451" t="s">
        <v>5843</v>
      </c>
      <c r="L827" s="269" t="s">
        <v>727</v>
      </c>
      <c r="M827" s="370" t="s">
        <v>3607</v>
      </c>
      <c r="N827" s="267" t="s">
        <v>3657</v>
      </c>
      <c r="O827" s="267" t="n">
        <v>111.066182088499</v>
      </c>
      <c r="P827" s="267" t="n">
        <v>-0.105200877370991</v>
      </c>
      <c r="Q827" s="310" t="s">
        <v>3609</v>
      </c>
      <c r="R827" s="269"/>
      <c r="S827" s="269"/>
      <c r="T827" s="218"/>
      <c r="U827" s="218"/>
      <c r="V827" s="218"/>
      <c r="W827" s="218"/>
      <c r="X827" s="218"/>
      <c r="Y827" s="218"/>
      <c r="Z827" s="218"/>
      <c r="AA827" s="218"/>
    </row>
    <row r="828" customFormat="false" ht="14.25" hidden="false" customHeight="true" outlineLevel="0" collapsed="false">
      <c r="A828" s="353" t="n">
        <v>824</v>
      </c>
      <c r="B828" s="267" t="s">
        <v>5844</v>
      </c>
      <c r="C828" s="269" t="s">
        <v>728</v>
      </c>
      <c r="D828" s="269" t="s">
        <v>711</v>
      </c>
      <c r="E828" s="269" t="s">
        <v>870</v>
      </c>
      <c r="F828" s="442" t="n">
        <v>0.26</v>
      </c>
      <c r="G828" s="267" t="n">
        <v>2017</v>
      </c>
      <c r="H828" s="447" t="n">
        <v>35</v>
      </c>
      <c r="I828" s="448" t="n">
        <v>0.56</v>
      </c>
      <c r="J828" s="376" t="s">
        <v>39</v>
      </c>
      <c r="K828" s="451" t="s">
        <v>5845</v>
      </c>
      <c r="L828" s="269" t="s">
        <v>728</v>
      </c>
      <c r="M828" s="370" t="s">
        <v>3607</v>
      </c>
      <c r="N828" s="267" t="s">
        <v>3657</v>
      </c>
      <c r="O828" s="267" t="n">
        <v>111.067597724177</v>
      </c>
      <c r="P828" s="267" t="n">
        <v>-0.118524524549721</v>
      </c>
      <c r="Q828" s="310" t="s">
        <v>3609</v>
      </c>
      <c r="R828" s="269"/>
      <c r="S828" s="269"/>
      <c r="T828" s="218"/>
      <c r="U828" s="218"/>
      <c r="V828" s="218"/>
      <c r="W828" s="218"/>
      <c r="X828" s="218"/>
      <c r="Y828" s="218"/>
      <c r="Z828" s="218"/>
      <c r="AA828" s="218"/>
    </row>
    <row r="829" customFormat="false" ht="14.25" hidden="false" customHeight="true" outlineLevel="0" collapsed="false">
      <c r="A829" s="353" t="n">
        <v>825</v>
      </c>
      <c r="B829" s="267" t="s">
        <v>5846</v>
      </c>
      <c r="C829" s="269" t="s">
        <v>728</v>
      </c>
      <c r="D829" s="269" t="s">
        <v>711</v>
      </c>
      <c r="E829" s="269" t="s">
        <v>870</v>
      </c>
      <c r="F829" s="442" t="n">
        <v>0.37</v>
      </c>
      <c r="G829" s="267" t="n">
        <v>2012</v>
      </c>
      <c r="H829" s="447" t="n">
        <v>50</v>
      </c>
      <c r="I829" s="267" t="n">
        <v>0.26</v>
      </c>
      <c r="J829" s="376" t="s">
        <v>45</v>
      </c>
      <c r="K829" s="279" t="s">
        <v>5847</v>
      </c>
      <c r="L829" s="269" t="s">
        <v>728</v>
      </c>
      <c r="M829" s="370" t="s">
        <v>3607</v>
      </c>
      <c r="N829" s="267" t="s">
        <v>3657</v>
      </c>
      <c r="O829" s="267" t="n">
        <v>111.067617584121</v>
      </c>
      <c r="P829" s="267" t="n">
        <v>-0.12036378297235</v>
      </c>
      <c r="Q829" s="310" t="s">
        <v>3609</v>
      </c>
      <c r="R829" s="269"/>
      <c r="S829" s="269"/>
      <c r="T829" s="218"/>
      <c r="U829" s="218"/>
      <c r="V829" s="218"/>
      <c r="W829" s="218"/>
      <c r="X829" s="218"/>
      <c r="Y829" s="218"/>
      <c r="Z829" s="218"/>
      <c r="AA829" s="218"/>
    </row>
    <row r="830" customFormat="false" ht="14.25" hidden="false" customHeight="true" outlineLevel="0" collapsed="false">
      <c r="A830" s="353" t="n">
        <v>826</v>
      </c>
      <c r="B830" s="267" t="s">
        <v>5848</v>
      </c>
      <c r="C830" s="269" t="s">
        <v>729</v>
      </c>
      <c r="D830" s="269" t="s">
        <v>711</v>
      </c>
      <c r="E830" s="269" t="s">
        <v>870</v>
      </c>
      <c r="F830" s="442" t="n">
        <v>1.33</v>
      </c>
      <c r="G830" s="267" t="n">
        <v>2017</v>
      </c>
      <c r="H830" s="447" t="n">
        <v>181</v>
      </c>
      <c r="I830" s="448" t="n">
        <v>1.35</v>
      </c>
      <c r="J830" s="376" t="s">
        <v>39</v>
      </c>
      <c r="K830" s="451" t="s">
        <v>5849</v>
      </c>
      <c r="L830" s="269" t="s">
        <v>729</v>
      </c>
      <c r="M830" s="370" t="s">
        <v>3607</v>
      </c>
      <c r="N830" s="267" t="s">
        <v>3657</v>
      </c>
      <c r="O830" s="267" t="n">
        <v>111.067506945148</v>
      </c>
      <c r="P830" s="267" t="n">
        <v>-0.101962225471486</v>
      </c>
      <c r="Q830" s="310" t="s">
        <v>3609</v>
      </c>
      <c r="R830" s="269"/>
      <c r="S830" s="269"/>
      <c r="T830" s="218"/>
      <c r="U830" s="218"/>
      <c r="V830" s="218"/>
      <c r="W830" s="218"/>
      <c r="X830" s="218"/>
      <c r="Y830" s="218"/>
      <c r="Z830" s="218"/>
      <c r="AA830" s="218"/>
    </row>
    <row r="831" customFormat="false" ht="14.25" hidden="false" customHeight="true" outlineLevel="0" collapsed="false">
      <c r="A831" s="353" t="n">
        <v>827</v>
      </c>
      <c r="B831" s="267" t="s">
        <v>5850</v>
      </c>
      <c r="C831" s="269" t="s">
        <v>730</v>
      </c>
      <c r="D831" s="269" t="s">
        <v>711</v>
      </c>
      <c r="E831" s="269" t="s">
        <v>870</v>
      </c>
      <c r="F831" s="442" t="n">
        <v>1.94</v>
      </c>
      <c r="G831" s="267" t="n">
        <v>2016</v>
      </c>
      <c r="H831" s="447" t="n">
        <v>264</v>
      </c>
      <c r="I831" s="448" t="n">
        <v>1.91</v>
      </c>
      <c r="J831" s="454" t="s">
        <v>39</v>
      </c>
      <c r="K831" s="451" t="s">
        <v>5851</v>
      </c>
      <c r="L831" s="269" t="s">
        <v>730</v>
      </c>
      <c r="M831" s="394" t="s">
        <v>5852</v>
      </c>
      <c r="N831" s="267" t="s">
        <v>3657</v>
      </c>
      <c r="O831" s="267" t="n">
        <v>111.068124319786</v>
      </c>
      <c r="P831" s="267" t="n">
        <v>-0.102984870197434</v>
      </c>
      <c r="Q831" s="310" t="s">
        <v>3609</v>
      </c>
      <c r="R831" s="269"/>
      <c r="S831" s="269"/>
      <c r="T831" s="218"/>
      <c r="U831" s="218"/>
      <c r="V831" s="218"/>
      <c r="W831" s="218"/>
      <c r="X831" s="218"/>
      <c r="Y831" s="218"/>
      <c r="Z831" s="218"/>
      <c r="AA831" s="218"/>
    </row>
    <row r="832" customFormat="false" ht="14.25" hidden="false" customHeight="true" outlineLevel="0" collapsed="false">
      <c r="A832" s="353" t="n">
        <v>828</v>
      </c>
      <c r="B832" s="267" t="s">
        <v>5853</v>
      </c>
      <c r="C832" s="269" t="s">
        <v>731</v>
      </c>
      <c r="D832" s="269" t="s">
        <v>711</v>
      </c>
      <c r="E832" s="269" t="s">
        <v>870</v>
      </c>
      <c r="F832" s="442" t="n">
        <v>1.53</v>
      </c>
      <c r="G832" s="267" t="n">
        <v>2014</v>
      </c>
      <c r="H832" s="447" t="n">
        <v>208</v>
      </c>
      <c r="I832" s="448" t="n">
        <v>1.83</v>
      </c>
      <c r="J832" s="376" t="s">
        <v>39</v>
      </c>
      <c r="K832" s="451" t="s">
        <v>5854</v>
      </c>
      <c r="L832" s="269" t="s">
        <v>731</v>
      </c>
      <c r="M832" s="370" t="s">
        <v>3607</v>
      </c>
      <c r="N832" s="267" t="s">
        <v>3657</v>
      </c>
      <c r="O832" s="267" t="n">
        <v>111.069582517079</v>
      </c>
      <c r="P832" s="267" t="n">
        <v>-0.107021844509605</v>
      </c>
      <c r="Q832" s="310" t="s">
        <v>3609</v>
      </c>
      <c r="R832" s="269"/>
      <c r="S832" s="269"/>
      <c r="T832" s="218"/>
      <c r="U832" s="218"/>
      <c r="V832" s="218"/>
      <c r="W832" s="218"/>
      <c r="X832" s="218"/>
      <c r="Y832" s="218"/>
      <c r="Z832" s="218"/>
      <c r="AA832" s="218"/>
    </row>
    <row r="833" customFormat="false" ht="14.25" hidden="false" customHeight="true" outlineLevel="0" collapsed="false">
      <c r="A833" s="353" t="n">
        <v>829</v>
      </c>
      <c r="B833" s="267" t="s">
        <v>5855</v>
      </c>
      <c r="C833" s="269" t="s">
        <v>732</v>
      </c>
      <c r="D833" s="269" t="s">
        <v>711</v>
      </c>
      <c r="E833" s="269" t="s">
        <v>870</v>
      </c>
      <c r="F833" s="442" t="n">
        <v>1.21</v>
      </c>
      <c r="G833" s="267" t="n">
        <v>2010</v>
      </c>
      <c r="H833" s="447" t="n">
        <v>165</v>
      </c>
      <c r="I833" s="448" t="n">
        <v>2.13</v>
      </c>
      <c r="J833" s="376" t="s">
        <v>39</v>
      </c>
      <c r="K833" s="451" t="s">
        <v>5856</v>
      </c>
      <c r="L833" s="269" t="s">
        <v>732</v>
      </c>
      <c r="M833" s="370" t="s">
        <v>3607</v>
      </c>
      <c r="N833" s="267" t="s">
        <v>3657</v>
      </c>
      <c r="O833" s="267" t="n">
        <v>111.068498946255</v>
      </c>
      <c r="P833" s="267" t="n">
        <v>-0.115393228523024</v>
      </c>
      <c r="Q833" s="310" t="s">
        <v>3609</v>
      </c>
      <c r="R833" s="269"/>
      <c r="S833" s="269"/>
      <c r="T833" s="218"/>
      <c r="U833" s="218"/>
      <c r="V833" s="218"/>
      <c r="W833" s="218"/>
      <c r="X833" s="218"/>
      <c r="Y833" s="218"/>
      <c r="Z833" s="218"/>
      <c r="AA833" s="218"/>
    </row>
    <row r="834" customFormat="false" ht="14.25" hidden="false" customHeight="true" outlineLevel="0" collapsed="false">
      <c r="A834" s="353" t="n">
        <v>830</v>
      </c>
      <c r="B834" s="267" t="s">
        <v>5857</v>
      </c>
      <c r="C834" s="269" t="s">
        <v>733</v>
      </c>
      <c r="D834" s="269" t="s">
        <v>734</v>
      </c>
      <c r="E834" s="269" t="s">
        <v>871</v>
      </c>
      <c r="F834" s="439" t="n">
        <v>1.28</v>
      </c>
      <c r="G834" s="267" t="n">
        <v>2016</v>
      </c>
      <c r="H834" s="447" t="n">
        <v>174</v>
      </c>
      <c r="I834" s="267" t="n">
        <v>1.28</v>
      </c>
      <c r="J834" s="376" t="s">
        <v>45</v>
      </c>
      <c r="K834" s="279" t="s">
        <v>5858</v>
      </c>
      <c r="L834" s="269" t="s">
        <v>733</v>
      </c>
      <c r="M834" s="370" t="s">
        <v>3607</v>
      </c>
      <c r="N834" s="267" t="s">
        <v>3657</v>
      </c>
      <c r="O834" s="385" t="n">
        <v>111.0299191</v>
      </c>
      <c r="P834" s="386" t="n">
        <v>-0.157268835</v>
      </c>
      <c r="Q834" s="310" t="s">
        <v>3609</v>
      </c>
      <c r="R834" s="269"/>
      <c r="S834" s="269"/>
      <c r="T834" s="218"/>
      <c r="U834" s="218"/>
      <c r="V834" s="218"/>
      <c r="W834" s="218"/>
      <c r="X834" s="218"/>
      <c r="Y834" s="218"/>
      <c r="Z834" s="218"/>
      <c r="AA834" s="218"/>
    </row>
    <row r="835" customFormat="false" ht="14.25" hidden="false" customHeight="true" outlineLevel="0" collapsed="false">
      <c r="A835" s="353" t="n">
        <v>831</v>
      </c>
      <c r="B835" s="267" t="s">
        <v>5859</v>
      </c>
      <c r="C835" s="269" t="s">
        <v>735</v>
      </c>
      <c r="D835" s="269" t="s">
        <v>734</v>
      </c>
      <c r="E835" s="269" t="s">
        <v>871</v>
      </c>
      <c r="F835" s="442" t="n">
        <v>0.94</v>
      </c>
      <c r="G835" s="267" t="n">
        <v>2018</v>
      </c>
      <c r="H835" s="447" t="n">
        <v>128</v>
      </c>
      <c r="I835" s="448" t="n">
        <v>1.42</v>
      </c>
      <c r="J835" s="449" t="s">
        <v>39</v>
      </c>
      <c r="K835" s="451" t="s">
        <v>5860</v>
      </c>
      <c r="L835" s="269" t="s">
        <v>735</v>
      </c>
      <c r="M835" s="370" t="s">
        <v>3607</v>
      </c>
      <c r="N835" s="267" t="s">
        <v>3657</v>
      </c>
      <c r="O835" s="392" t="n">
        <v>111.0599505</v>
      </c>
      <c r="P835" s="393" t="n">
        <v>-0.17345034</v>
      </c>
      <c r="Q835" s="310" t="s">
        <v>3609</v>
      </c>
      <c r="R835" s="269"/>
      <c r="S835" s="269"/>
      <c r="T835" s="218"/>
      <c r="U835" s="218"/>
      <c r="V835" s="218"/>
      <c r="W835" s="218"/>
      <c r="X835" s="218"/>
      <c r="Y835" s="218"/>
      <c r="Z835" s="218"/>
      <c r="AA835" s="218"/>
    </row>
    <row r="836" customFormat="false" ht="14.25" hidden="false" customHeight="true" outlineLevel="0" collapsed="false">
      <c r="A836" s="353" t="n">
        <v>832</v>
      </c>
      <c r="B836" s="267" t="s">
        <v>5861</v>
      </c>
      <c r="C836" s="269" t="s">
        <v>736</v>
      </c>
      <c r="D836" s="269" t="s">
        <v>734</v>
      </c>
      <c r="E836" s="269" t="s">
        <v>872</v>
      </c>
      <c r="F836" s="442" t="n">
        <v>1.03</v>
      </c>
      <c r="G836" s="267" t="n">
        <v>2018</v>
      </c>
      <c r="H836" s="447" t="n">
        <v>140</v>
      </c>
      <c r="I836" s="267" t="n">
        <v>1.03</v>
      </c>
      <c r="J836" s="376" t="s">
        <v>45</v>
      </c>
      <c r="K836" s="279" t="s">
        <v>5862</v>
      </c>
      <c r="L836" s="269" t="s">
        <v>736</v>
      </c>
      <c r="M836" s="370" t="s">
        <v>3607</v>
      </c>
      <c r="N836" s="267" t="s">
        <v>3657</v>
      </c>
      <c r="O836" s="392" t="n">
        <v>111.0191769</v>
      </c>
      <c r="P836" s="393" t="n">
        <v>-0.163032197</v>
      </c>
      <c r="Q836" s="310" t="s">
        <v>3609</v>
      </c>
      <c r="R836" s="269"/>
      <c r="S836" s="269"/>
      <c r="T836" s="218"/>
      <c r="U836" s="218"/>
      <c r="V836" s="218"/>
      <c r="W836" s="218"/>
      <c r="X836" s="218"/>
      <c r="Y836" s="218"/>
      <c r="Z836" s="218"/>
      <c r="AA836" s="218"/>
    </row>
    <row r="837" customFormat="false" ht="14.25" hidden="false" customHeight="true" outlineLevel="0" collapsed="false">
      <c r="A837" s="353" t="n">
        <v>833</v>
      </c>
      <c r="B837" s="267" t="s">
        <v>5863</v>
      </c>
      <c r="C837" s="269" t="s">
        <v>736</v>
      </c>
      <c r="D837" s="269" t="s">
        <v>734</v>
      </c>
      <c r="E837" s="269" t="s">
        <v>871</v>
      </c>
      <c r="F837" s="442" t="n">
        <v>0.69</v>
      </c>
      <c r="G837" s="267" t="n">
        <v>2021</v>
      </c>
      <c r="H837" s="447" t="n">
        <v>94</v>
      </c>
      <c r="I837" s="448" t="n">
        <v>0.69</v>
      </c>
      <c r="J837" s="449" t="s">
        <v>39</v>
      </c>
      <c r="K837" s="451" t="s">
        <v>5864</v>
      </c>
      <c r="L837" s="269" t="s">
        <v>736</v>
      </c>
      <c r="M837" s="370" t="s">
        <v>3607</v>
      </c>
      <c r="N837" s="267" t="s">
        <v>3657</v>
      </c>
      <c r="O837" s="392" t="n">
        <v>111.0280266</v>
      </c>
      <c r="P837" s="393" t="n">
        <v>-0.155424288</v>
      </c>
      <c r="Q837" s="310" t="s">
        <v>3609</v>
      </c>
      <c r="R837" s="269"/>
      <c r="S837" s="269"/>
      <c r="T837" s="218"/>
      <c r="U837" s="218"/>
      <c r="V837" s="218"/>
      <c r="W837" s="218"/>
      <c r="X837" s="218"/>
      <c r="Y837" s="218"/>
      <c r="Z837" s="218"/>
      <c r="AA837" s="218"/>
    </row>
    <row r="838" customFormat="false" ht="14.25" hidden="false" customHeight="true" outlineLevel="0" collapsed="false">
      <c r="A838" s="353" t="n">
        <v>834</v>
      </c>
      <c r="B838" s="267" t="s">
        <v>5865</v>
      </c>
      <c r="C838" s="269" t="s">
        <v>738</v>
      </c>
      <c r="D838" s="269" t="s">
        <v>734</v>
      </c>
      <c r="E838" s="269" t="s">
        <v>871</v>
      </c>
      <c r="F838" s="442" t="n">
        <v>0.78</v>
      </c>
      <c r="G838" s="267" t="n">
        <v>2020</v>
      </c>
      <c r="H838" s="447" t="n">
        <v>106</v>
      </c>
      <c r="I838" s="448" t="n">
        <v>0.78</v>
      </c>
      <c r="J838" s="449" t="s">
        <v>39</v>
      </c>
      <c r="K838" s="451" t="s">
        <v>5866</v>
      </c>
      <c r="L838" s="269" t="s">
        <v>5867</v>
      </c>
      <c r="M838" s="370" t="s">
        <v>3607</v>
      </c>
      <c r="N838" s="267" t="s">
        <v>3657</v>
      </c>
      <c r="O838" s="392" t="n">
        <v>111.0121055</v>
      </c>
      <c r="P838" s="393" t="n">
        <v>-0.163370166</v>
      </c>
      <c r="Q838" s="310" t="s">
        <v>3609</v>
      </c>
      <c r="R838" s="269"/>
      <c r="S838" s="269"/>
      <c r="T838" s="218"/>
      <c r="U838" s="218"/>
      <c r="V838" s="218"/>
      <c r="W838" s="218"/>
      <c r="X838" s="218"/>
      <c r="Y838" s="218"/>
      <c r="Z838" s="218"/>
      <c r="AA838" s="218"/>
    </row>
    <row r="839" customFormat="false" ht="14.25" hidden="false" customHeight="true" outlineLevel="0" collapsed="false">
      <c r="A839" s="353" t="n">
        <v>835</v>
      </c>
      <c r="B839" s="267" t="s">
        <v>5868</v>
      </c>
      <c r="C839" s="269" t="s">
        <v>739</v>
      </c>
      <c r="D839" s="269" t="s">
        <v>734</v>
      </c>
      <c r="E839" s="269" t="s">
        <v>872</v>
      </c>
      <c r="F839" s="442" t="n">
        <v>0.43</v>
      </c>
      <c r="G839" s="267" t="n">
        <v>2016</v>
      </c>
      <c r="H839" s="447" t="n">
        <v>58</v>
      </c>
      <c r="I839" s="448" t="n">
        <v>0.43</v>
      </c>
      <c r="J839" s="449" t="s">
        <v>39</v>
      </c>
      <c r="K839" s="451" t="s">
        <v>5869</v>
      </c>
      <c r="L839" s="269" t="s">
        <v>739</v>
      </c>
      <c r="M839" s="370" t="s">
        <v>3607</v>
      </c>
      <c r="N839" s="267" t="s">
        <v>3657</v>
      </c>
      <c r="O839" s="392" t="n">
        <v>111.0249711</v>
      </c>
      <c r="P839" s="393" t="n">
        <v>-0.150741319</v>
      </c>
      <c r="Q839" s="310" t="s">
        <v>3609</v>
      </c>
      <c r="R839" s="269"/>
      <c r="S839" s="269"/>
      <c r="T839" s="218"/>
      <c r="U839" s="218"/>
      <c r="V839" s="218"/>
      <c r="W839" s="218"/>
      <c r="X839" s="218"/>
      <c r="Y839" s="218"/>
      <c r="Z839" s="218"/>
      <c r="AA839" s="218"/>
    </row>
    <row r="840" customFormat="false" ht="14.25" hidden="false" customHeight="true" outlineLevel="0" collapsed="false">
      <c r="A840" s="353" t="n">
        <v>836</v>
      </c>
      <c r="B840" s="267" t="s">
        <v>5870</v>
      </c>
      <c r="C840" s="269" t="s">
        <v>740</v>
      </c>
      <c r="D840" s="269" t="s">
        <v>734</v>
      </c>
      <c r="E840" s="269" t="s">
        <v>871</v>
      </c>
      <c r="F840" s="442" t="n">
        <v>3.39</v>
      </c>
      <c r="G840" s="267" t="n">
        <v>2018</v>
      </c>
      <c r="H840" s="447" t="n">
        <v>461</v>
      </c>
      <c r="I840" s="267" t="n">
        <v>3.39</v>
      </c>
      <c r="J840" s="376" t="s">
        <v>45</v>
      </c>
      <c r="K840" s="279" t="s">
        <v>5871</v>
      </c>
      <c r="L840" s="269" t="s">
        <v>740</v>
      </c>
      <c r="M840" s="370" t="s">
        <v>3607</v>
      </c>
      <c r="N840" s="267" t="s">
        <v>3657</v>
      </c>
      <c r="O840" s="392" t="n">
        <v>111.0309381</v>
      </c>
      <c r="P840" s="393" t="n">
        <v>-0.169814887</v>
      </c>
      <c r="Q840" s="310" t="s">
        <v>3609</v>
      </c>
      <c r="R840" s="269"/>
      <c r="S840" s="269"/>
      <c r="T840" s="218"/>
      <c r="U840" s="218"/>
      <c r="V840" s="218"/>
      <c r="W840" s="218"/>
      <c r="X840" s="218"/>
      <c r="Y840" s="218"/>
      <c r="Z840" s="218"/>
      <c r="AA840" s="218"/>
    </row>
    <row r="841" customFormat="false" ht="14.25" hidden="false" customHeight="true" outlineLevel="0" collapsed="false">
      <c r="A841" s="353" t="n">
        <v>837</v>
      </c>
      <c r="B841" s="267" t="s">
        <v>5872</v>
      </c>
      <c r="C841" s="269" t="s">
        <v>740</v>
      </c>
      <c r="D841" s="269" t="s">
        <v>734</v>
      </c>
      <c r="E841" s="269" t="s">
        <v>871</v>
      </c>
      <c r="F841" s="442" t="n">
        <v>1.21</v>
      </c>
      <c r="G841" s="267" t="n">
        <v>2021</v>
      </c>
      <c r="H841" s="447" t="n">
        <v>165</v>
      </c>
      <c r="I841" s="448" t="n">
        <v>1.21</v>
      </c>
      <c r="J841" s="449" t="s">
        <v>39</v>
      </c>
      <c r="K841" s="451" t="s">
        <v>5873</v>
      </c>
      <c r="L841" s="269" t="s">
        <v>5874</v>
      </c>
      <c r="M841" s="370" t="s">
        <v>3607</v>
      </c>
      <c r="N841" s="267" t="s">
        <v>3657</v>
      </c>
      <c r="O841" s="392" t="n">
        <v>111.0321809</v>
      </c>
      <c r="P841" s="393" t="n">
        <v>-0.169685766</v>
      </c>
      <c r="Q841" s="310" t="s">
        <v>3609</v>
      </c>
      <c r="R841" s="269"/>
      <c r="S841" s="269"/>
      <c r="T841" s="218"/>
      <c r="U841" s="218"/>
      <c r="V841" s="218"/>
      <c r="W841" s="218"/>
      <c r="X841" s="218"/>
      <c r="Y841" s="218"/>
      <c r="Z841" s="218"/>
      <c r="AA841" s="218"/>
    </row>
    <row r="842" customFormat="false" ht="14.25" hidden="false" customHeight="true" outlineLevel="0" collapsed="false">
      <c r="A842" s="353" t="n">
        <v>838</v>
      </c>
      <c r="B842" s="267" t="s">
        <v>5875</v>
      </c>
      <c r="C842" s="269" t="s">
        <v>741</v>
      </c>
      <c r="D842" s="269" t="s">
        <v>734</v>
      </c>
      <c r="E842" s="269" t="s">
        <v>871</v>
      </c>
      <c r="F842" s="442" t="n">
        <v>0.8</v>
      </c>
      <c r="G842" s="267" t="n">
        <v>2020</v>
      </c>
      <c r="H842" s="447" t="n">
        <v>109</v>
      </c>
      <c r="I842" s="453" t="n">
        <v>0.8</v>
      </c>
      <c r="J842" s="449" t="s">
        <v>39</v>
      </c>
      <c r="K842" s="451" t="s">
        <v>5876</v>
      </c>
      <c r="L842" s="269" t="s">
        <v>741</v>
      </c>
      <c r="M842" s="370" t="s">
        <v>3607</v>
      </c>
      <c r="N842" s="267" t="s">
        <v>3657</v>
      </c>
      <c r="O842" s="392" t="n">
        <v>111.0287141</v>
      </c>
      <c r="P842" s="393" t="n">
        <v>-0.152631729</v>
      </c>
      <c r="Q842" s="310" t="s">
        <v>3609</v>
      </c>
      <c r="R842" s="269"/>
      <c r="S842" s="269"/>
      <c r="T842" s="218"/>
      <c r="U842" s="218"/>
      <c r="V842" s="218"/>
      <c r="W842" s="218"/>
      <c r="X842" s="218"/>
      <c r="Y842" s="218"/>
      <c r="Z842" s="218"/>
      <c r="AA842" s="218"/>
    </row>
    <row r="843" customFormat="false" ht="14.25" hidden="false" customHeight="true" outlineLevel="0" collapsed="false">
      <c r="A843" s="353" t="n">
        <v>839</v>
      </c>
      <c r="B843" s="267" t="s">
        <v>5877</v>
      </c>
      <c r="C843" s="269" t="s">
        <v>742</v>
      </c>
      <c r="D843" s="269" t="s">
        <v>734</v>
      </c>
      <c r="E843" s="269" t="s">
        <v>871</v>
      </c>
      <c r="F843" s="442" t="n">
        <v>0.47</v>
      </c>
      <c r="G843" s="267" t="n">
        <v>2016</v>
      </c>
      <c r="H843" s="447" t="n">
        <v>64</v>
      </c>
      <c r="I843" s="448" t="n">
        <v>0.47</v>
      </c>
      <c r="J843" s="449" t="s">
        <v>39</v>
      </c>
      <c r="K843" s="451" t="s">
        <v>5878</v>
      </c>
      <c r="L843" s="269" t="s">
        <v>742</v>
      </c>
      <c r="M843" s="370" t="s">
        <v>3607</v>
      </c>
      <c r="N843" s="267" t="s">
        <v>3657</v>
      </c>
      <c r="O843" s="392" t="n">
        <v>111.0625297</v>
      </c>
      <c r="P843" s="393" t="n">
        <v>-0.173818337</v>
      </c>
      <c r="Q843" s="310" t="s">
        <v>3609</v>
      </c>
      <c r="R843" s="269"/>
      <c r="S843" s="269"/>
      <c r="T843" s="218"/>
      <c r="U843" s="218"/>
      <c r="V843" s="218"/>
      <c r="W843" s="218"/>
      <c r="X843" s="218"/>
      <c r="Y843" s="218"/>
      <c r="Z843" s="218"/>
      <c r="AA843" s="218"/>
    </row>
    <row r="844" customFormat="false" ht="14.25" hidden="false" customHeight="true" outlineLevel="0" collapsed="false">
      <c r="A844" s="353" t="n">
        <v>840</v>
      </c>
      <c r="B844" s="267" t="s">
        <v>5879</v>
      </c>
      <c r="C844" s="269" t="s">
        <v>743</v>
      </c>
      <c r="D844" s="269" t="s">
        <v>734</v>
      </c>
      <c r="E844" s="269" t="s">
        <v>871</v>
      </c>
      <c r="F844" s="442" t="n">
        <v>1.43</v>
      </c>
      <c r="G844" s="267" t="n">
        <v>2018</v>
      </c>
      <c r="H844" s="447" t="n">
        <v>194</v>
      </c>
      <c r="I844" s="448" t="n">
        <v>1.43</v>
      </c>
      <c r="J844" s="449" t="s">
        <v>39</v>
      </c>
      <c r="K844" s="451" t="s">
        <v>5880</v>
      </c>
      <c r="L844" s="269" t="s">
        <v>743</v>
      </c>
      <c r="M844" s="370" t="s">
        <v>3607</v>
      </c>
      <c r="N844" s="267" t="s">
        <v>3657</v>
      </c>
      <c r="O844" s="392" t="n">
        <v>111.0278184</v>
      </c>
      <c r="P844" s="393" t="n">
        <v>-0.156538322</v>
      </c>
      <c r="Q844" s="310" t="s">
        <v>3609</v>
      </c>
      <c r="R844" s="269"/>
      <c r="S844" s="269"/>
      <c r="T844" s="218"/>
      <c r="U844" s="218"/>
      <c r="V844" s="218"/>
      <c r="W844" s="218"/>
      <c r="X844" s="218"/>
      <c r="Y844" s="218"/>
      <c r="Z844" s="218"/>
      <c r="AA844" s="218"/>
    </row>
    <row r="845" customFormat="false" ht="14.25" hidden="false" customHeight="true" outlineLevel="0" collapsed="false">
      <c r="A845" s="353" t="n">
        <v>841</v>
      </c>
      <c r="B845" s="267" t="s">
        <v>5881</v>
      </c>
      <c r="C845" s="269" t="s">
        <v>744</v>
      </c>
      <c r="D845" s="269" t="s">
        <v>734</v>
      </c>
      <c r="E845" s="269" t="s">
        <v>871</v>
      </c>
      <c r="F845" s="442" t="n">
        <v>0.51</v>
      </c>
      <c r="G845" s="267" t="n">
        <v>2020</v>
      </c>
      <c r="H845" s="447" t="n">
        <v>69</v>
      </c>
      <c r="I845" s="448" t="n">
        <v>0.51</v>
      </c>
      <c r="J845" s="449" t="s">
        <v>45</v>
      </c>
      <c r="K845" s="451" t="s">
        <v>5882</v>
      </c>
      <c r="L845" s="269" t="s">
        <v>744</v>
      </c>
      <c r="M845" s="370" t="s">
        <v>3607</v>
      </c>
      <c r="N845" s="267" t="s">
        <v>3657</v>
      </c>
      <c r="O845" s="392" t="n">
        <v>111.0709357</v>
      </c>
      <c r="P845" s="393" t="n">
        <v>-0.196073991</v>
      </c>
      <c r="Q845" s="310" t="s">
        <v>3609</v>
      </c>
      <c r="R845" s="269"/>
      <c r="S845" s="269"/>
      <c r="T845" s="218"/>
      <c r="U845" s="218"/>
      <c r="V845" s="218"/>
      <c r="W845" s="218"/>
      <c r="X845" s="218"/>
      <c r="Y845" s="218"/>
      <c r="Z845" s="218"/>
      <c r="AA845" s="218"/>
    </row>
    <row r="846" customFormat="false" ht="14.25" hidden="false" customHeight="true" outlineLevel="0" collapsed="false">
      <c r="A846" s="353" t="n">
        <v>842</v>
      </c>
      <c r="B846" s="267" t="s">
        <v>5883</v>
      </c>
      <c r="C846" s="269" t="s">
        <v>744</v>
      </c>
      <c r="D846" s="269" t="s">
        <v>734</v>
      </c>
      <c r="E846" s="269" t="s">
        <v>871</v>
      </c>
      <c r="F846" s="442" t="n">
        <v>0.28</v>
      </c>
      <c r="G846" s="267" t="n">
        <v>2020</v>
      </c>
      <c r="H846" s="447" t="n">
        <v>38</v>
      </c>
      <c r="I846" s="267" t="n">
        <v>0.28</v>
      </c>
      <c r="J846" s="376" t="s">
        <v>45</v>
      </c>
      <c r="K846" s="279" t="s">
        <v>5884</v>
      </c>
      <c r="L846" s="269" t="s">
        <v>744</v>
      </c>
      <c r="M846" s="370" t="s">
        <v>3607</v>
      </c>
      <c r="N846" s="267" t="s">
        <v>3657</v>
      </c>
      <c r="O846" s="392" t="n">
        <v>111.0379062</v>
      </c>
      <c r="P846" s="393" t="n">
        <v>-0.151076481</v>
      </c>
      <c r="Q846" s="310" t="s">
        <v>3609</v>
      </c>
      <c r="R846" s="269"/>
      <c r="S846" s="269"/>
      <c r="T846" s="218"/>
      <c r="U846" s="218"/>
      <c r="V846" s="218"/>
      <c r="W846" s="218"/>
      <c r="X846" s="218"/>
      <c r="Y846" s="218"/>
      <c r="Z846" s="218"/>
      <c r="AA846" s="218"/>
    </row>
    <row r="847" customFormat="false" ht="14.25" hidden="false" customHeight="true" outlineLevel="0" collapsed="false">
      <c r="A847" s="353" t="n">
        <v>843</v>
      </c>
      <c r="B847" s="267" t="s">
        <v>5885</v>
      </c>
      <c r="C847" s="269" t="s">
        <v>745</v>
      </c>
      <c r="D847" s="269" t="s">
        <v>734</v>
      </c>
      <c r="E847" s="269" t="s">
        <v>871</v>
      </c>
      <c r="F847" s="442" t="n">
        <v>1.6</v>
      </c>
      <c r="G847" s="267" t="n">
        <v>2021</v>
      </c>
      <c r="H847" s="447" t="n">
        <v>218</v>
      </c>
      <c r="I847" s="453" t="n">
        <v>1.6</v>
      </c>
      <c r="J847" s="449" t="s">
        <v>45</v>
      </c>
      <c r="K847" s="451" t="s">
        <v>5886</v>
      </c>
      <c r="L847" s="269" t="s">
        <v>5887</v>
      </c>
      <c r="M847" s="370" t="s">
        <v>3607</v>
      </c>
      <c r="N847" s="267" t="s">
        <v>3657</v>
      </c>
      <c r="O847" s="392" t="n">
        <v>111.0319727</v>
      </c>
      <c r="P847" s="393" t="n">
        <v>-0.163539376</v>
      </c>
      <c r="Q847" s="310" t="s">
        <v>3609</v>
      </c>
      <c r="R847" s="269"/>
      <c r="S847" s="269"/>
      <c r="T847" s="218"/>
      <c r="U847" s="218"/>
      <c r="V847" s="218"/>
      <c r="W847" s="218"/>
      <c r="X847" s="218"/>
      <c r="Y847" s="218"/>
      <c r="Z847" s="218"/>
      <c r="AA847" s="218"/>
    </row>
    <row r="848" customFormat="false" ht="14.25" hidden="false" customHeight="true" outlineLevel="0" collapsed="false">
      <c r="A848" s="353" t="n">
        <v>844</v>
      </c>
      <c r="B848" s="267" t="s">
        <v>5888</v>
      </c>
      <c r="C848" s="269" t="s">
        <v>746</v>
      </c>
      <c r="D848" s="269" t="s">
        <v>734</v>
      </c>
      <c r="E848" s="269" t="s">
        <v>871</v>
      </c>
      <c r="F848" s="442" t="n">
        <v>0.49</v>
      </c>
      <c r="G848" s="267" t="n">
        <v>2018</v>
      </c>
      <c r="H848" s="447" t="n">
        <v>67</v>
      </c>
      <c r="I848" s="448" t="n">
        <v>0.49</v>
      </c>
      <c r="J848" s="449" t="s">
        <v>45</v>
      </c>
      <c r="K848" s="451" t="s">
        <v>5889</v>
      </c>
      <c r="L848" s="269" t="s">
        <v>5890</v>
      </c>
      <c r="M848" s="370" t="s">
        <v>3607</v>
      </c>
      <c r="N848" s="267" t="s">
        <v>3657</v>
      </c>
      <c r="O848" s="392" t="n">
        <v>111.028592</v>
      </c>
      <c r="P848" s="393" t="n">
        <v>-0.154399299</v>
      </c>
      <c r="Q848" s="310" t="s">
        <v>3609</v>
      </c>
      <c r="R848" s="269"/>
      <c r="S848" s="269"/>
      <c r="T848" s="218"/>
      <c r="U848" s="218"/>
      <c r="V848" s="218"/>
      <c r="W848" s="218"/>
      <c r="X848" s="218"/>
      <c r="Y848" s="218"/>
      <c r="Z848" s="218"/>
      <c r="AA848" s="218"/>
    </row>
    <row r="849" customFormat="false" ht="14.25" hidden="false" customHeight="true" outlineLevel="0" collapsed="false">
      <c r="A849" s="353" t="n">
        <v>845</v>
      </c>
      <c r="B849" s="267" t="s">
        <v>5891</v>
      </c>
      <c r="C849" s="269" t="s">
        <v>746</v>
      </c>
      <c r="D849" s="269" t="s">
        <v>734</v>
      </c>
      <c r="E849" s="269" t="s">
        <v>871</v>
      </c>
      <c r="F849" s="442" t="n">
        <v>0.38</v>
      </c>
      <c r="G849" s="267" t="n">
        <v>2016</v>
      </c>
      <c r="H849" s="447" t="n">
        <v>52</v>
      </c>
      <c r="I849" s="448" t="n">
        <v>1.42</v>
      </c>
      <c r="J849" s="449" t="s">
        <v>39</v>
      </c>
      <c r="K849" s="451" t="s">
        <v>5892</v>
      </c>
      <c r="L849" s="269" t="s">
        <v>746</v>
      </c>
      <c r="M849" s="370" t="s">
        <v>3607</v>
      </c>
      <c r="N849" s="267" t="s">
        <v>3657</v>
      </c>
      <c r="O849" s="392" t="n">
        <v>111.0301333</v>
      </c>
      <c r="P849" s="393" t="n">
        <v>-0.156618633</v>
      </c>
      <c r="Q849" s="310" t="s">
        <v>3609</v>
      </c>
      <c r="R849" s="269"/>
      <c r="S849" s="269"/>
      <c r="T849" s="218"/>
      <c r="U849" s="218"/>
      <c r="V849" s="218"/>
      <c r="W849" s="218"/>
      <c r="X849" s="218"/>
      <c r="Y849" s="218"/>
      <c r="Z849" s="218"/>
      <c r="AA849" s="218"/>
    </row>
    <row r="850" customFormat="false" ht="14.25" hidden="false" customHeight="true" outlineLevel="0" collapsed="false">
      <c r="A850" s="353" t="n">
        <v>846</v>
      </c>
      <c r="B850" s="267" t="s">
        <v>5893</v>
      </c>
      <c r="C850" s="269" t="s">
        <v>747</v>
      </c>
      <c r="D850" s="269" t="s">
        <v>734</v>
      </c>
      <c r="E850" s="269" t="s">
        <v>871</v>
      </c>
      <c r="F850" s="442" t="n">
        <v>1.19</v>
      </c>
      <c r="G850" s="267" t="n">
        <v>2020</v>
      </c>
      <c r="H850" s="447" t="n">
        <v>162</v>
      </c>
      <c r="I850" s="448" t="n">
        <v>1.19</v>
      </c>
      <c r="J850" s="449" t="s">
        <v>45</v>
      </c>
      <c r="K850" s="451" t="s">
        <v>5894</v>
      </c>
      <c r="L850" s="269" t="s">
        <v>747</v>
      </c>
      <c r="M850" s="370" t="s">
        <v>3607</v>
      </c>
      <c r="N850" s="267" t="s">
        <v>3657</v>
      </c>
      <c r="O850" s="392" t="n">
        <v>111.0399999</v>
      </c>
      <c r="P850" s="393" t="n">
        <v>-0.167227925</v>
      </c>
      <c r="Q850" s="310" t="s">
        <v>3609</v>
      </c>
      <c r="R850" s="269"/>
      <c r="S850" s="269"/>
      <c r="T850" s="218"/>
      <c r="U850" s="218"/>
      <c r="V850" s="218"/>
      <c r="W850" s="218"/>
      <c r="X850" s="218"/>
      <c r="Y850" s="218"/>
      <c r="Z850" s="218"/>
      <c r="AA850" s="218"/>
    </row>
    <row r="851" customFormat="false" ht="14.25" hidden="false" customHeight="true" outlineLevel="0" collapsed="false">
      <c r="A851" s="353" t="n">
        <v>847</v>
      </c>
      <c r="B851" s="267" t="s">
        <v>5895</v>
      </c>
      <c r="C851" s="269" t="s">
        <v>748</v>
      </c>
      <c r="D851" s="269" t="s">
        <v>734</v>
      </c>
      <c r="E851" s="269" t="s">
        <v>871</v>
      </c>
      <c r="F851" s="442" t="n">
        <v>0.39</v>
      </c>
      <c r="G851" s="267" t="n">
        <v>2018</v>
      </c>
      <c r="H851" s="447" t="n">
        <v>53</v>
      </c>
      <c r="I851" s="448" t="n">
        <v>1.67</v>
      </c>
      <c r="J851" s="449" t="s">
        <v>45</v>
      </c>
      <c r="K851" s="451" t="s">
        <v>5896</v>
      </c>
      <c r="L851" s="269" t="s">
        <v>748</v>
      </c>
      <c r="M851" s="370" t="s">
        <v>3607</v>
      </c>
      <c r="N851" s="267" t="s">
        <v>3657</v>
      </c>
      <c r="O851" s="392" t="n">
        <v>111.005674</v>
      </c>
      <c r="P851" s="393" t="n">
        <v>-0.164229952</v>
      </c>
      <c r="Q851" s="310" t="s">
        <v>3609</v>
      </c>
      <c r="R851" s="269"/>
      <c r="S851" s="269"/>
      <c r="T851" s="218"/>
      <c r="U851" s="218"/>
      <c r="V851" s="218"/>
      <c r="W851" s="218"/>
      <c r="X851" s="218"/>
      <c r="Y851" s="218"/>
      <c r="Z851" s="218"/>
      <c r="AA851" s="218"/>
    </row>
    <row r="852" customFormat="false" ht="14.25" hidden="false" customHeight="true" outlineLevel="0" collapsed="false">
      <c r="A852" s="353" t="n">
        <v>848</v>
      </c>
      <c r="B852" s="267" t="s">
        <v>5897</v>
      </c>
      <c r="C852" s="269" t="s">
        <v>749</v>
      </c>
      <c r="D852" s="269" t="s">
        <v>734</v>
      </c>
      <c r="E852" s="269" t="s">
        <v>871</v>
      </c>
      <c r="F852" s="442" t="n">
        <v>0.68</v>
      </c>
      <c r="G852" s="267" t="n">
        <v>2016</v>
      </c>
      <c r="H852" s="447" t="n">
        <v>92</v>
      </c>
      <c r="I852" s="448" t="n">
        <v>0.68</v>
      </c>
      <c r="J852" s="449" t="s">
        <v>45</v>
      </c>
      <c r="K852" s="451" t="s">
        <v>5898</v>
      </c>
      <c r="L852" s="269" t="s">
        <v>749</v>
      </c>
      <c r="M852" s="370" t="s">
        <v>3607</v>
      </c>
      <c r="N852" s="267" t="s">
        <v>3657</v>
      </c>
      <c r="O852" s="392" t="n">
        <v>111.0394705</v>
      </c>
      <c r="P852" s="393" t="n">
        <v>-0.148932817</v>
      </c>
      <c r="Q852" s="310" t="s">
        <v>3609</v>
      </c>
      <c r="R852" s="269"/>
      <c r="S852" s="269"/>
      <c r="T852" s="218"/>
      <c r="U852" s="218"/>
      <c r="V852" s="218"/>
      <c r="W852" s="218"/>
      <c r="X852" s="218"/>
      <c r="Y852" s="218"/>
      <c r="Z852" s="218"/>
      <c r="AA852" s="218"/>
    </row>
    <row r="853" customFormat="false" ht="14.25" hidden="false" customHeight="true" outlineLevel="0" collapsed="false">
      <c r="A853" s="353" t="n">
        <v>849</v>
      </c>
      <c r="B853" s="267" t="s">
        <v>5899</v>
      </c>
      <c r="C853" s="269" t="s">
        <v>750</v>
      </c>
      <c r="D853" s="269" t="s">
        <v>734</v>
      </c>
      <c r="E853" s="269" t="s">
        <v>871</v>
      </c>
      <c r="F853" s="442" t="n">
        <v>2.32</v>
      </c>
      <c r="G853" s="267" t="n">
        <v>2020</v>
      </c>
      <c r="H853" s="447" t="n">
        <v>316</v>
      </c>
      <c r="I853" s="448" t="n">
        <v>2.32</v>
      </c>
      <c r="J853" s="449" t="s">
        <v>45</v>
      </c>
      <c r="K853" s="451" t="s">
        <v>5900</v>
      </c>
      <c r="L853" s="269" t="s">
        <v>750</v>
      </c>
      <c r="M853" s="370" t="s">
        <v>3607</v>
      </c>
      <c r="N853" s="267" t="s">
        <v>3657</v>
      </c>
      <c r="O853" s="392" t="n">
        <v>111.0357526</v>
      </c>
      <c r="P853" s="393" t="n">
        <v>-0.148550858</v>
      </c>
      <c r="Q853" s="310" t="s">
        <v>3609</v>
      </c>
      <c r="R853" s="269"/>
      <c r="S853" s="269"/>
      <c r="T853" s="218"/>
      <c r="U853" s="218"/>
      <c r="V853" s="218"/>
      <c r="W853" s="218"/>
      <c r="X853" s="218"/>
      <c r="Y853" s="218"/>
      <c r="Z853" s="218"/>
      <c r="AA853" s="218"/>
    </row>
    <row r="854" customFormat="false" ht="14.25" hidden="false" customHeight="true" outlineLevel="0" collapsed="false">
      <c r="A854" s="353" t="n">
        <v>850</v>
      </c>
      <c r="B854" s="267" t="s">
        <v>5901</v>
      </c>
      <c r="C854" s="269" t="s">
        <v>751</v>
      </c>
      <c r="D854" s="269" t="s">
        <v>734</v>
      </c>
      <c r="E854" s="269" t="s">
        <v>871</v>
      </c>
      <c r="F854" s="442" t="n">
        <v>1.03</v>
      </c>
      <c r="G854" s="267" t="n">
        <v>2020</v>
      </c>
      <c r="H854" s="447" t="n">
        <v>140</v>
      </c>
      <c r="I854" s="448" t="n">
        <v>1.03</v>
      </c>
      <c r="J854" s="449" t="s">
        <v>39</v>
      </c>
      <c r="K854" s="451" t="s">
        <v>5902</v>
      </c>
      <c r="L854" s="269" t="s">
        <v>751</v>
      </c>
      <c r="M854" s="370" t="s">
        <v>3607</v>
      </c>
      <c r="N854" s="267" t="s">
        <v>3657</v>
      </c>
      <c r="O854" s="392" t="n">
        <v>111.0352101</v>
      </c>
      <c r="P854" s="393" t="n">
        <v>-0.1707356</v>
      </c>
      <c r="Q854" s="310" t="s">
        <v>3609</v>
      </c>
      <c r="R854" s="269"/>
      <c r="S854" s="269"/>
      <c r="T854" s="218"/>
      <c r="U854" s="218"/>
      <c r="V854" s="218"/>
      <c r="W854" s="218"/>
      <c r="X854" s="218"/>
      <c r="Y854" s="218"/>
      <c r="Z854" s="218"/>
      <c r="AA854" s="218"/>
    </row>
    <row r="855" customFormat="false" ht="14.25" hidden="false" customHeight="true" outlineLevel="0" collapsed="false">
      <c r="A855" s="353" t="n">
        <v>851</v>
      </c>
      <c r="B855" s="267" t="s">
        <v>5903</v>
      </c>
      <c r="C855" s="269" t="s">
        <v>752</v>
      </c>
      <c r="D855" s="269" t="s">
        <v>734</v>
      </c>
      <c r="E855" s="269" t="s">
        <v>871</v>
      </c>
      <c r="F855" s="442" t="n">
        <v>0.16</v>
      </c>
      <c r="G855" s="267" t="n">
        <v>2020</v>
      </c>
      <c r="H855" s="447" t="n">
        <v>22</v>
      </c>
      <c r="I855" s="267" t="n">
        <v>0.16</v>
      </c>
      <c r="J855" s="376" t="s">
        <v>45</v>
      </c>
      <c r="K855" s="279" t="s">
        <v>5904</v>
      </c>
      <c r="L855" s="269" t="s">
        <v>752</v>
      </c>
      <c r="M855" s="370" t="s">
        <v>3607</v>
      </c>
      <c r="N855" s="267" t="s">
        <v>3657</v>
      </c>
      <c r="O855" s="392" t="n">
        <v>111.0311898</v>
      </c>
      <c r="P855" s="393" t="n">
        <v>-0.161375391</v>
      </c>
      <c r="Q855" s="310" t="s">
        <v>3609</v>
      </c>
      <c r="R855" s="269"/>
      <c r="S855" s="269"/>
      <c r="T855" s="218"/>
      <c r="U855" s="218"/>
      <c r="V855" s="218"/>
      <c r="W855" s="218"/>
      <c r="X855" s="218"/>
      <c r="Y855" s="218"/>
      <c r="Z855" s="218"/>
      <c r="AA855" s="218"/>
    </row>
    <row r="856" customFormat="false" ht="14.25" hidden="false" customHeight="true" outlineLevel="0" collapsed="false">
      <c r="A856" s="353" t="n">
        <v>852</v>
      </c>
      <c r="B856" s="267" t="s">
        <v>5905</v>
      </c>
      <c r="C856" s="269" t="s">
        <v>752</v>
      </c>
      <c r="D856" s="269" t="s">
        <v>734</v>
      </c>
      <c r="E856" s="269" t="s">
        <v>871</v>
      </c>
      <c r="F856" s="442" t="n">
        <v>0.37</v>
      </c>
      <c r="G856" s="267" t="n">
        <v>2018</v>
      </c>
      <c r="H856" s="447" t="n">
        <v>50</v>
      </c>
      <c r="I856" s="448" t="n">
        <v>1.85</v>
      </c>
      <c r="J856" s="449" t="s">
        <v>39</v>
      </c>
      <c r="K856" s="451" t="s">
        <v>5906</v>
      </c>
      <c r="L856" s="269" t="s">
        <v>752</v>
      </c>
      <c r="M856" s="370" t="s">
        <v>3607</v>
      </c>
      <c r="N856" s="267" t="s">
        <v>3657</v>
      </c>
      <c r="O856" s="392" t="n">
        <v>111.0301729</v>
      </c>
      <c r="P856" s="393" t="n">
        <v>-0.158383679</v>
      </c>
      <c r="Q856" s="310" t="s">
        <v>3609</v>
      </c>
      <c r="R856" s="269"/>
      <c r="S856" s="269"/>
      <c r="T856" s="218"/>
      <c r="U856" s="218"/>
      <c r="V856" s="218"/>
      <c r="W856" s="218"/>
      <c r="X856" s="218"/>
      <c r="Y856" s="218"/>
      <c r="Z856" s="218"/>
      <c r="AA856" s="218"/>
    </row>
    <row r="857" customFormat="false" ht="14.25" hidden="false" customHeight="true" outlineLevel="0" collapsed="false">
      <c r="A857" s="353" t="n">
        <v>853</v>
      </c>
      <c r="B857" s="267" t="s">
        <v>5907</v>
      </c>
      <c r="C857" s="269" t="s">
        <v>753</v>
      </c>
      <c r="D857" s="269" t="s">
        <v>734</v>
      </c>
      <c r="E857" s="269" t="s">
        <v>871</v>
      </c>
      <c r="F857" s="442" t="n">
        <v>0.57</v>
      </c>
      <c r="G857" s="267" t="n">
        <v>2020</v>
      </c>
      <c r="H857" s="447" t="n">
        <v>78</v>
      </c>
      <c r="I857" s="448" t="n">
        <v>0.72</v>
      </c>
      <c r="J857" s="449" t="s">
        <v>39</v>
      </c>
      <c r="K857" s="451" t="s">
        <v>5908</v>
      </c>
      <c r="L857" s="269" t="s">
        <v>753</v>
      </c>
      <c r="M857" s="370" t="s">
        <v>3607</v>
      </c>
      <c r="N857" s="267" t="s">
        <v>3657</v>
      </c>
      <c r="O857" s="392" t="n">
        <v>111.0298297</v>
      </c>
      <c r="P857" s="393" t="n">
        <v>-0.151183077</v>
      </c>
      <c r="Q857" s="310" t="s">
        <v>3609</v>
      </c>
      <c r="R857" s="269"/>
      <c r="S857" s="269"/>
      <c r="T857" s="218"/>
      <c r="U857" s="218"/>
      <c r="V857" s="218"/>
      <c r="W857" s="218"/>
      <c r="X857" s="218"/>
      <c r="Y857" s="218"/>
      <c r="Z857" s="218"/>
      <c r="AA857" s="218"/>
    </row>
    <row r="858" customFormat="false" ht="14.25" hidden="false" customHeight="true" outlineLevel="0" collapsed="false">
      <c r="A858" s="353" t="n">
        <v>854</v>
      </c>
      <c r="B858" s="267" t="s">
        <v>5909</v>
      </c>
      <c r="C858" s="269" t="s">
        <v>754</v>
      </c>
      <c r="D858" s="269" t="s">
        <v>734</v>
      </c>
      <c r="E858" s="269" t="s">
        <v>871</v>
      </c>
      <c r="F858" s="442" t="n">
        <v>4.45</v>
      </c>
      <c r="G858" s="267" t="n">
        <v>2018</v>
      </c>
      <c r="H858" s="447" t="n">
        <v>605</v>
      </c>
      <c r="I858" s="448" t="n">
        <v>4.45</v>
      </c>
      <c r="J858" s="449" t="s">
        <v>45</v>
      </c>
      <c r="K858" s="451" t="s">
        <v>5910</v>
      </c>
      <c r="L858" s="269" t="s">
        <v>754</v>
      </c>
      <c r="M858" s="370" t="s">
        <v>3607</v>
      </c>
      <c r="N858" s="267" t="s">
        <v>3657</v>
      </c>
      <c r="O858" s="392" t="n">
        <v>111.0550879</v>
      </c>
      <c r="P858" s="393" t="n">
        <v>-0.166659017</v>
      </c>
      <c r="Q858" s="310" t="s">
        <v>3609</v>
      </c>
      <c r="R858" s="269"/>
      <c r="S858" s="269"/>
      <c r="T858" s="218"/>
      <c r="U858" s="218"/>
      <c r="V858" s="218"/>
      <c r="W858" s="218"/>
      <c r="X858" s="218"/>
      <c r="Y858" s="218"/>
      <c r="Z858" s="218"/>
      <c r="AA858" s="218"/>
    </row>
    <row r="859" customFormat="false" ht="14.25" hidden="false" customHeight="true" outlineLevel="0" collapsed="false">
      <c r="A859" s="353" t="n">
        <v>855</v>
      </c>
      <c r="B859" s="267" t="s">
        <v>5911</v>
      </c>
      <c r="C859" s="269" t="s">
        <v>754</v>
      </c>
      <c r="D859" s="269" t="s">
        <v>734</v>
      </c>
      <c r="E859" s="269" t="s">
        <v>871</v>
      </c>
      <c r="F859" s="442" t="n">
        <v>1</v>
      </c>
      <c r="G859" s="267" t="n">
        <v>2020</v>
      </c>
      <c r="H859" s="447" t="n">
        <v>136</v>
      </c>
      <c r="I859" s="453" t="n">
        <v>1</v>
      </c>
      <c r="J859" s="449" t="s">
        <v>45</v>
      </c>
      <c r="K859" s="451" t="s">
        <v>5912</v>
      </c>
      <c r="L859" s="269" t="s">
        <v>754</v>
      </c>
      <c r="M859" s="370" t="s">
        <v>3607</v>
      </c>
      <c r="N859" s="267" t="s">
        <v>3657</v>
      </c>
      <c r="O859" s="392" t="n">
        <v>111.0745851</v>
      </c>
      <c r="P859" s="393" t="n">
        <v>-0.19289456</v>
      </c>
      <c r="Q859" s="310" t="s">
        <v>3609</v>
      </c>
      <c r="R859" s="269"/>
      <c r="S859" s="269"/>
      <c r="T859" s="218"/>
      <c r="U859" s="218"/>
      <c r="V859" s="218"/>
      <c r="W859" s="218"/>
      <c r="X859" s="218"/>
      <c r="Y859" s="218"/>
      <c r="Z859" s="218"/>
      <c r="AA859" s="218"/>
    </row>
    <row r="860" customFormat="false" ht="14.25" hidden="false" customHeight="true" outlineLevel="0" collapsed="false">
      <c r="A860" s="353" t="n">
        <v>856</v>
      </c>
      <c r="B860" s="267" t="s">
        <v>5913</v>
      </c>
      <c r="C860" s="269" t="s">
        <v>755</v>
      </c>
      <c r="D860" s="269" t="s">
        <v>734</v>
      </c>
      <c r="E860" s="269" t="s">
        <v>871</v>
      </c>
      <c r="F860" s="442" t="n">
        <v>0.35</v>
      </c>
      <c r="G860" s="267" t="n">
        <v>2018</v>
      </c>
      <c r="H860" s="447" t="n">
        <v>48</v>
      </c>
      <c r="I860" s="448" t="n">
        <v>0.35</v>
      </c>
      <c r="J860" s="449" t="s">
        <v>45</v>
      </c>
      <c r="K860" s="451" t="s">
        <v>5914</v>
      </c>
      <c r="L860" s="269" t="s">
        <v>755</v>
      </c>
      <c r="M860" s="370" t="s">
        <v>3607</v>
      </c>
      <c r="N860" s="267" t="s">
        <v>3657</v>
      </c>
      <c r="O860" s="392" t="n">
        <v>111.0253661</v>
      </c>
      <c r="P860" s="393" t="n">
        <v>-0.195482364</v>
      </c>
      <c r="Q860" s="310" t="s">
        <v>3609</v>
      </c>
      <c r="R860" s="269"/>
      <c r="S860" s="269"/>
      <c r="T860" s="218"/>
      <c r="U860" s="218"/>
      <c r="V860" s="218"/>
      <c r="W860" s="218"/>
      <c r="X860" s="218"/>
      <c r="Y860" s="218"/>
      <c r="Z860" s="218"/>
      <c r="AA860" s="218"/>
    </row>
    <row r="861" customFormat="false" ht="14.25" hidden="false" customHeight="true" outlineLevel="0" collapsed="false">
      <c r="A861" s="353" t="n">
        <v>857</v>
      </c>
      <c r="B861" s="267" t="s">
        <v>5915</v>
      </c>
      <c r="C861" s="269" t="s">
        <v>756</v>
      </c>
      <c r="D861" s="269" t="s">
        <v>734</v>
      </c>
      <c r="E861" s="269" t="s">
        <v>871</v>
      </c>
      <c r="F861" s="442" t="n">
        <v>0.56</v>
      </c>
      <c r="G861" s="267" t="n">
        <v>2021</v>
      </c>
      <c r="H861" s="447" t="n">
        <v>76</v>
      </c>
      <c r="I861" s="448" t="n">
        <v>1.87</v>
      </c>
      <c r="J861" s="449" t="s">
        <v>39</v>
      </c>
      <c r="K861" s="451" t="s">
        <v>5916</v>
      </c>
      <c r="L861" s="269" t="s">
        <v>756</v>
      </c>
      <c r="M861" s="370" t="s">
        <v>3607</v>
      </c>
      <c r="N861" s="267" t="s">
        <v>3657</v>
      </c>
      <c r="O861" s="392" t="n">
        <v>111.0284609</v>
      </c>
      <c r="P861" s="393" t="n">
        <v>-0.151138318</v>
      </c>
      <c r="Q861" s="310" t="s">
        <v>3609</v>
      </c>
      <c r="R861" s="269"/>
      <c r="S861" s="269"/>
      <c r="T861" s="218"/>
      <c r="U861" s="218"/>
      <c r="V861" s="218"/>
      <c r="W861" s="218"/>
      <c r="X861" s="218"/>
      <c r="Y861" s="218"/>
      <c r="Z861" s="218"/>
      <c r="AA861" s="218"/>
    </row>
    <row r="862" customFormat="false" ht="14.25" hidden="false" customHeight="true" outlineLevel="0" collapsed="false">
      <c r="A862" s="353" t="n">
        <v>858</v>
      </c>
      <c r="B862" s="267" t="s">
        <v>5917</v>
      </c>
      <c r="C862" s="269" t="s">
        <v>757</v>
      </c>
      <c r="D862" s="269" t="s">
        <v>758</v>
      </c>
      <c r="E862" s="269" t="s">
        <v>872</v>
      </c>
      <c r="F862" s="439" t="n">
        <v>1.33</v>
      </c>
      <c r="G862" s="272" t="n">
        <v>2018</v>
      </c>
      <c r="H862" s="447" t="n">
        <v>181</v>
      </c>
      <c r="I862" s="267" t="n">
        <v>1.33</v>
      </c>
      <c r="J862" s="458" t="s">
        <v>45</v>
      </c>
      <c r="K862" s="451" t="s">
        <v>5918</v>
      </c>
      <c r="L862" s="269" t="s">
        <v>757</v>
      </c>
      <c r="M862" s="370" t="s">
        <v>3607</v>
      </c>
      <c r="N862" s="267" t="s">
        <v>3657</v>
      </c>
      <c r="O862" s="385" t="n">
        <v>111.0156987</v>
      </c>
      <c r="P862" s="386" t="n">
        <v>-0.167837765</v>
      </c>
      <c r="Q862" s="310" t="s">
        <v>3609</v>
      </c>
      <c r="R862" s="269"/>
      <c r="S862" s="269"/>
      <c r="T862" s="218"/>
      <c r="U862" s="218"/>
      <c r="V862" s="218"/>
      <c r="W862" s="218"/>
      <c r="X862" s="218"/>
      <c r="Y862" s="218"/>
      <c r="Z862" s="218"/>
      <c r="AA862" s="218"/>
    </row>
    <row r="863" customFormat="false" ht="14.25" hidden="false" customHeight="true" outlineLevel="0" collapsed="false">
      <c r="A863" s="353" t="n">
        <v>859</v>
      </c>
      <c r="B863" s="267" t="s">
        <v>5919</v>
      </c>
      <c r="C863" s="269" t="s">
        <v>757</v>
      </c>
      <c r="D863" s="269" t="s">
        <v>758</v>
      </c>
      <c r="E863" s="269" t="s">
        <v>872</v>
      </c>
      <c r="F863" s="442" t="n">
        <v>0.73</v>
      </c>
      <c r="G863" s="430" t="n">
        <v>2018</v>
      </c>
      <c r="H863" s="447" t="n">
        <v>99</v>
      </c>
      <c r="I863" s="267" t="n">
        <v>0.73</v>
      </c>
      <c r="J863" s="458" t="s">
        <v>45</v>
      </c>
      <c r="K863" s="451" t="s">
        <v>5920</v>
      </c>
      <c r="L863" s="269" t="s">
        <v>757</v>
      </c>
      <c r="M863" s="370" t="s">
        <v>3607</v>
      </c>
      <c r="N863" s="267" t="s">
        <v>3657</v>
      </c>
      <c r="O863" s="392" t="n">
        <v>111.0181236</v>
      </c>
      <c r="P863" s="393" t="n">
        <v>-0.168305156</v>
      </c>
      <c r="Q863" s="310" t="s">
        <v>3609</v>
      </c>
      <c r="R863" s="269"/>
      <c r="S863" s="269"/>
      <c r="T863" s="218"/>
      <c r="U863" s="218"/>
      <c r="V863" s="218"/>
      <c r="W863" s="218"/>
      <c r="X863" s="218"/>
      <c r="Y863" s="218"/>
      <c r="Z863" s="218"/>
      <c r="AA863" s="218"/>
    </row>
    <row r="864" customFormat="false" ht="14.25" hidden="false" customHeight="true" outlineLevel="0" collapsed="false">
      <c r="A864" s="353" t="n">
        <v>860</v>
      </c>
      <c r="B864" s="267" t="s">
        <v>5921</v>
      </c>
      <c r="C864" s="269" t="s">
        <v>759</v>
      </c>
      <c r="D864" s="269" t="s">
        <v>758</v>
      </c>
      <c r="E864" s="269" t="s">
        <v>872</v>
      </c>
      <c r="F864" s="442" t="n">
        <v>2.36</v>
      </c>
      <c r="G864" s="430" t="n">
        <v>2018</v>
      </c>
      <c r="H864" s="447" t="n">
        <v>321</v>
      </c>
      <c r="I864" s="267" t="n">
        <v>2.36</v>
      </c>
      <c r="J864" s="458" t="s">
        <v>45</v>
      </c>
      <c r="K864" s="451" t="s">
        <v>5922</v>
      </c>
      <c r="L864" s="269" t="s">
        <v>759</v>
      </c>
      <c r="M864" s="370" t="s">
        <v>3607</v>
      </c>
      <c r="N864" s="267" t="s">
        <v>3657</v>
      </c>
      <c r="O864" s="392" t="n">
        <v>111.0052238</v>
      </c>
      <c r="P864" s="393" t="n">
        <v>-0.174687327</v>
      </c>
      <c r="Q864" s="310" t="s">
        <v>3609</v>
      </c>
      <c r="R864" s="269"/>
      <c r="S864" s="269"/>
      <c r="T864" s="218"/>
      <c r="U864" s="218"/>
      <c r="V864" s="218"/>
      <c r="W864" s="218"/>
      <c r="X864" s="218"/>
      <c r="Y864" s="218"/>
      <c r="Z864" s="218"/>
      <c r="AA864" s="218"/>
    </row>
    <row r="865" customFormat="false" ht="14.25" hidden="false" customHeight="true" outlineLevel="0" collapsed="false">
      <c r="A865" s="353" t="n">
        <v>861</v>
      </c>
      <c r="B865" s="267" t="s">
        <v>5923</v>
      </c>
      <c r="C865" s="269" t="s">
        <v>760</v>
      </c>
      <c r="D865" s="269" t="s">
        <v>758</v>
      </c>
      <c r="E865" s="269" t="s">
        <v>872</v>
      </c>
      <c r="F865" s="442" t="n">
        <v>0.92</v>
      </c>
      <c r="G865" s="430" t="n">
        <v>2018</v>
      </c>
      <c r="H865" s="447" t="n">
        <v>125</v>
      </c>
      <c r="I865" s="267" t="n">
        <v>0.96</v>
      </c>
      <c r="J865" s="458" t="s">
        <v>39</v>
      </c>
      <c r="K865" s="451" t="s">
        <v>5924</v>
      </c>
      <c r="L865" s="269" t="s">
        <v>760</v>
      </c>
      <c r="M865" s="370" t="s">
        <v>3607</v>
      </c>
      <c r="N865" s="267" t="s">
        <v>3657</v>
      </c>
      <c r="O865" s="392" t="n">
        <v>111.005135</v>
      </c>
      <c r="P865" s="393" t="n">
        <v>-0.161121476</v>
      </c>
      <c r="Q865" s="310" t="s">
        <v>3609</v>
      </c>
      <c r="R865" s="269"/>
      <c r="S865" s="269"/>
      <c r="T865" s="218"/>
      <c r="U865" s="218"/>
      <c r="V865" s="218"/>
      <c r="W865" s="218"/>
      <c r="X865" s="218"/>
      <c r="Y865" s="218"/>
      <c r="Z865" s="218"/>
      <c r="AA865" s="218"/>
    </row>
    <row r="866" customFormat="false" ht="15.75" hidden="false" customHeight="true" outlineLevel="0" collapsed="false">
      <c r="A866" s="353" t="n">
        <v>862</v>
      </c>
      <c r="B866" s="267" t="s">
        <v>5925</v>
      </c>
      <c r="C866" s="269" t="s">
        <v>761</v>
      </c>
      <c r="D866" s="269" t="s">
        <v>758</v>
      </c>
      <c r="E866" s="269" t="s">
        <v>872</v>
      </c>
      <c r="F866" s="442" t="n">
        <v>0.69</v>
      </c>
      <c r="G866" s="430" t="n">
        <v>2016</v>
      </c>
      <c r="H866" s="447" t="n">
        <v>94</v>
      </c>
      <c r="I866" s="267" t="n">
        <v>0.69</v>
      </c>
      <c r="J866" s="458" t="s">
        <v>45</v>
      </c>
      <c r="K866" s="451" t="s">
        <v>5926</v>
      </c>
      <c r="L866" s="269" t="s">
        <v>761</v>
      </c>
      <c r="M866" s="394" t="s">
        <v>5927</v>
      </c>
      <c r="N866" s="267" t="s">
        <v>3657</v>
      </c>
      <c r="O866" s="392" t="n">
        <v>111.0104517</v>
      </c>
      <c r="P866" s="393" t="n">
        <v>-0.164943577</v>
      </c>
      <c r="Q866" s="310" t="s">
        <v>3609</v>
      </c>
      <c r="R866" s="269"/>
      <c r="S866" s="269"/>
      <c r="T866" s="218"/>
      <c r="U866" s="218"/>
      <c r="V866" s="218"/>
      <c r="W866" s="218"/>
      <c r="X866" s="218"/>
      <c r="Y866" s="218"/>
      <c r="Z866" s="218"/>
      <c r="AA866" s="218"/>
    </row>
    <row r="867" customFormat="false" ht="15.75" hidden="false" customHeight="true" outlineLevel="0" collapsed="false">
      <c r="A867" s="353" t="n">
        <v>863</v>
      </c>
      <c r="B867" s="267" t="s">
        <v>5928</v>
      </c>
      <c r="C867" s="269" t="s">
        <v>762</v>
      </c>
      <c r="D867" s="269" t="s">
        <v>758</v>
      </c>
      <c r="E867" s="269" t="s">
        <v>872</v>
      </c>
      <c r="F867" s="442" t="n">
        <v>0.91</v>
      </c>
      <c r="G867" s="430" t="n">
        <v>2019</v>
      </c>
      <c r="H867" s="447" t="n">
        <v>124</v>
      </c>
      <c r="I867" s="457" t="n">
        <v>1</v>
      </c>
      <c r="J867" s="458" t="s">
        <v>45</v>
      </c>
      <c r="K867" s="451" t="s">
        <v>5929</v>
      </c>
      <c r="L867" s="269" t="s">
        <v>762</v>
      </c>
      <c r="M867" s="394" t="s">
        <v>5930</v>
      </c>
      <c r="N867" s="267" t="s">
        <v>3657</v>
      </c>
      <c r="O867" s="392" t="n">
        <v>111.0167402</v>
      </c>
      <c r="P867" s="393" t="n">
        <v>-0.156148837</v>
      </c>
      <c r="Q867" s="310" t="s">
        <v>3609</v>
      </c>
      <c r="R867" s="269"/>
      <c r="S867" s="269"/>
      <c r="T867" s="218"/>
      <c r="U867" s="218"/>
      <c r="V867" s="218"/>
      <c r="W867" s="218"/>
      <c r="X867" s="218"/>
      <c r="Y867" s="218"/>
      <c r="Z867" s="218"/>
      <c r="AA867" s="218"/>
    </row>
    <row r="868" customFormat="false" ht="15.75" hidden="false" customHeight="true" outlineLevel="0" collapsed="false">
      <c r="A868" s="353" t="n">
        <v>864</v>
      </c>
      <c r="B868" s="267" t="s">
        <v>5931</v>
      </c>
      <c r="C868" s="269" t="s">
        <v>763</v>
      </c>
      <c r="D868" s="269" t="s">
        <v>758</v>
      </c>
      <c r="E868" s="269" t="s">
        <v>872</v>
      </c>
      <c r="F868" s="442" t="n">
        <v>0.12</v>
      </c>
      <c r="G868" s="430" t="n">
        <v>2019</v>
      </c>
      <c r="H868" s="447" t="n">
        <v>16</v>
      </c>
      <c r="I868" s="457" t="n">
        <v>1</v>
      </c>
      <c r="J868" s="458" t="s">
        <v>45</v>
      </c>
      <c r="K868" s="451" t="s">
        <v>5932</v>
      </c>
      <c r="L868" s="269" t="s">
        <v>763</v>
      </c>
      <c r="M868" s="370" t="s">
        <v>3607</v>
      </c>
      <c r="N868" s="267" t="s">
        <v>3657</v>
      </c>
      <c r="O868" s="392" t="n">
        <v>111.0076814</v>
      </c>
      <c r="P868" s="393" t="n">
        <v>-0.171901326</v>
      </c>
      <c r="Q868" s="310" t="s">
        <v>3609</v>
      </c>
      <c r="R868" s="269"/>
      <c r="S868" s="269"/>
      <c r="T868" s="218"/>
      <c r="U868" s="218"/>
      <c r="V868" s="218"/>
      <c r="W868" s="218"/>
      <c r="X868" s="218"/>
      <c r="Y868" s="218"/>
      <c r="Z868" s="218"/>
      <c r="AA868" s="218"/>
    </row>
    <row r="869" customFormat="false" ht="15.75" hidden="false" customHeight="true" outlineLevel="0" collapsed="false">
      <c r="A869" s="353" t="n">
        <v>865</v>
      </c>
      <c r="B869" s="267" t="s">
        <v>5933</v>
      </c>
      <c r="C869" s="269" t="s">
        <v>764</v>
      </c>
      <c r="D869" s="269" t="s">
        <v>758</v>
      </c>
      <c r="E869" s="269" t="s">
        <v>872</v>
      </c>
      <c r="F869" s="442" t="n">
        <v>1.05</v>
      </c>
      <c r="G869" s="430" t="n">
        <v>2016</v>
      </c>
      <c r="H869" s="447" t="n">
        <v>143</v>
      </c>
      <c r="I869" s="267" t="n">
        <v>1.05</v>
      </c>
      <c r="J869" s="458" t="s">
        <v>45</v>
      </c>
      <c r="K869" s="451" t="s">
        <v>5934</v>
      </c>
      <c r="L869" s="269" t="s">
        <v>764</v>
      </c>
      <c r="M869" s="370" t="s">
        <v>3607</v>
      </c>
      <c r="N869" s="267" t="s">
        <v>3657</v>
      </c>
      <c r="O869" s="392" t="n">
        <v>111.0057997</v>
      </c>
      <c r="P869" s="393" t="n">
        <v>-0.161522454</v>
      </c>
      <c r="Q869" s="310" t="s">
        <v>3609</v>
      </c>
      <c r="R869" s="269"/>
      <c r="S869" s="269"/>
      <c r="T869" s="218"/>
      <c r="U869" s="218"/>
      <c r="V869" s="218"/>
      <c r="W869" s="218"/>
      <c r="X869" s="218"/>
      <c r="Y869" s="218"/>
      <c r="Z869" s="218"/>
      <c r="AA869" s="218"/>
    </row>
    <row r="870" customFormat="false" ht="15.75" hidden="false" customHeight="true" outlineLevel="0" collapsed="false">
      <c r="A870" s="353" t="n">
        <v>866</v>
      </c>
      <c r="B870" s="267" t="s">
        <v>5935</v>
      </c>
      <c r="C870" s="269" t="s">
        <v>764</v>
      </c>
      <c r="D870" s="269" t="s">
        <v>758</v>
      </c>
      <c r="E870" s="269" t="s">
        <v>872</v>
      </c>
      <c r="F870" s="442" t="n">
        <v>0.23</v>
      </c>
      <c r="G870" s="430" t="n">
        <v>2016</v>
      </c>
      <c r="H870" s="447" t="n">
        <v>31</v>
      </c>
      <c r="I870" s="267" t="n">
        <v>0.23</v>
      </c>
      <c r="J870" s="458" t="s">
        <v>45</v>
      </c>
      <c r="K870" s="451" t="s">
        <v>5936</v>
      </c>
      <c r="L870" s="269" t="s">
        <v>764</v>
      </c>
      <c r="M870" s="370" t="s">
        <v>3607</v>
      </c>
      <c r="N870" s="267" t="s">
        <v>3657</v>
      </c>
      <c r="O870" s="392" t="n">
        <v>111.0167481</v>
      </c>
      <c r="P870" s="393" t="n">
        <v>-0.163436947</v>
      </c>
      <c r="Q870" s="310" t="s">
        <v>3609</v>
      </c>
      <c r="R870" s="269"/>
      <c r="S870" s="269"/>
      <c r="T870" s="218"/>
      <c r="U870" s="218"/>
      <c r="V870" s="218"/>
      <c r="W870" s="218"/>
      <c r="X870" s="218"/>
      <c r="Y870" s="218"/>
      <c r="Z870" s="218"/>
      <c r="AA870" s="218"/>
    </row>
    <row r="871" customFormat="false" ht="15.75" hidden="false" customHeight="true" outlineLevel="0" collapsed="false">
      <c r="A871" s="353" t="n">
        <v>867</v>
      </c>
      <c r="B871" s="267" t="s">
        <v>5937</v>
      </c>
      <c r="C871" s="269" t="s">
        <v>765</v>
      </c>
      <c r="D871" s="269" t="s">
        <v>758</v>
      </c>
      <c r="E871" s="269" t="s">
        <v>872</v>
      </c>
      <c r="F871" s="442" t="n">
        <v>0.4</v>
      </c>
      <c r="G871" s="430" t="n">
        <v>2021</v>
      </c>
      <c r="H871" s="447" t="n">
        <v>54</v>
      </c>
      <c r="I871" s="457" t="n">
        <v>0.4</v>
      </c>
      <c r="J871" s="458" t="s">
        <v>45</v>
      </c>
      <c r="K871" s="451" t="s">
        <v>5938</v>
      </c>
      <c r="L871" s="269" t="s">
        <v>765</v>
      </c>
      <c r="M871" s="370" t="s">
        <v>3607</v>
      </c>
      <c r="N871" s="267" t="s">
        <v>3657</v>
      </c>
      <c r="O871" s="392" t="n">
        <v>111.0084139</v>
      </c>
      <c r="P871" s="393" t="n">
        <v>-0.162997189</v>
      </c>
      <c r="Q871" s="310" t="s">
        <v>3609</v>
      </c>
      <c r="R871" s="269"/>
      <c r="S871" s="269"/>
      <c r="T871" s="218"/>
      <c r="U871" s="218"/>
      <c r="V871" s="218"/>
      <c r="W871" s="218"/>
      <c r="X871" s="218"/>
      <c r="Y871" s="218"/>
      <c r="Z871" s="218"/>
      <c r="AA871" s="218"/>
    </row>
    <row r="872" customFormat="false" ht="15.75" hidden="false" customHeight="true" outlineLevel="0" collapsed="false">
      <c r="A872" s="353" t="n">
        <v>868</v>
      </c>
      <c r="B872" s="267" t="s">
        <v>5939</v>
      </c>
      <c r="C872" s="269" t="s">
        <v>766</v>
      </c>
      <c r="D872" s="269" t="s">
        <v>758</v>
      </c>
      <c r="E872" s="269" t="s">
        <v>872</v>
      </c>
      <c r="F872" s="442" t="n">
        <v>6.53</v>
      </c>
      <c r="G872" s="430" t="n">
        <v>2019</v>
      </c>
      <c r="H872" s="447" t="n">
        <v>888</v>
      </c>
      <c r="I872" s="267" t="n">
        <v>6.53</v>
      </c>
      <c r="J872" s="458" t="s">
        <v>45</v>
      </c>
      <c r="K872" s="451" t="s">
        <v>5940</v>
      </c>
      <c r="L872" s="269" t="s">
        <v>766</v>
      </c>
      <c r="M872" s="394" t="s">
        <v>5941</v>
      </c>
      <c r="N872" s="267" t="s">
        <v>3657</v>
      </c>
      <c r="O872" s="392" t="n">
        <v>111.058334</v>
      </c>
      <c r="P872" s="393" t="n">
        <v>-0.166069977</v>
      </c>
      <c r="Q872" s="310" t="s">
        <v>3609</v>
      </c>
      <c r="R872" s="269"/>
      <c r="S872" s="269"/>
      <c r="T872" s="218"/>
      <c r="U872" s="218"/>
      <c r="V872" s="218"/>
      <c r="W872" s="218"/>
      <c r="X872" s="218"/>
      <c r="Y872" s="218"/>
      <c r="Z872" s="218"/>
      <c r="AA872" s="218"/>
    </row>
    <row r="873" customFormat="false" ht="15.75" hidden="false" customHeight="true" outlineLevel="0" collapsed="false">
      <c r="A873" s="353" t="n">
        <v>869</v>
      </c>
      <c r="B873" s="267" t="s">
        <v>5942</v>
      </c>
      <c r="C873" s="269" t="s">
        <v>767</v>
      </c>
      <c r="D873" s="269" t="s">
        <v>758</v>
      </c>
      <c r="E873" s="269" t="s">
        <v>872</v>
      </c>
      <c r="F873" s="442" t="n">
        <v>0.22</v>
      </c>
      <c r="G873" s="430" t="n">
        <v>2018</v>
      </c>
      <c r="H873" s="447" t="n">
        <v>30</v>
      </c>
      <c r="I873" s="267" t="n">
        <v>0.22</v>
      </c>
      <c r="J873" s="458" t="s">
        <v>45</v>
      </c>
      <c r="K873" s="451" t="s">
        <v>5943</v>
      </c>
      <c r="L873" s="269" t="s">
        <v>767</v>
      </c>
      <c r="M873" s="370" t="s">
        <v>3607</v>
      </c>
      <c r="N873" s="267" t="s">
        <v>3657</v>
      </c>
      <c r="O873" s="392" t="n">
        <v>111.021122</v>
      </c>
      <c r="P873" s="393" t="n">
        <v>-0.168816547</v>
      </c>
      <c r="Q873" s="310" t="s">
        <v>3609</v>
      </c>
      <c r="R873" s="269"/>
      <c r="S873" s="269"/>
      <c r="T873" s="218"/>
      <c r="U873" s="218"/>
      <c r="V873" s="218"/>
      <c r="W873" s="218"/>
      <c r="X873" s="218"/>
      <c r="Y873" s="218"/>
      <c r="Z873" s="218"/>
      <c r="AA873" s="218"/>
    </row>
    <row r="874" customFormat="false" ht="15.75" hidden="false" customHeight="true" outlineLevel="0" collapsed="false">
      <c r="A874" s="353" t="n">
        <v>870</v>
      </c>
      <c r="B874" s="267" t="s">
        <v>5944</v>
      </c>
      <c r="C874" s="269" t="s">
        <v>768</v>
      </c>
      <c r="D874" s="269" t="s">
        <v>758</v>
      </c>
      <c r="E874" s="269" t="s">
        <v>872</v>
      </c>
      <c r="F874" s="442" t="n">
        <v>0.43</v>
      </c>
      <c r="G874" s="430" t="n">
        <v>2018</v>
      </c>
      <c r="H874" s="447" t="n">
        <v>58</v>
      </c>
      <c r="I874" s="267" t="n">
        <v>0.43</v>
      </c>
      <c r="J874" s="458" t="s">
        <v>45</v>
      </c>
      <c r="K874" s="451" t="s">
        <v>5945</v>
      </c>
      <c r="L874" s="269" t="s">
        <v>768</v>
      </c>
      <c r="M874" s="394" t="s">
        <v>5946</v>
      </c>
      <c r="N874" s="267" t="s">
        <v>3657</v>
      </c>
      <c r="O874" s="392" t="n">
        <v>111.0141496</v>
      </c>
      <c r="P874" s="393" t="n">
        <v>-0.162376469</v>
      </c>
      <c r="Q874" s="310" t="s">
        <v>3609</v>
      </c>
      <c r="R874" s="269"/>
      <c r="S874" s="269"/>
      <c r="T874" s="218"/>
      <c r="U874" s="218"/>
      <c r="V874" s="218"/>
      <c r="W874" s="218"/>
      <c r="X874" s="218"/>
      <c r="Y874" s="218"/>
      <c r="Z874" s="218"/>
      <c r="AA874" s="218"/>
    </row>
    <row r="875" customFormat="false" ht="15.75" hidden="false" customHeight="true" outlineLevel="0" collapsed="false">
      <c r="A875" s="353" t="n">
        <v>871</v>
      </c>
      <c r="B875" s="267" t="s">
        <v>5947</v>
      </c>
      <c r="C875" s="269" t="s">
        <v>768</v>
      </c>
      <c r="D875" s="269" t="s">
        <v>758</v>
      </c>
      <c r="E875" s="269" t="s">
        <v>872</v>
      </c>
      <c r="F875" s="442" t="n">
        <v>1.06</v>
      </c>
      <c r="G875" s="430" t="n">
        <v>2020</v>
      </c>
      <c r="H875" s="447" t="n">
        <v>144</v>
      </c>
      <c r="I875" s="457" t="n">
        <v>0.6</v>
      </c>
      <c r="J875" s="458" t="s">
        <v>45</v>
      </c>
      <c r="K875" s="451" t="s">
        <v>5948</v>
      </c>
      <c r="L875" s="269" t="s">
        <v>768</v>
      </c>
      <c r="M875" s="394" t="s">
        <v>5946</v>
      </c>
      <c r="N875" s="267" t="s">
        <v>3657</v>
      </c>
      <c r="O875" s="392" t="n">
        <v>111.0151582</v>
      </c>
      <c r="P875" s="393" t="n">
        <v>-0.152919541</v>
      </c>
      <c r="Q875" s="310" t="s">
        <v>3609</v>
      </c>
      <c r="R875" s="269"/>
      <c r="S875" s="269"/>
      <c r="T875" s="218"/>
      <c r="U875" s="218"/>
      <c r="V875" s="218"/>
      <c r="W875" s="218"/>
      <c r="X875" s="218"/>
      <c r="Y875" s="218"/>
      <c r="Z875" s="218"/>
      <c r="AA875" s="218"/>
    </row>
    <row r="876" customFormat="false" ht="15.75" hidden="false" customHeight="true" outlineLevel="0" collapsed="false">
      <c r="A876" s="353" t="n">
        <v>872</v>
      </c>
      <c r="B876" s="267" t="s">
        <v>5949</v>
      </c>
      <c r="C876" s="269" t="s">
        <v>769</v>
      </c>
      <c r="D876" s="269" t="s">
        <v>758</v>
      </c>
      <c r="E876" s="269" t="s">
        <v>872</v>
      </c>
      <c r="F876" s="442" t="n">
        <v>0.3</v>
      </c>
      <c r="G876" s="430" t="n">
        <v>2020</v>
      </c>
      <c r="H876" s="447" t="n">
        <v>41</v>
      </c>
      <c r="I876" s="457" t="n">
        <v>1</v>
      </c>
      <c r="J876" s="458" t="s">
        <v>45</v>
      </c>
      <c r="K876" s="451" t="s">
        <v>5950</v>
      </c>
      <c r="L876" s="269" t="s">
        <v>769</v>
      </c>
      <c r="M876" s="370" t="s">
        <v>3607</v>
      </c>
      <c r="N876" s="267" t="s">
        <v>3657</v>
      </c>
      <c r="O876" s="392" t="n">
        <v>111.016054</v>
      </c>
      <c r="P876" s="393" t="n">
        <v>-0.157177909</v>
      </c>
      <c r="Q876" s="310" t="s">
        <v>3609</v>
      </c>
      <c r="R876" s="269"/>
      <c r="S876" s="269"/>
      <c r="T876" s="218"/>
      <c r="U876" s="218"/>
      <c r="V876" s="218"/>
      <c r="W876" s="218"/>
      <c r="X876" s="218"/>
      <c r="Y876" s="218"/>
      <c r="Z876" s="218"/>
      <c r="AA876" s="218"/>
    </row>
    <row r="877" customFormat="false" ht="15.75" hidden="false" customHeight="true" outlineLevel="0" collapsed="false">
      <c r="A877" s="353" t="n">
        <v>873</v>
      </c>
      <c r="B877" s="267" t="s">
        <v>5951</v>
      </c>
      <c r="C877" s="269" t="s">
        <v>770</v>
      </c>
      <c r="D877" s="269" t="s">
        <v>772</v>
      </c>
      <c r="E877" s="269" t="s">
        <v>873</v>
      </c>
      <c r="F877" s="439" t="n">
        <v>0.41</v>
      </c>
      <c r="G877" s="272" t="n">
        <v>2019</v>
      </c>
      <c r="H877" s="447" t="n">
        <v>56</v>
      </c>
      <c r="I877" s="267" t="n">
        <v>0.41</v>
      </c>
      <c r="J877" s="458" t="s">
        <v>45</v>
      </c>
      <c r="K877" s="279" t="s">
        <v>5952</v>
      </c>
      <c r="L877" s="269" t="s">
        <v>770</v>
      </c>
      <c r="M877" s="370" t="s">
        <v>3607</v>
      </c>
      <c r="N877" s="267" t="s">
        <v>3657</v>
      </c>
      <c r="O877" s="385" t="n">
        <v>111.0804267</v>
      </c>
      <c r="P877" s="386" t="n">
        <v>-0.179226222</v>
      </c>
      <c r="Q877" s="310" t="s">
        <v>3609</v>
      </c>
      <c r="R877" s="370"/>
      <c r="S877" s="370"/>
      <c r="T877" s="218"/>
      <c r="U877" s="218"/>
      <c r="V877" s="218"/>
      <c r="W877" s="218"/>
      <c r="X877" s="218"/>
      <c r="Y877" s="218"/>
      <c r="Z877" s="218"/>
      <c r="AA877" s="218"/>
    </row>
    <row r="878" customFormat="false" ht="15.75" hidden="false" customHeight="true" outlineLevel="0" collapsed="false">
      <c r="A878" s="353" t="n">
        <v>874</v>
      </c>
      <c r="B878" s="267" t="s">
        <v>5953</v>
      </c>
      <c r="C878" s="269" t="s">
        <v>773</v>
      </c>
      <c r="D878" s="269" t="s">
        <v>772</v>
      </c>
      <c r="E878" s="269" t="s">
        <v>5954</v>
      </c>
      <c r="F878" s="442" t="n">
        <v>2.36</v>
      </c>
      <c r="G878" s="272" t="n">
        <v>2021</v>
      </c>
      <c r="H878" s="447" t="n">
        <v>321</v>
      </c>
      <c r="I878" s="267" t="n">
        <v>2.36</v>
      </c>
      <c r="J878" s="458" t="s">
        <v>45</v>
      </c>
      <c r="K878" s="279" t="s">
        <v>5955</v>
      </c>
      <c r="L878" s="269" t="s">
        <v>773</v>
      </c>
      <c r="M878" s="370" t="s">
        <v>3607</v>
      </c>
      <c r="N878" s="267" t="s">
        <v>3657</v>
      </c>
      <c r="O878" s="392" t="n">
        <v>111.0540882</v>
      </c>
      <c r="P878" s="393" t="n">
        <v>-0.25308537</v>
      </c>
      <c r="Q878" s="310" t="s">
        <v>3609</v>
      </c>
      <c r="R878" s="370"/>
      <c r="S878" s="370"/>
      <c r="T878" s="218"/>
      <c r="U878" s="218"/>
      <c r="V878" s="218"/>
      <c r="W878" s="218"/>
      <c r="X878" s="218"/>
      <c r="Y878" s="218"/>
      <c r="Z878" s="218"/>
      <c r="AA878" s="218"/>
    </row>
    <row r="879" customFormat="false" ht="15.75" hidden="false" customHeight="true" outlineLevel="0" collapsed="false">
      <c r="A879" s="353" t="n">
        <v>875</v>
      </c>
      <c r="B879" s="267" t="s">
        <v>5956</v>
      </c>
      <c r="C879" s="269" t="s">
        <v>773</v>
      </c>
      <c r="D879" s="269" t="s">
        <v>772</v>
      </c>
      <c r="E879" s="269" t="s">
        <v>5954</v>
      </c>
      <c r="F879" s="442" t="n">
        <v>1.16</v>
      </c>
      <c r="G879" s="272" t="n">
        <v>2016</v>
      </c>
      <c r="H879" s="447" t="n">
        <v>158</v>
      </c>
      <c r="I879" s="267" t="n">
        <v>1.16</v>
      </c>
      <c r="J879" s="458" t="s">
        <v>45</v>
      </c>
      <c r="K879" s="279" t="s">
        <v>5957</v>
      </c>
      <c r="L879" s="269" t="s">
        <v>773</v>
      </c>
      <c r="M879" s="370" t="s">
        <v>3607</v>
      </c>
      <c r="N879" s="267" t="s">
        <v>3657</v>
      </c>
      <c r="O879" s="392" t="n">
        <v>111.0793236</v>
      </c>
      <c r="P879" s="393" t="n">
        <v>-0.1877211</v>
      </c>
      <c r="Q879" s="310" t="s">
        <v>3609</v>
      </c>
      <c r="R879" s="370"/>
      <c r="S879" s="370"/>
      <c r="T879" s="218"/>
      <c r="U879" s="218"/>
      <c r="V879" s="218"/>
      <c r="W879" s="218"/>
      <c r="X879" s="218"/>
      <c r="Y879" s="218"/>
      <c r="Z879" s="218"/>
      <c r="AA879" s="218"/>
    </row>
    <row r="880" customFormat="false" ht="15.75" hidden="false" customHeight="true" outlineLevel="0" collapsed="false">
      <c r="A880" s="353" t="n">
        <v>876</v>
      </c>
      <c r="B880" s="267" t="s">
        <v>5958</v>
      </c>
      <c r="C880" s="269" t="s">
        <v>774</v>
      </c>
      <c r="D880" s="269" t="s">
        <v>772</v>
      </c>
      <c r="E880" s="269" t="s">
        <v>873</v>
      </c>
      <c r="F880" s="442" t="n">
        <v>0.75</v>
      </c>
      <c r="G880" s="272" t="n">
        <v>2018</v>
      </c>
      <c r="H880" s="447" t="n">
        <v>102</v>
      </c>
      <c r="I880" s="267" t="n">
        <v>0.75</v>
      </c>
      <c r="J880" s="458" t="s">
        <v>45</v>
      </c>
      <c r="K880" s="279" t="s">
        <v>5957</v>
      </c>
      <c r="L880" s="269" t="s">
        <v>774</v>
      </c>
      <c r="M880" s="370" t="s">
        <v>3607</v>
      </c>
      <c r="N880" s="267" t="s">
        <v>3657</v>
      </c>
      <c r="O880" s="392" t="n">
        <v>111.0793094</v>
      </c>
      <c r="P880" s="393" t="n">
        <v>-0.193361038</v>
      </c>
      <c r="Q880" s="310" t="s">
        <v>3609</v>
      </c>
      <c r="R880" s="370"/>
      <c r="S880" s="370"/>
      <c r="T880" s="218"/>
      <c r="U880" s="218"/>
      <c r="V880" s="218"/>
      <c r="W880" s="218"/>
      <c r="X880" s="218"/>
      <c r="Y880" s="218"/>
      <c r="Z880" s="218"/>
      <c r="AA880" s="218"/>
    </row>
    <row r="881" customFormat="false" ht="15.75" hidden="false" customHeight="true" outlineLevel="0" collapsed="false">
      <c r="A881" s="353" t="n">
        <v>877</v>
      </c>
      <c r="B881" s="267" t="s">
        <v>5959</v>
      </c>
      <c r="C881" s="269" t="s">
        <v>775</v>
      </c>
      <c r="D881" s="269" t="s">
        <v>772</v>
      </c>
      <c r="E881" s="269" t="s">
        <v>873</v>
      </c>
      <c r="F881" s="442" t="n">
        <v>0.6</v>
      </c>
      <c r="G881" s="272" t="n">
        <v>2016</v>
      </c>
      <c r="H881" s="447" t="n">
        <v>82</v>
      </c>
      <c r="I881" s="267" t="n">
        <v>0.6</v>
      </c>
      <c r="J881" s="458" t="s">
        <v>45</v>
      </c>
      <c r="K881" s="279" t="s">
        <v>5960</v>
      </c>
      <c r="L881" s="269" t="s">
        <v>775</v>
      </c>
      <c r="M881" s="370" t="s">
        <v>3607</v>
      </c>
      <c r="N881" s="267" t="s">
        <v>3657</v>
      </c>
      <c r="O881" s="392" t="n">
        <v>111.0757045</v>
      </c>
      <c r="P881" s="393" t="n">
        <v>-0.184924154</v>
      </c>
      <c r="Q881" s="310" t="s">
        <v>3609</v>
      </c>
      <c r="R881" s="370"/>
      <c r="S881" s="370"/>
      <c r="T881" s="218"/>
      <c r="U881" s="218"/>
      <c r="V881" s="218"/>
      <c r="W881" s="218"/>
      <c r="X881" s="218"/>
      <c r="Y881" s="218"/>
      <c r="Z881" s="218"/>
      <c r="AA881" s="218"/>
    </row>
    <row r="882" customFormat="false" ht="15.75" hidden="false" customHeight="true" outlineLevel="0" collapsed="false">
      <c r="A882" s="353" t="n">
        <v>878</v>
      </c>
      <c r="B882" s="267" t="s">
        <v>5961</v>
      </c>
      <c r="C882" s="269" t="s">
        <v>775</v>
      </c>
      <c r="D882" s="269" t="s">
        <v>772</v>
      </c>
      <c r="E882" s="269" t="s">
        <v>873</v>
      </c>
      <c r="F882" s="442" t="n">
        <v>0.42</v>
      </c>
      <c r="G882" s="272" t="n">
        <v>2016</v>
      </c>
      <c r="H882" s="447" t="n">
        <v>57</v>
      </c>
      <c r="I882" s="267" t="n">
        <v>0.42</v>
      </c>
      <c r="J882" s="458" t="s">
        <v>45</v>
      </c>
      <c r="K882" s="279" t="s">
        <v>5962</v>
      </c>
      <c r="L882" s="269" t="s">
        <v>775</v>
      </c>
      <c r="M882" s="370" t="s">
        <v>3607</v>
      </c>
      <c r="N882" s="267" t="s">
        <v>3657</v>
      </c>
      <c r="O882" s="392" t="n">
        <v>111.0755828</v>
      </c>
      <c r="P882" s="393" t="n">
        <v>-0.184540975</v>
      </c>
      <c r="Q882" s="310" t="s">
        <v>3609</v>
      </c>
      <c r="R882" s="370"/>
      <c r="S882" s="370"/>
      <c r="T882" s="218"/>
      <c r="U882" s="218"/>
      <c r="V882" s="218"/>
      <c r="W882" s="218"/>
      <c r="X882" s="218"/>
      <c r="Y882" s="218"/>
      <c r="Z882" s="218"/>
      <c r="AA882" s="218"/>
    </row>
    <row r="883" customFormat="false" ht="15.75" hidden="false" customHeight="true" outlineLevel="0" collapsed="false">
      <c r="A883" s="353" t="n">
        <v>879</v>
      </c>
      <c r="B883" s="267" t="s">
        <v>5963</v>
      </c>
      <c r="C883" s="269" t="s">
        <v>776</v>
      </c>
      <c r="D883" s="269" t="s">
        <v>772</v>
      </c>
      <c r="E883" s="269" t="s">
        <v>873</v>
      </c>
      <c r="F883" s="442" t="n">
        <v>1.18</v>
      </c>
      <c r="G883" s="272" t="n">
        <v>2012</v>
      </c>
      <c r="H883" s="447" t="n">
        <v>160</v>
      </c>
      <c r="I883" s="267" t="n">
        <v>1.24</v>
      </c>
      <c r="J883" s="458" t="s">
        <v>39</v>
      </c>
      <c r="K883" s="451" t="s">
        <v>5964</v>
      </c>
      <c r="L883" s="269" t="s">
        <v>776</v>
      </c>
      <c r="M883" s="370" t="s">
        <v>3607</v>
      </c>
      <c r="N883" s="267" t="s">
        <v>3657</v>
      </c>
      <c r="O883" s="392" t="n">
        <v>111.0743792</v>
      </c>
      <c r="P883" s="393" t="n">
        <v>-0.187672961</v>
      </c>
      <c r="Q883" s="310" t="s">
        <v>3609</v>
      </c>
      <c r="R883" s="370"/>
      <c r="S883" s="370"/>
      <c r="T883" s="218"/>
      <c r="U883" s="218"/>
      <c r="V883" s="218"/>
      <c r="W883" s="218"/>
      <c r="X883" s="218"/>
      <c r="Y883" s="218"/>
      <c r="Z883" s="218"/>
      <c r="AA883" s="218"/>
    </row>
    <row r="884" customFormat="false" ht="15.75" hidden="false" customHeight="true" outlineLevel="0" collapsed="false">
      <c r="A884" s="353" t="n">
        <v>880</v>
      </c>
      <c r="B884" s="267" t="s">
        <v>5965</v>
      </c>
      <c r="C884" s="269" t="s">
        <v>777</v>
      </c>
      <c r="D884" s="269" t="s">
        <v>772</v>
      </c>
      <c r="E884" s="269" t="s">
        <v>873</v>
      </c>
      <c r="F884" s="442" t="n">
        <v>0.38</v>
      </c>
      <c r="G884" s="272" t="n">
        <v>2016</v>
      </c>
      <c r="H884" s="447" t="n">
        <v>52</v>
      </c>
      <c r="I884" s="267" t="n">
        <v>0.38</v>
      </c>
      <c r="J884" s="458" t="s">
        <v>45</v>
      </c>
      <c r="K884" s="279" t="s">
        <v>5966</v>
      </c>
      <c r="L884" s="269" t="s">
        <v>777</v>
      </c>
      <c r="M884" s="370" t="s">
        <v>3607</v>
      </c>
      <c r="N884" s="267" t="s">
        <v>3657</v>
      </c>
      <c r="O884" s="392" t="n">
        <v>111.0758762</v>
      </c>
      <c r="P884" s="393" t="n">
        <v>-0.185229853</v>
      </c>
      <c r="Q884" s="310" t="s">
        <v>3609</v>
      </c>
      <c r="R884" s="370"/>
      <c r="S884" s="370"/>
      <c r="T884" s="218"/>
      <c r="U884" s="218"/>
      <c r="V884" s="218"/>
      <c r="W884" s="218"/>
      <c r="X884" s="218"/>
      <c r="Y884" s="218"/>
      <c r="Z884" s="218"/>
      <c r="AA884" s="218"/>
    </row>
    <row r="885" customFormat="false" ht="15.75" hidden="false" customHeight="true" outlineLevel="0" collapsed="false">
      <c r="A885" s="353" t="n">
        <v>881</v>
      </c>
      <c r="B885" s="267" t="s">
        <v>5967</v>
      </c>
      <c r="C885" s="269" t="s">
        <v>778</v>
      </c>
      <c r="D885" s="269" t="s">
        <v>772</v>
      </c>
      <c r="E885" s="269" t="s">
        <v>873</v>
      </c>
      <c r="F885" s="442" t="n">
        <v>0.64</v>
      </c>
      <c r="G885" s="272" t="n">
        <v>2016</v>
      </c>
      <c r="H885" s="447" t="n">
        <v>87</v>
      </c>
      <c r="I885" s="267" t="n">
        <v>0.64</v>
      </c>
      <c r="J885" s="458" t="s">
        <v>45</v>
      </c>
      <c r="K885" s="279" t="s">
        <v>5968</v>
      </c>
      <c r="L885" s="269" t="s">
        <v>778</v>
      </c>
      <c r="M885" s="370" t="s">
        <v>3607</v>
      </c>
      <c r="N885" s="267" t="s">
        <v>3657</v>
      </c>
      <c r="O885" s="392" t="n">
        <v>111.0773735</v>
      </c>
      <c r="P885" s="393" t="n">
        <v>-0.185671556</v>
      </c>
      <c r="Q885" s="310" t="s">
        <v>3609</v>
      </c>
      <c r="R885" s="370"/>
      <c r="S885" s="370"/>
      <c r="T885" s="218"/>
      <c r="U885" s="218"/>
      <c r="V885" s="218"/>
      <c r="W885" s="218"/>
      <c r="X885" s="218"/>
      <c r="Y885" s="218"/>
      <c r="Z885" s="218"/>
      <c r="AA885" s="218"/>
    </row>
    <row r="886" customFormat="false" ht="15.75" hidden="false" customHeight="true" outlineLevel="0" collapsed="false">
      <c r="A886" s="353" t="n">
        <v>882</v>
      </c>
      <c r="B886" s="267" t="s">
        <v>5969</v>
      </c>
      <c r="C886" s="269" t="s">
        <v>778</v>
      </c>
      <c r="D886" s="269" t="s">
        <v>772</v>
      </c>
      <c r="E886" s="269" t="s">
        <v>873</v>
      </c>
      <c r="F886" s="442" t="n">
        <v>1.11</v>
      </c>
      <c r="G886" s="272" t="n">
        <v>2015</v>
      </c>
      <c r="H886" s="447" t="n">
        <v>151</v>
      </c>
      <c r="I886" s="267" t="n">
        <v>1.11</v>
      </c>
      <c r="J886" s="458" t="s">
        <v>45</v>
      </c>
      <c r="K886" s="279" t="s">
        <v>5970</v>
      </c>
      <c r="L886" s="269" t="s">
        <v>778</v>
      </c>
      <c r="M886" s="370" t="s">
        <v>3607</v>
      </c>
      <c r="N886" s="267" t="s">
        <v>3657</v>
      </c>
      <c r="O886" s="392" t="n">
        <v>111.0826594</v>
      </c>
      <c r="P886" s="393" t="n">
        <v>-0.190695215</v>
      </c>
      <c r="Q886" s="310" t="s">
        <v>3609</v>
      </c>
      <c r="R886" s="370"/>
      <c r="S886" s="370"/>
      <c r="T886" s="218"/>
      <c r="U886" s="218"/>
      <c r="V886" s="218"/>
      <c r="W886" s="218"/>
      <c r="X886" s="218"/>
      <c r="Y886" s="218"/>
      <c r="Z886" s="218"/>
      <c r="AA886" s="218"/>
    </row>
    <row r="887" customFormat="false" ht="15.75" hidden="false" customHeight="true" outlineLevel="0" collapsed="false">
      <c r="A887" s="353" t="n">
        <v>883</v>
      </c>
      <c r="B887" s="267" t="s">
        <v>5971</v>
      </c>
      <c r="C887" s="269" t="s">
        <v>779</v>
      </c>
      <c r="D887" s="269" t="s">
        <v>772</v>
      </c>
      <c r="E887" s="269" t="s">
        <v>873</v>
      </c>
      <c r="F887" s="442" t="n">
        <v>0.73</v>
      </c>
      <c r="G887" s="272" t="n">
        <v>2017</v>
      </c>
      <c r="H887" s="447" t="n">
        <v>99</v>
      </c>
      <c r="I887" s="267" t="n">
        <v>0.73</v>
      </c>
      <c r="J887" s="458" t="s">
        <v>45</v>
      </c>
      <c r="K887" s="279" t="s">
        <v>5972</v>
      </c>
      <c r="L887" s="269" t="s">
        <v>779</v>
      </c>
      <c r="M887" s="370" t="s">
        <v>3607</v>
      </c>
      <c r="N887" s="267" t="s">
        <v>3657</v>
      </c>
      <c r="O887" s="392" t="n">
        <v>111.0694527</v>
      </c>
      <c r="P887" s="393" t="n">
        <v>-0.185123848</v>
      </c>
      <c r="Q887" s="310" t="s">
        <v>3609</v>
      </c>
      <c r="R887" s="370"/>
      <c r="S887" s="370"/>
      <c r="T887" s="218"/>
      <c r="U887" s="218"/>
      <c r="V887" s="218"/>
      <c r="W887" s="218"/>
      <c r="X887" s="218"/>
      <c r="Y887" s="218"/>
      <c r="Z887" s="218"/>
      <c r="AA887" s="218"/>
    </row>
    <row r="888" customFormat="false" ht="15.75" hidden="false" customHeight="true" outlineLevel="0" collapsed="false">
      <c r="A888" s="353" t="n">
        <v>884</v>
      </c>
      <c r="B888" s="267" t="s">
        <v>5973</v>
      </c>
      <c r="C888" s="269" t="s">
        <v>780</v>
      </c>
      <c r="D888" s="269" t="s">
        <v>772</v>
      </c>
      <c r="E888" s="269" t="s">
        <v>873</v>
      </c>
      <c r="F888" s="442" t="n">
        <v>0.96</v>
      </c>
      <c r="G888" s="272" t="n">
        <v>2013</v>
      </c>
      <c r="H888" s="447" t="n">
        <v>131</v>
      </c>
      <c r="I888" s="267" t="n">
        <v>0.96</v>
      </c>
      <c r="J888" s="458" t="s">
        <v>45</v>
      </c>
      <c r="K888" s="279" t="s">
        <v>5974</v>
      </c>
      <c r="L888" s="269" t="s">
        <v>780</v>
      </c>
      <c r="M888" s="370" t="s">
        <v>3607</v>
      </c>
      <c r="N888" s="267" t="s">
        <v>3657</v>
      </c>
      <c r="O888" s="392" t="n">
        <v>111.0427966</v>
      </c>
      <c r="P888" s="393" t="n">
        <v>-0.237388841</v>
      </c>
      <c r="Q888" s="310" t="s">
        <v>3609</v>
      </c>
      <c r="R888" s="370"/>
      <c r="S888" s="370"/>
      <c r="T888" s="218"/>
      <c r="U888" s="218"/>
      <c r="V888" s="218"/>
      <c r="W888" s="218"/>
      <c r="X888" s="218"/>
      <c r="Y888" s="218"/>
      <c r="Z888" s="218"/>
      <c r="AA888" s="218"/>
    </row>
    <row r="889" customFormat="false" ht="15.75" hidden="false" customHeight="true" outlineLevel="0" collapsed="false">
      <c r="A889" s="353" t="n">
        <v>885</v>
      </c>
      <c r="B889" s="267" t="s">
        <v>5975</v>
      </c>
      <c r="C889" s="269" t="s">
        <v>781</v>
      </c>
      <c r="D889" s="269" t="s">
        <v>772</v>
      </c>
      <c r="E889" s="269" t="s">
        <v>873</v>
      </c>
      <c r="F889" s="442" t="n">
        <v>1.42</v>
      </c>
      <c r="G889" s="272" t="n">
        <v>2014</v>
      </c>
      <c r="H889" s="447" t="n">
        <v>193</v>
      </c>
      <c r="I889" s="267" t="n">
        <v>1.42</v>
      </c>
      <c r="J889" s="458" t="s">
        <v>45</v>
      </c>
      <c r="K889" s="279" t="s">
        <v>5976</v>
      </c>
      <c r="L889" s="269" t="s">
        <v>781</v>
      </c>
      <c r="M889" s="370" t="s">
        <v>3607</v>
      </c>
      <c r="N889" s="267" t="s">
        <v>3657</v>
      </c>
      <c r="O889" s="392" t="n">
        <v>111.0735655</v>
      </c>
      <c r="P889" s="393" t="n">
        <v>-0.187471133</v>
      </c>
      <c r="Q889" s="310" t="s">
        <v>3609</v>
      </c>
      <c r="R889" s="370"/>
      <c r="S889" s="370"/>
      <c r="T889" s="218"/>
      <c r="U889" s="218"/>
      <c r="V889" s="218"/>
      <c r="W889" s="218"/>
      <c r="X889" s="218"/>
      <c r="Y889" s="218"/>
      <c r="Z889" s="218"/>
      <c r="AA889" s="218"/>
    </row>
    <row r="890" customFormat="false" ht="15.75" hidden="false" customHeight="true" outlineLevel="0" collapsed="false">
      <c r="A890" s="353" t="n">
        <v>886</v>
      </c>
      <c r="B890" s="267" t="s">
        <v>5977</v>
      </c>
      <c r="C890" s="269" t="s">
        <v>782</v>
      </c>
      <c r="D890" s="269" t="s">
        <v>772</v>
      </c>
      <c r="E890" s="269" t="s">
        <v>873</v>
      </c>
      <c r="F890" s="442" t="n">
        <v>2.75</v>
      </c>
      <c r="G890" s="272" t="n">
        <v>2015</v>
      </c>
      <c r="H890" s="447" t="n">
        <v>374</v>
      </c>
      <c r="I890" s="267" t="n">
        <v>2.75</v>
      </c>
      <c r="J890" s="458" t="s">
        <v>45</v>
      </c>
      <c r="K890" s="279" t="s">
        <v>5978</v>
      </c>
      <c r="L890" s="269" t="s">
        <v>782</v>
      </c>
      <c r="M890" s="370" t="s">
        <v>3607</v>
      </c>
      <c r="N890" s="267" t="s">
        <v>3657</v>
      </c>
      <c r="O890" s="392" t="n">
        <v>111.081561</v>
      </c>
      <c r="P890" s="393" t="n">
        <v>-0.180683946</v>
      </c>
      <c r="Q890" s="310" t="s">
        <v>3609</v>
      </c>
      <c r="R890" s="370"/>
      <c r="S890" s="370"/>
      <c r="T890" s="218"/>
      <c r="U890" s="218"/>
      <c r="V890" s="218"/>
      <c r="W890" s="218"/>
      <c r="X890" s="218"/>
      <c r="Y890" s="218"/>
      <c r="Z890" s="218"/>
      <c r="AA890" s="218"/>
    </row>
    <row r="891" customFormat="false" ht="15.75" hidden="false" customHeight="true" outlineLevel="0" collapsed="false">
      <c r="A891" s="353" t="n">
        <v>887</v>
      </c>
      <c r="B891" s="267" t="s">
        <v>5979</v>
      </c>
      <c r="C891" s="269" t="s">
        <v>784</v>
      </c>
      <c r="D891" s="269" t="s">
        <v>772</v>
      </c>
      <c r="E891" s="269" t="s">
        <v>873</v>
      </c>
      <c r="F891" s="442" t="n">
        <v>1.14</v>
      </c>
      <c r="G891" s="272" t="n">
        <v>2019</v>
      </c>
      <c r="H891" s="447" t="n">
        <v>155</v>
      </c>
      <c r="I891" s="267" t="n">
        <v>1.14</v>
      </c>
      <c r="J891" s="458" t="s">
        <v>45</v>
      </c>
      <c r="K891" s="279" t="s">
        <v>5980</v>
      </c>
      <c r="L891" s="269" t="s">
        <v>784</v>
      </c>
      <c r="M891" s="370" t="s">
        <v>3607</v>
      </c>
      <c r="N891" s="267" t="s">
        <v>3657</v>
      </c>
      <c r="O891" s="392" t="n">
        <v>111.0848472</v>
      </c>
      <c r="P891" s="393" t="n">
        <v>-0.168230465</v>
      </c>
      <c r="Q891" s="310" t="s">
        <v>3609</v>
      </c>
      <c r="R891" s="370"/>
      <c r="S891" s="370"/>
      <c r="T891" s="218"/>
      <c r="U891" s="218"/>
      <c r="V891" s="218"/>
      <c r="W891" s="218"/>
      <c r="X891" s="218"/>
      <c r="Y891" s="218"/>
      <c r="Z891" s="218"/>
      <c r="AA891" s="218"/>
    </row>
    <row r="892" customFormat="false" ht="15.75" hidden="false" customHeight="true" outlineLevel="0" collapsed="false">
      <c r="A892" s="353" t="n">
        <v>888</v>
      </c>
      <c r="B892" s="267" t="s">
        <v>5981</v>
      </c>
      <c r="C892" s="269" t="s">
        <v>784</v>
      </c>
      <c r="D892" s="269" t="s">
        <v>772</v>
      </c>
      <c r="E892" s="269" t="s">
        <v>873</v>
      </c>
      <c r="F892" s="442" t="n">
        <v>1.52</v>
      </c>
      <c r="G892" s="272" t="n">
        <v>2015</v>
      </c>
      <c r="H892" s="447" t="n">
        <v>207</v>
      </c>
      <c r="I892" s="267" t="n">
        <v>1.52</v>
      </c>
      <c r="J892" s="458" t="s">
        <v>45</v>
      </c>
      <c r="K892" s="279" t="s">
        <v>5982</v>
      </c>
      <c r="L892" s="269" t="s">
        <v>784</v>
      </c>
      <c r="M892" s="370" t="s">
        <v>3607</v>
      </c>
      <c r="N892" s="267" t="s">
        <v>3657</v>
      </c>
      <c r="O892" s="392" t="n">
        <v>111.0899866</v>
      </c>
      <c r="P892" s="393" t="n">
        <v>-0.178290431</v>
      </c>
      <c r="Q892" s="310" t="s">
        <v>3609</v>
      </c>
      <c r="R892" s="370"/>
      <c r="S892" s="370"/>
      <c r="T892" s="218"/>
      <c r="U892" s="218"/>
      <c r="V892" s="218"/>
      <c r="W892" s="218"/>
      <c r="X892" s="218"/>
      <c r="Y892" s="218"/>
      <c r="Z892" s="218"/>
      <c r="AA892" s="218"/>
    </row>
    <row r="893" customFormat="false" ht="15.75" hidden="false" customHeight="true" outlineLevel="0" collapsed="false">
      <c r="A893" s="353" t="n">
        <v>889</v>
      </c>
      <c r="B893" s="267" t="s">
        <v>5983</v>
      </c>
      <c r="C893" s="269" t="s">
        <v>784</v>
      </c>
      <c r="D893" s="269" t="s">
        <v>772</v>
      </c>
      <c r="E893" s="269" t="s">
        <v>873</v>
      </c>
      <c r="F893" s="442" t="n">
        <v>1.02</v>
      </c>
      <c r="G893" s="272" t="n">
        <v>2020</v>
      </c>
      <c r="H893" s="447" t="n">
        <v>139</v>
      </c>
      <c r="I893" s="267" t="n">
        <v>1.45</v>
      </c>
      <c r="J893" s="458" t="s">
        <v>39</v>
      </c>
      <c r="K893" s="451" t="s">
        <v>5984</v>
      </c>
      <c r="L893" s="269" t="s">
        <v>784</v>
      </c>
      <c r="M893" s="370" t="s">
        <v>3607</v>
      </c>
      <c r="N893" s="267" t="s">
        <v>3657</v>
      </c>
      <c r="O893" s="392" t="n">
        <v>111.0848016</v>
      </c>
      <c r="P893" s="393" t="n">
        <v>-0.16821549</v>
      </c>
      <c r="Q893" s="310" t="s">
        <v>3609</v>
      </c>
      <c r="R893" s="370"/>
      <c r="S893" s="370"/>
      <c r="T893" s="218"/>
      <c r="U893" s="218"/>
      <c r="V893" s="218"/>
      <c r="W893" s="218"/>
      <c r="X893" s="218"/>
      <c r="Y893" s="218"/>
      <c r="Z893" s="218"/>
      <c r="AA893" s="218"/>
    </row>
    <row r="894" customFormat="false" ht="15.75" hidden="false" customHeight="true" outlineLevel="0" collapsed="false">
      <c r="A894" s="353" t="n">
        <v>890</v>
      </c>
      <c r="B894" s="267" t="s">
        <v>5985</v>
      </c>
      <c r="C894" s="269" t="s">
        <v>785</v>
      </c>
      <c r="D894" s="269" t="s">
        <v>772</v>
      </c>
      <c r="E894" s="269" t="s">
        <v>873</v>
      </c>
      <c r="F894" s="442" t="n">
        <v>1.1</v>
      </c>
      <c r="G894" s="272" t="n">
        <v>2018</v>
      </c>
      <c r="H894" s="447" t="n">
        <v>150</v>
      </c>
      <c r="I894" s="457" t="n">
        <v>1.1</v>
      </c>
      <c r="J894" s="458" t="s">
        <v>45</v>
      </c>
      <c r="K894" s="279" t="s">
        <v>5986</v>
      </c>
      <c r="L894" s="269" t="s">
        <v>785</v>
      </c>
      <c r="M894" s="394" t="s">
        <v>5987</v>
      </c>
      <c r="N894" s="267" t="s">
        <v>3657</v>
      </c>
      <c r="O894" s="392" t="n">
        <v>111.0740862</v>
      </c>
      <c r="P894" s="393" t="n">
        <v>-0.183570483</v>
      </c>
      <c r="Q894" s="310" t="s">
        <v>3609</v>
      </c>
      <c r="R894" s="370"/>
      <c r="S894" s="370"/>
      <c r="T894" s="218"/>
      <c r="U894" s="218"/>
      <c r="V894" s="218"/>
      <c r="W894" s="218"/>
      <c r="X894" s="218"/>
      <c r="Y894" s="218"/>
      <c r="Z894" s="218"/>
      <c r="AA894" s="218"/>
    </row>
    <row r="895" customFormat="false" ht="15.75" hidden="false" customHeight="true" outlineLevel="0" collapsed="false">
      <c r="A895" s="353" t="n">
        <v>891</v>
      </c>
      <c r="B895" s="267" t="s">
        <v>5988</v>
      </c>
      <c r="C895" s="269" t="s">
        <v>786</v>
      </c>
      <c r="D895" s="269" t="s">
        <v>772</v>
      </c>
      <c r="E895" s="269" t="s">
        <v>873</v>
      </c>
      <c r="F895" s="442" t="n">
        <v>0.69</v>
      </c>
      <c r="G895" s="272" t="n">
        <v>2018</v>
      </c>
      <c r="H895" s="447" t="n">
        <v>94</v>
      </c>
      <c r="I895" s="267" t="n">
        <v>0.69</v>
      </c>
      <c r="J895" s="458" t="s">
        <v>45</v>
      </c>
      <c r="K895" s="279" t="s">
        <v>5989</v>
      </c>
      <c r="L895" s="269" t="s">
        <v>786</v>
      </c>
      <c r="M895" s="370" t="s">
        <v>3607</v>
      </c>
      <c r="N895" s="267" t="s">
        <v>3657</v>
      </c>
      <c r="O895" s="392" t="n">
        <v>111.0779712</v>
      </c>
      <c r="P895" s="393" t="n">
        <v>-0.182586211</v>
      </c>
      <c r="Q895" s="310" t="s">
        <v>3609</v>
      </c>
      <c r="R895" s="370"/>
      <c r="S895" s="370"/>
      <c r="T895" s="218"/>
      <c r="U895" s="218"/>
      <c r="V895" s="218"/>
      <c r="W895" s="218"/>
      <c r="X895" s="218"/>
      <c r="Y895" s="218"/>
      <c r="Z895" s="218"/>
      <c r="AA895" s="218"/>
    </row>
    <row r="896" customFormat="false" ht="15.75" hidden="false" customHeight="true" outlineLevel="0" collapsed="false">
      <c r="A896" s="353" t="n">
        <v>892</v>
      </c>
      <c r="B896" s="267" t="s">
        <v>5990</v>
      </c>
      <c r="C896" s="269" t="s">
        <v>787</v>
      </c>
      <c r="D896" s="269" t="s">
        <v>788</v>
      </c>
      <c r="E896" s="269" t="s">
        <v>5991</v>
      </c>
      <c r="F896" s="439" t="n">
        <v>5.26</v>
      </c>
      <c r="G896" s="267" t="n">
        <v>2015</v>
      </c>
      <c r="H896" s="447" t="n">
        <v>715</v>
      </c>
      <c r="I896" s="267" t="n">
        <v>5.26</v>
      </c>
      <c r="J896" s="376" t="s">
        <v>45</v>
      </c>
      <c r="K896" s="279" t="s">
        <v>5720</v>
      </c>
      <c r="L896" s="269" t="s">
        <v>787</v>
      </c>
      <c r="M896" s="370" t="s">
        <v>3607</v>
      </c>
      <c r="N896" s="267" t="s">
        <v>3657</v>
      </c>
      <c r="O896" s="385" t="n">
        <v>110.971</v>
      </c>
      <c r="P896" s="386" t="n">
        <v>-0.21077</v>
      </c>
      <c r="Q896" s="310" t="s">
        <v>3609</v>
      </c>
      <c r="R896" s="269"/>
      <c r="S896" s="269"/>
      <c r="T896" s="218"/>
      <c r="U896" s="218"/>
      <c r="V896" s="218"/>
      <c r="W896" s="218"/>
      <c r="X896" s="218"/>
      <c r="Y896" s="218"/>
      <c r="Z896" s="218"/>
      <c r="AA896" s="218"/>
    </row>
    <row r="897" customFormat="false" ht="15.75" hidden="false" customHeight="true" outlineLevel="0" collapsed="false">
      <c r="A897" s="353" t="n">
        <v>893</v>
      </c>
      <c r="B897" s="267" t="s">
        <v>5992</v>
      </c>
      <c r="C897" s="269" t="s">
        <v>789</v>
      </c>
      <c r="D897" s="269" t="s">
        <v>788</v>
      </c>
      <c r="E897" s="269" t="s">
        <v>5993</v>
      </c>
      <c r="F897" s="442" t="n">
        <v>0.51</v>
      </c>
      <c r="G897" s="267" t="n">
        <v>2016</v>
      </c>
      <c r="H897" s="447" t="n">
        <v>69</v>
      </c>
      <c r="I897" s="267" t="n">
        <v>0.51</v>
      </c>
      <c r="J897" s="376" t="s">
        <v>45</v>
      </c>
      <c r="K897" s="279" t="s">
        <v>5722</v>
      </c>
      <c r="L897" s="269" t="s">
        <v>789</v>
      </c>
      <c r="M897" s="370" t="s">
        <v>3607</v>
      </c>
      <c r="N897" s="267" t="s">
        <v>3657</v>
      </c>
      <c r="O897" s="392" t="n">
        <v>110.9747</v>
      </c>
      <c r="P897" s="393" t="n">
        <v>-0.23172</v>
      </c>
      <c r="Q897" s="310" t="s">
        <v>3609</v>
      </c>
      <c r="R897" s="269"/>
      <c r="S897" s="269"/>
      <c r="T897" s="218"/>
      <c r="U897" s="218"/>
      <c r="V897" s="218"/>
      <c r="W897" s="218"/>
      <c r="X897" s="218"/>
      <c r="Y897" s="218"/>
      <c r="Z897" s="218"/>
      <c r="AA897" s="218"/>
    </row>
    <row r="898" customFormat="false" ht="15.75" hidden="false" customHeight="true" outlineLevel="0" collapsed="false">
      <c r="A898" s="353" t="n">
        <v>894</v>
      </c>
      <c r="B898" s="267" t="s">
        <v>5994</v>
      </c>
      <c r="C898" s="269" t="s">
        <v>790</v>
      </c>
      <c r="D898" s="269" t="s">
        <v>788</v>
      </c>
      <c r="E898" s="269" t="s">
        <v>5991</v>
      </c>
      <c r="F898" s="442" t="n">
        <v>2.26</v>
      </c>
      <c r="G898" s="267" t="n">
        <v>2015</v>
      </c>
      <c r="H898" s="447" t="n">
        <v>307</v>
      </c>
      <c r="I898" s="267" t="n">
        <v>2.26</v>
      </c>
      <c r="J898" s="376" t="s">
        <v>45</v>
      </c>
      <c r="K898" s="279" t="s">
        <v>5725</v>
      </c>
      <c r="L898" s="269" t="s">
        <v>790</v>
      </c>
      <c r="M898" s="370" t="s">
        <v>3607</v>
      </c>
      <c r="N898" s="267" t="s">
        <v>3657</v>
      </c>
      <c r="O898" s="392" t="n">
        <v>110.973</v>
      </c>
      <c r="P898" s="393" t="n">
        <v>-0.20935</v>
      </c>
      <c r="Q898" s="310" t="s">
        <v>3609</v>
      </c>
      <c r="R898" s="269"/>
      <c r="S898" s="269"/>
      <c r="T898" s="218"/>
      <c r="U898" s="218"/>
      <c r="V898" s="218"/>
      <c r="W898" s="218"/>
      <c r="X898" s="218"/>
      <c r="Y898" s="218"/>
      <c r="Z898" s="218"/>
      <c r="AA898" s="218"/>
    </row>
    <row r="899" customFormat="false" ht="15.75" hidden="false" customHeight="true" outlineLevel="0" collapsed="false">
      <c r="A899" s="353" t="n">
        <v>895</v>
      </c>
      <c r="B899" s="267" t="s">
        <v>5995</v>
      </c>
      <c r="C899" s="269" t="s">
        <v>791</v>
      </c>
      <c r="D899" s="269" t="s">
        <v>788</v>
      </c>
      <c r="E899" s="269" t="s">
        <v>5991</v>
      </c>
      <c r="F899" s="442" t="n">
        <v>2.16</v>
      </c>
      <c r="G899" s="267" t="n">
        <v>2013</v>
      </c>
      <c r="H899" s="447" t="n">
        <v>294</v>
      </c>
      <c r="I899" s="267" t="n">
        <v>2.16</v>
      </c>
      <c r="J899" s="376" t="s">
        <v>45</v>
      </c>
      <c r="K899" s="279" t="s">
        <v>5727</v>
      </c>
      <c r="L899" s="269" t="s">
        <v>791</v>
      </c>
      <c r="M899" s="370" t="s">
        <v>3607</v>
      </c>
      <c r="N899" s="267" t="s">
        <v>3657</v>
      </c>
      <c r="O899" s="392" t="n">
        <v>111.0121</v>
      </c>
      <c r="P899" s="393" t="n">
        <v>-0.21274</v>
      </c>
      <c r="Q899" s="310" t="s">
        <v>3609</v>
      </c>
      <c r="R899" s="269"/>
      <c r="S899" s="269"/>
      <c r="T899" s="218"/>
      <c r="U899" s="218"/>
      <c r="V899" s="218"/>
      <c r="W899" s="218"/>
      <c r="X899" s="218"/>
      <c r="Y899" s="218"/>
      <c r="Z899" s="218"/>
      <c r="AA899" s="218"/>
    </row>
    <row r="900" customFormat="false" ht="15.75" hidden="false" customHeight="true" outlineLevel="0" collapsed="false">
      <c r="A900" s="353" t="n">
        <v>896</v>
      </c>
      <c r="B900" s="267" t="s">
        <v>5996</v>
      </c>
      <c r="C900" s="269" t="s">
        <v>791</v>
      </c>
      <c r="D900" s="269" t="s">
        <v>788</v>
      </c>
      <c r="E900" s="269" t="s">
        <v>5991</v>
      </c>
      <c r="F900" s="442" t="n">
        <v>1.67</v>
      </c>
      <c r="G900" s="267" t="n">
        <v>2021</v>
      </c>
      <c r="H900" s="447" t="n">
        <v>227</v>
      </c>
      <c r="I900" s="267" t="n">
        <v>1.67</v>
      </c>
      <c r="J900" s="381" t="s">
        <v>45</v>
      </c>
      <c r="K900" s="279" t="s">
        <v>5739</v>
      </c>
      <c r="L900" s="269" t="s">
        <v>791</v>
      </c>
      <c r="M900" s="370" t="s">
        <v>3607</v>
      </c>
      <c r="N900" s="267" t="s">
        <v>3657</v>
      </c>
      <c r="O900" s="392" t="n">
        <v>111.0147</v>
      </c>
      <c r="P900" s="393" t="n">
        <v>-0.21063</v>
      </c>
      <c r="Q900" s="310" t="s">
        <v>3609</v>
      </c>
      <c r="R900" s="269"/>
      <c r="S900" s="269"/>
      <c r="T900" s="218"/>
      <c r="U900" s="218"/>
      <c r="V900" s="218"/>
      <c r="W900" s="218"/>
      <c r="X900" s="218"/>
      <c r="Y900" s="218"/>
      <c r="Z900" s="218"/>
      <c r="AA900" s="218"/>
    </row>
    <row r="901" customFormat="false" ht="15.75" hidden="false" customHeight="true" outlineLevel="0" collapsed="false">
      <c r="A901" s="353" t="n">
        <v>897</v>
      </c>
      <c r="B901" s="267" t="s">
        <v>5997</v>
      </c>
      <c r="C901" s="269" t="s">
        <v>792</v>
      </c>
      <c r="D901" s="269" t="s">
        <v>788</v>
      </c>
      <c r="E901" s="269" t="s">
        <v>5991</v>
      </c>
      <c r="F901" s="442" t="n">
        <v>3.04</v>
      </c>
      <c r="G901" s="267" t="n">
        <v>2015</v>
      </c>
      <c r="H901" s="447" t="n">
        <v>413</v>
      </c>
      <c r="I901" s="267" t="n">
        <v>3.04</v>
      </c>
      <c r="J901" s="376" t="s">
        <v>45</v>
      </c>
      <c r="K901" s="279" t="s">
        <v>5744</v>
      </c>
      <c r="L901" s="269" t="s">
        <v>792</v>
      </c>
      <c r="M901" s="370" t="s">
        <v>3607</v>
      </c>
      <c r="N901" s="267" t="s">
        <v>3657</v>
      </c>
      <c r="O901" s="392" t="n">
        <v>110.9717</v>
      </c>
      <c r="P901" s="393" t="n">
        <v>-0.20913</v>
      </c>
      <c r="Q901" s="310" t="s">
        <v>3609</v>
      </c>
      <c r="R901" s="269"/>
      <c r="S901" s="269"/>
      <c r="T901" s="218"/>
      <c r="U901" s="218"/>
      <c r="V901" s="218"/>
      <c r="W901" s="218"/>
      <c r="X901" s="218"/>
      <c r="Y901" s="218"/>
      <c r="Z901" s="218"/>
      <c r="AA901" s="218"/>
    </row>
    <row r="902" customFormat="false" ht="15.75" hidden="false" customHeight="true" outlineLevel="0" collapsed="false">
      <c r="A902" s="353" t="n">
        <v>898</v>
      </c>
      <c r="B902" s="267" t="s">
        <v>5998</v>
      </c>
      <c r="C902" s="269" t="s">
        <v>793</v>
      </c>
      <c r="D902" s="269" t="s">
        <v>788</v>
      </c>
      <c r="E902" s="269" t="s">
        <v>5991</v>
      </c>
      <c r="F902" s="442" t="n">
        <v>2</v>
      </c>
      <c r="G902" s="267" t="n">
        <v>2018</v>
      </c>
      <c r="H902" s="447" t="n">
        <v>272</v>
      </c>
      <c r="I902" s="448" t="n">
        <v>0.84</v>
      </c>
      <c r="J902" s="449" t="s">
        <v>39</v>
      </c>
      <c r="K902" s="451" t="s">
        <v>5999</v>
      </c>
      <c r="L902" s="269" t="s">
        <v>793</v>
      </c>
      <c r="M902" s="394" t="s">
        <v>6000</v>
      </c>
      <c r="N902" s="267" t="s">
        <v>3657</v>
      </c>
      <c r="O902" s="392" t="n">
        <v>110.9588</v>
      </c>
      <c r="P902" s="393" t="n">
        <v>-0.21563</v>
      </c>
      <c r="Q902" s="310" t="s">
        <v>3609</v>
      </c>
      <c r="R902" s="269"/>
      <c r="S902" s="269"/>
      <c r="T902" s="218"/>
      <c r="U902" s="218"/>
      <c r="V902" s="218"/>
      <c r="W902" s="218"/>
      <c r="X902" s="218"/>
      <c r="Y902" s="218"/>
      <c r="Z902" s="218"/>
      <c r="AA902" s="218"/>
    </row>
    <row r="903" customFormat="false" ht="15.75" hidden="false" customHeight="true" outlineLevel="0" collapsed="false">
      <c r="A903" s="353" t="n">
        <v>899</v>
      </c>
      <c r="B903" s="267" t="s">
        <v>6001</v>
      </c>
      <c r="C903" s="269" t="s">
        <v>794</v>
      </c>
      <c r="D903" s="269" t="s">
        <v>788</v>
      </c>
      <c r="E903" s="269" t="s">
        <v>5991</v>
      </c>
      <c r="F903" s="442" t="n">
        <v>3.64</v>
      </c>
      <c r="G903" s="267" t="n">
        <v>2015</v>
      </c>
      <c r="H903" s="447" t="n">
        <v>495</v>
      </c>
      <c r="I903" s="267" t="n">
        <v>3.64</v>
      </c>
      <c r="J903" s="376" t="s">
        <v>45</v>
      </c>
      <c r="K903" s="279" t="s">
        <v>5746</v>
      </c>
      <c r="L903" s="269" t="s">
        <v>794</v>
      </c>
      <c r="M903" s="370" t="s">
        <v>3607</v>
      </c>
      <c r="N903" s="267" t="s">
        <v>3657</v>
      </c>
      <c r="O903" s="392" t="n">
        <v>110.9591</v>
      </c>
      <c r="P903" s="393" t="n">
        <v>-0.21742</v>
      </c>
      <c r="Q903" s="310" t="s">
        <v>3609</v>
      </c>
      <c r="R903" s="269"/>
      <c r="S903" s="269"/>
      <c r="T903" s="218"/>
      <c r="U903" s="218"/>
      <c r="V903" s="218"/>
      <c r="W903" s="218"/>
      <c r="X903" s="218"/>
      <c r="Y903" s="218"/>
      <c r="Z903" s="218"/>
      <c r="AA903" s="218"/>
    </row>
    <row r="904" customFormat="false" ht="15.75" hidden="false" customHeight="true" outlineLevel="0" collapsed="false">
      <c r="A904" s="353" t="n">
        <v>900</v>
      </c>
      <c r="B904" s="267" t="s">
        <v>6002</v>
      </c>
      <c r="C904" s="269" t="s">
        <v>795</v>
      </c>
      <c r="D904" s="269" t="s">
        <v>788</v>
      </c>
      <c r="E904" s="269" t="s">
        <v>5991</v>
      </c>
      <c r="F904" s="442" t="n">
        <v>1.56</v>
      </c>
      <c r="G904" s="267" t="n">
        <v>2019</v>
      </c>
      <c r="H904" s="447" t="n">
        <v>430</v>
      </c>
      <c r="I904" s="267" t="n">
        <v>3.16</v>
      </c>
      <c r="J904" s="376" t="s">
        <v>45</v>
      </c>
      <c r="K904" s="279" t="s">
        <v>5807</v>
      </c>
      <c r="L904" s="269" t="s">
        <v>795</v>
      </c>
      <c r="M904" s="370" t="s">
        <v>3607</v>
      </c>
      <c r="N904" s="267" t="s">
        <v>3657</v>
      </c>
      <c r="O904" s="392" t="n">
        <v>110.97</v>
      </c>
      <c r="P904" s="393" t="n">
        <v>-0.20875</v>
      </c>
      <c r="Q904" s="310" t="s">
        <v>3609</v>
      </c>
      <c r="R904" s="269"/>
      <c r="S904" s="269"/>
      <c r="T904" s="218"/>
      <c r="U904" s="218"/>
      <c r="V904" s="218"/>
      <c r="W904" s="218"/>
      <c r="X904" s="218"/>
      <c r="Y904" s="218"/>
      <c r="Z904" s="218"/>
      <c r="AA904" s="218"/>
    </row>
    <row r="905" customFormat="false" ht="15.75" hidden="false" customHeight="true" outlineLevel="0" collapsed="false">
      <c r="A905" s="353" t="n">
        <v>901</v>
      </c>
      <c r="B905" s="267" t="s">
        <v>6003</v>
      </c>
      <c r="C905" s="269" t="s">
        <v>796</v>
      </c>
      <c r="D905" s="269" t="s">
        <v>788</v>
      </c>
      <c r="E905" s="269" t="s">
        <v>5991</v>
      </c>
      <c r="F905" s="442" t="n">
        <v>0.7</v>
      </c>
      <c r="G905" s="267" t="n">
        <v>2016</v>
      </c>
      <c r="H905" s="447" t="n">
        <v>95</v>
      </c>
      <c r="I905" s="457" t="n">
        <v>0.7</v>
      </c>
      <c r="J905" s="376" t="s">
        <v>45</v>
      </c>
      <c r="K905" s="279" t="s">
        <v>6004</v>
      </c>
      <c r="L905" s="269" t="s">
        <v>796</v>
      </c>
      <c r="M905" s="370" t="s">
        <v>3607</v>
      </c>
      <c r="N905" s="267" t="s">
        <v>3657</v>
      </c>
      <c r="O905" s="392" t="n">
        <v>110.9585</v>
      </c>
      <c r="P905" s="393" t="n">
        <v>-0.21382</v>
      </c>
      <c r="Q905" s="310" t="s">
        <v>3609</v>
      </c>
      <c r="R905" s="269"/>
      <c r="S905" s="269"/>
      <c r="T905" s="218"/>
      <c r="U905" s="218"/>
      <c r="V905" s="218"/>
      <c r="W905" s="218"/>
      <c r="X905" s="218"/>
      <c r="Y905" s="218"/>
      <c r="Z905" s="218"/>
      <c r="AA905" s="218"/>
    </row>
    <row r="906" customFormat="false" ht="15.75" hidden="false" customHeight="true" outlineLevel="0" collapsed="false">
      <c r="A906" s="353" t="n">
        <v>902</v>
      </c>
      <c r="B906" s="267" t="s">
        <v>6005</v>
      </c>
      <c r="C906" s="269" t="s">
        <v>796</v>
      </c>
      <c r="D906" s="269" t="s">
        <v>788</v>
      </c>
      <c r="E906" s="269" t="s">
        <v>5991</v>
      </c>
      <c r="F906" s="442" t="n">
        <v>0.1</v>
      </c>
      <c r="G906" s="267" t="n">
        <v>2016</v>
      </c>
      <c r="H906" s="447" t="n">
        <v>14</v>
      </c>
      <c r="I906" s="457" t="n">
        <v>0.1</v>
      </c>
      <c r="J906" s="376" t="s">
        <v>45</v>
      </c>
      <c r="K906" s="279" t="s">
        <v>5841</v>
      </c>
      <c r="L906" s="269" t="s">
        <v>796</v>
      </c>
      <c r="M906" s="370" t="s">
        <v>3607</v>
      </c>
      <c r="N906" s="267" t="s">
        <v>3657</v>
      </c>
      <c r="O906" s="392" t="n">
        <v>110.9581</v>
      </c>
      <c r="P906" s="393" t="n">
        <v>-0.214</v>
      </c>
      <c r="Q906" s="310" t="s">
        <v>3609</v>
      </c>
      <c r="R906" s="269"/>
      <c r="S906" s="269"/>
      <c r="T906" s="218"/>
      <c r="U906" s="218"/>
      <c r="V906" s="218"/>
      <c r="W906" s="218"/>
      <c r="X906" s="218"/>
      <c r="Y906" s="218"/>
      <c r="Z906" s="218"/>
      <c r="AA906" s="218"/>
    </row>
    <row r="907" customFormat="false" ht="15.75" hidden="false" customHeight="true" outlineLevel="0" collapsed="false">
      <c r="A907" s="353" t="n">
        <v>903</v>
      </c>
      <c r="B907" s="267" t="s">
        <v>6006</v>
      </c>
      <c r="C907" s="269" t="s">
        <v>797</v>
      </c>
      <c r="D907" s="269" t="s">
        <v>788</v>
      </c>
      <c r="E907" s="269" t="s">
        <v>5991</v>
      </c>
      <c r="F907" s="442" t="n">
        <v>0.66</v>
      </c>
      <c r="G907" s="267" t="n">
        <v>2013</v>
      </c>
      <c r="H907" s="447" t="n">
        <v>90</v>
      </c>
      <c r="I907" s="267" t="n">
        <v>0.66</v>
      </c>
      <c r="J907" s="376" t="s">
        <v>45</v>
      </c>
      <c r="K907" s="279" t="s">
        <v>5847</v>
      </c>
      <c r="L907" s="269" t="s">
        <v>797</v>
      </c>
      <c r="M907" s="370" t="s">
        <v>3607</v>
      </c>
      <c r="N907" s="267" t="s">
        <v>3657</v>
      </c>
      <c r="O907" s="392" t="n">
        <v>110.9599</v>
      </c>
      <c r="P907" s="393" t="n">
        <v>-0.21652</v>
      </c>
      <c r="Q907" s="310" t="s">
        <v>3609</v>
      </c>
      <c r="R907" s="269"/>
      <c r="S907" s="269"/>
      <c r="T907" s="218"/>
      <c r="U907" s="218"/>
      <c r="V907" s="218"/>
      <c r="W907" s="218"/>
      <c r="X907" s="218"/>
      <c r="Y907" s="218"/>
      <c r="Z907" s="218"/>
      <c r="AA907" s="218"/>
    </row>
    <row r="908" customFormat="false" ht="15.75" hidden="false" customHeight="true" outlineLevel="0" collapsed="false">
      <c r="A908" s="353" t="n">
        <v>904</v>
      </c>
      <c r="B908" s="267" t="s">
        <v>6007</v>
      </c>
      <c r="C908" s="269" t="s">
        <v>797</v>
      </c>
      <c r="D908" s="269" t="s">
        <v>788</v>
      </c>
      <c r="E908" s="269" t="s">
        <v>5991</v>
      </c>
      <c r="F908" s="442" t="n">
        <v>1.36</v>
      </c>
      <c r="G908" s="267" t="n">
        <v>2016</v>
      </c>
      <c r="H908" s="447" t="n">
        <v>185</v>
      </c>
      <c r="I908" s="448" t="n">
        <v>1.37</v>
      </c>
      <c r="J908" s="449" t="s">
        <v>39</v>
      </c>
      <c r="K908" s="451" t="s">
        <v>6008</v>
      </c>
      <c r="L908" s="269" t="s">
        <v>797</v>
      </c>
      <c r="M908" s="370" t="s">
        <v>3607</v>
      </c>
      <c r="N908" s="267" t="s">
        <v>3657</v>
      </c>
      <c r="O908" s="392" t="n">
        <v>110.9629</v>
      </c>
      <c r="P908" s="393" t="n">
        <v>-0.21658</v>
      </c>
      <c r="Q908" s="310" t="s">
        <v>3609</v>
      </c>
      <c r="R908" s="269"/>
      <c r="S908" s="269"/>
      <c r="T908" s="218"/>
      <c r="U908" s="218"/>
      <c r="V908" s="218"/>
      <c r="W908" s="218"/>
      <c r="X908" s="218"/>
      <c r="Y908" s="218"/>
      <c r="Z908" s="218"/>
      <c r="AA908" s="218"/>
    </row>
    <row r="909" customFormat="false" ht="15.75" hidden="false" customHeight="true" outlineLevel="0" collapsed="false">
      <c r="A909" s="353" t="n">
        <v>905</v>
      </c>
      <c r="B909" s="267" t="s">
        <v>6009</v>
      </c>
      <c r="C909" s="269" t="s">
        <v>798</v>
      </c>
      <c r="D909" s="269" t="s">
        <v>788</v>
      </c>
      <c r="E909" s="269" t="s">
        <v>5991</v>
      </c>
      <c r="F909" s="442" t="n">
        <v>2.12</v>
      </c>
      <c r="G909" s="267" t="n">
        <v>2016</v>
      </c>
      <c r="H909" s="447" t="n">
        <v>288</v>
      </c>
      <c r="I909" s="267" t="n">
        <v>1.12</v>
      </c>
      <c r="J909" s="376" t="s">
        <v>45</v>
      </c>
      <c r="K909" s="279" t="s">
        <v>6010</v>
      </c>
      <c r="L909" s="269" t="s">
        <v>798</v>
      </c>
      <c r="M909" s="370" t="s">
        <v>3607</v>
      </c>
      <c r="N909" s="267" t="s">
        <v>3657</v>
      </c>
      <c r="O909" s="392" t="n">
        <v>110.9637</v>
      </c>
      <c r="P909" s="393" t="n">
        <v>-0.21298</v>
      </c>
      <c r="Q909" s="310" t="s">
        <v>3609</v>
      </c>
      <c r="R909" s="269"/>
      <c r="S909" s="269"/>
      <c r="T909" s="218"/>
      <c r="U909" s="218"/>
      <c r="V909" s="218"/>
      <c r="W909" s="218"/>
      <c r="X909" s="218"/>
      <c r="Y909" s="218"/>
      <c r="Z909" s="218"/>
      <c r="AA909" s="218"/>
    </row>
    <row r="910" customFormat="false" ht="15.75" hidden="false" customHeight="true" outlineLevel="0" collapsed="false">
      <c r="A910" s="353" t="n">
        <v>906</v>
      </c>
      <c r="B910" s="267" t="s">
        <v>6011</v>
      </c>
      <c r="C910" s="269" t="s">
        <v>799</v>
      </c>
      <c r="D910" s="269" t="s">
        <v>788</v>
      </c>
      <c r="E910" s="269" t="s">
        <v>5993</v>
      </c>
      <c r="F910" s="442" t="n">
        <v>2</v>
      </c>
      <c r="G910" s="267" t="n">
        <v>2016</v>
      </c>
      <c r="H910" s="447" t="n">
        <v>272</v>
      </c>
      <c r="I910" s="457" t="n">
        <v>2</v>
      </c>
      <c r="J910" s="376" t="s">
        <v>45</v>
      </c>
      <c r="K910" s="279" t="s">
        <v>6012</v>
      </c>
      <c r="L910" s="269" t="s">
        <v>799</v>
      </c>
      <c r="M910" s="370" t="s">
        <v>3607</v>
      </c>
      <c r="N910" s="267" t="s">
        <v>3657</v>
      </c>
      <c r="O910" s="392" t="n">
        <v>110.9529</v>
      </c>
      <c r="P910" s="393" t="n">
        <v>-0.22092</v>
      </c>
      <c r="Q910" s="310" t="s">
        <v>3609</v>
      </c>
      <c r="R910" s="269"/>
      <c r="S910" s="269"/>
      <c r="T910" s="218"/>
      <c r="U910" s="218"/>
      <c r="V910" s="218"/>
      <c r="W910" s="218"/>
      <c r="X910" s="218"/>
      <c r="Y910" s="218"/>
      <c r="Z910" s="218"/>
      <c r="AA910" s="218"/>
    </row>
    <row r="911" customFormat="false" ht="15.75" hidden="false" customHeight="true" outlineLevel="0" collapsed="false">
      <c r="A911" s="353" t="n">
        <v>907</v>
      </c>
      <c r="B911" s="267" t="s">
        <v>6013</v>
      </c>
      <c r="C911" s="269" t="s">
        <v>800</v>
      </c>
      <c r="D911" s="269" t="s">
        <v>788</v>
      </c>
      <c r="E911" s="269" t="s">
        <v>5991</v>
      </c>
      <c r="F911" s="442" t="n">
        <v>1.09</v>
      </c>
      <c r="G911" s="267" t="n">
        <v>2019</v>
      </c>
      <c r="H911" s="447" t="n">
        <v>148</v>
      </c>
      <c r="I911" s="267" t="n">
        <v>1.09</v>
      </c>
      <c r="J911" s="376" t="s">
        <v>45</v>
      </c>
      <c r="K911" s="279" t="s">
        <v>6014</v>
      </c>
      <c r="L911" s="269" t="s">
        <v>800</v>
      </c>
      <c r="M911" s="370" t="s">
        <v>3607</v>
      </c>
      <c r="N911" s="267" t="s">
        <v>3657</v>
      </c>
      <c r="O911" s="392" t="n">
        <v>110.9552</v>
      </c>
      <c r="P911" s="393" t="n">
        <v>-0.20211</v>
      </c>
      <c r="Q911" s="310" t="s">
        <v>3609</v>
      </c>
      <c r="R911" s="269"/>
      <c r="S911" s="269"/>
      <c r="T911" s="218"/>
      <c r="U911" s="218"/>
      <c r="V911" s="218"/>
      <c r="W911" s="218"/>
      <c r="X911" s="218"/>
      <c r="Y911" s="218"/>
      <c r="Z911" s="218"/>
      <c r="AA911" s="218"/>
    </row>
    <row r="912" customFormat="false" ht="15.75" hidden="false" customHeight="true" outlineLevel="0" collapsed="false">
      <c r="A912" s="353" t="n">
        <v>908</v>
      </c>
      <c r="B912" s="267" t="s">
        <v>6015</v>
      </c>
      <c r="C912" s="269" t="s">
        <v>802</v>
      </c>
      <c r="D912" s="269" t="s">
        <v>788</v>
      </c>
      <c r="E912" s="269" t="s">
        <v>5991</v>
      </c>
      <c r="F912" s="442" t="n">
        <v>0.36</v>
      </c>
      <c r="G912" s="267" t="n">
        <v>2016</v>
      </c>
      <c r="H912" s="447" t="n">
        <v>49</v>
      </c>
      <c r="I912" s="267" t="n">
        <v>0.36</v>
      </c>
      <c r="J912" s="376" t="s">
        <v>45</v>
      </c>
      <c r="K912" s="279" t="s">
        <v>6016</v>
      </c>
      <c r="L912" s="269" t="s">
        <v>802</v>
      </c>
      <c r="M912" s="370" t="s">
        <v>3607</v>
      </c>
      <c r="N912" s="267" t="s">
        <v>3657</v>
      </c>
      <c r="O912" s="392" t="n">
        <v>110.951</v>
      </c>
      <c r="P912" s="393" t="n">
        <v>-0.20667</v>
      </c>
      <c r="Q912" s="310" t="s">
        <v>3609</v>
      </c>
      <c r="R912" s="269"/>
      <c r="S912" s="269"/>
      <c r="T912" s="218"/>
      <c r="U912" s="218"/>
      <c r="V912" s="218"/>
      <c r="W912" s="218"/>
      <c r="X912" s="218"/>
      <c r="Y912" s="218"/>
      <c r="Z912" s="218"/>
      <c r="AA912" s="218"/>
    </row>
    <row r="913" customFormat="false" ht="15.75" hidden="false" customHeight="true" outlineLevel="0" collapsed="false">
      <c r="A913" s="353" t="n">
        <v>909</v>
      </c>
      <c r="B913" s="267" t="s">
        <v>6017</v>
      </c>
      <c r="C913" s="269" t="s">
        <v>802</v>
      </c>
      <c r="D913" s="269" t="s">
        <v>788</v>
      </c>
      <c r="E913" s="269" t="s">
        <v>5991</v>
      </c>
      <c r="F913" s="442" t="n">
        <v>0.42</v>
      </c>
      <c r="G913" s="267" t="n">
        <v>2016</v>
      </c>
      <c r="H913" s="447" t="n">
        <v>57</v>
      </c>
      <c r="I913" s="267" t="n">
        <v>0.42</v>
      </c>
      <c r="J913" s="376" t="s">
        <v>45</v>
      </c>
      <c r="K913" s="279" t="s">
        <v>6018</v>
      </c>
      <c r="L913" s="269" t="s">
        <v>802</v>
      </c>
      <c r="M913" s="370" t="s">
        <v>3607</v>
      </c>
      <c r="N913" s="267" t="s">
        <v>3657</v>
      </c>
      <c r="O913" s="392" t="n">
        <v>110.9502</v>
      </c>
      <c r="P913" s="393" t="n">
        <v>-0.20664</v>
      </c>
      <c r="Q913" s="310" t="s">
        <v>3609</v>
      </c>
      <c r="R913" s="269"/>
      <c r="S913" s="269"/>
      <c r="T913" s="218"/>
      <c r="U913" s="218"/>
      <c r="V913" s="218"/>
      <c r="W913" s="218"/>
      <c r="X913" s="218"/>
      <c r="Y913" s="218"/>
      <c r="Z913" s="218"/>
      <c r="AA913" s="218"/>
    </row>
    <row r="914" customFormat="false" ht="15.75" hidden="false" customHeight="true" outlineLevel="0" collapsed="false">
      <c r="A914" s="353" t="n">
        <v>910</v>
      </c>
      <c r="B914" s="353" t="s">
        <v>6019</v>
      </c>
      <c r="C914" s="370" t="s">
        <v>803</v>
      </c>
      <c r="D914" s="269" t="s">
        <v>804</v>
      </c>
      <c r="E914" s="269" t="s">
        <v>868</v>
      </c>
      <c r="F914" s="439" t="n">
        <v>0.78</v>
      </c>
      <c r="G914" s="386" t="n">
        <v>2019</v>
      </c>
      <c r="H914" s="353" t="n">
        <v>106</v>
      </c>
      <c r="I914" s="459" t="n">
        <v>1.13</v>
      </c>
      <c r="J914" s="355" t="s">
        <v>39</v>
      </c>
      <c r="K914" s="460" t="s">
        <v>6020</v>
      </c>
      <c r="L914" s="283" t="s">
        <v>6021</v>
      </c>
      <c r="M914" s="370" t="s">
        <v>3607</v>
      </c>
      <c r="N914" s="267" t="s">
        <v>3657</v>
      </c>
      <c r="O914" s="385" t="n">
        <v>111.0653</v>
      </c>
      <c r="P914" s="386" t="n">
        <v>-0.114555551</v>
      </c>
      <c r="Q914" s="269"/>
      <c r="R914" s="269"/>
      <c r="S914" s="269"/>
      <c r="T914" s="218"/>
      <c r="U914" s="218"/>
      <c r="V914" s="218"/>
      <c r="W914" s="218"/>
      <c r="X914" s="218"/>
      <c r="Y914" s="218"/>
      <c r="Z914" s="218"/>
      <c r="AA914" s="218"/>
    </row>
    <row r="915" customFormat="false" ht="15.75" hidden="false" customHeight="true" outlineLevel="0" collapsed="false">
      <c r="A915" s="353" t="n">
        <v>911</v>
      </c>
      <c r="B915" s="353" t="s">
        <v>6022</v>
      </c>
      <c r="C915" s="370" t="s">
        <v>803</v>
      </c>
      <c r="D915" s="269" t="s">
        <v>804</v>
      </c>
      <c r="E915" s="269" t="s">
        <v>868</v>
      </c>
      <c r="F915" s="442" t="n">
        <v>0.4</v>
      </c>
      <c r="G915" s="393" t="n">
        <v>2020</v>
      </c>
      <c r="H915" s="353" t="n">
        <v>54</v>
      </c>
      <c r="I915" s="457" t="n">
        <v>0.4</v>
      </c>
      <c r="J915" s="358" t="s">
        <v>45</v>
      </c>
      <c r="K915" s="279" t="s">
        <v>6012</v>
      </c>
      <c r="L915" s="370" t="s">
        <v>803</v>
      </c>
      <c r="M915" s="370" t="s">
        <v>3607</v>
      </c>
      <c r="N915" s="267" t="s">
        <v>3657</v>
      </c>
      <c r="O915" s="392" t="n">
        <v>111.0654</v>
      </c>
      <c r="P915" s="393" t="n">
        <v>-0.115824585</v>
      </c>
      <c r="Q915" s="269"/>
      <c r="R915" s="269"/>
      <c r="S915" s="269"/>
      <c r="T915" s="218"/>
      <c r="U915" s="218"/>
      <c r="V915" s="218"/>
      <c r="W915" s="218"/>
      <c r="X915" s="218"/>
      <c r="Y915" s="218"/>
      <c r="Z915" s="218"/>
      <c r="AA915" s="218"/>
    </row>
    <row r="916" customFormat="false" ht="15.75" hidden="false" customHeight="true" outlineLevel="0" collapsed="false">
      <c r="A916" s="353" t="n">
        <v>912</v>
      </c>
      <c r="B916" s="353" t="s">
        <v>6023</v>
      </c>
      <c r="C916" s="370" t="s">
        <v>805</v>
      </c>
      <c r="D916" s="269" t="s">
        <v>804</v>
      </c>
      <c r="E916" s="269" t="s">
        <v>868</v>
      </c>
      <c r="F916" s="442" t="n">
        <v>0.27</v>
      </c>
      <c r="G916" s="393" t="n">
        <v>2016</v>
      </c>
      <c r="H916" s="353" t="n">
        <v>37</v>
      </c>
      <c r="I916" s="267" t="n">
        <v>0.28</v>
      </c>
      <c r="J916" s="358" t="s">
        <v>45</v>
      </c>
      <c r="K916" s="279" t="s">
        <v>6018</v>
      </c>
      <c r="L916" s="370" t="s">
        <v>805</v>
      </c>
      <c r="M916" s="370" t="s">
        <v>3607</v>
      </c>
      <c r="N916" s="267" t="s">
        <v>3657</v>
      </c>
      <c r="O916" s="392" t="n">
        <v>111.0507</v>
      </c>
      <c r="P916" s="393" t="n">
        <v>-0.098765898</v>
      </c>
      <c r="Q916" s="269"/>
      <c r="R916" s="269"/>
      <c r="S916" s="269"/>
      <c r="T916" s="218"/>
      <c r="U916" s="218"/>
      <c r="V916" s="218"/>
      <c r="W916" s="218"/>
      <c r="X916" s="218"/>
      <c r="Y916" s="218"/>
      <c r="Z916" s="218"/>
      <c r="AA916" s="218"/>
    </row>
    <row r="917" customFormat="false" ht="15.75" hidden="false" customHeight="true" outlineLevel="0" collapsed="false">
      <c r="A917" s="353" t="n">
        <v>913</v>
      </c>
      <c r="B917" s="353" t="s">
        <v>6024</v>
      </c>
      <c r="C917" s="370" t="s">
        <v>806</v>
      </c>
      <c r="D917" s="269" t="s">
        <v>804</v>
      </c>
      <c r="E917" s="269" t="s">
        <v>868</v>
      </c>
      <c r="F917" s="442" t="n">
        <v>1.05</v>
      </c>
      <c r="G917" s="393" t="n">
        <v>2009</v>
      </c>
      <c r="H917" s="353" t="n">
        <v>143</v>
      </c>
      <c r="I917" s="267" t="n">
        <v>1.05</v>
      </c>
      <c r="J917" s="358" t="s">
        <v>45</v>
      </c>
      <c r="K917" s="279" t="s">
        <v>6016</v>
      </c>
      <c r="L917" s="370" t="s">
        <v>806</v>
      </c>
      <c r="M917" s="370" t="s">
        <v>3607</v>
      </c>
      <c r="N917" s="267" t="s">
        <v>3657</v>
      </c>
      <c r="O917" s="392" t="n">
        <v>111.0575</v>
      </c>
      <c r="P917" s="393" t="n">
        <v>-0.093279695</v>
      </c>
      <c r="Q917" s="269"/>
      <c r="R917" s="269"/>
      <c r="S917" s="269"/>
      <c r="T917" s="218"/>
      <c r="U917" s="218"/>
      <c r="V917" s="218"/>
      <c r="W917" s="218"/>
      <c r="X917" s="218"/>
      <c r="Y917" s="218"/>
      <c r="Z917" s="218"/>
      <c r="AA917" s="218"/>
    </row>
    <row r="918" customFormat="false" ht="15.75" hidden="false" customHeight="true" outlineLevel="0" collapsed="false">
      <c r="A918" s="353" t="n">
        <v>914</v>
      </c>
      <c r="B918" s="353" t="s">
        <v>6025</v>
      </c>
      <c r="C918" s="370" t="s">
        <v>807</v>
      </c>
      <c r="D918" s="269" t="s">
        <v>804</v>
      </c>
      <c r="E918" s="269" t="s">
        <v>868</v>
      </c>
      <c r="F918" s="442" t="n">
        <v>1.42</v>
      </c>
      <c r="G918" s="393" t="n">
        <v>2014</v>
      </c>
      <c r="H918" s="353" t="n">
        <v>193</v>
      </c>
      <c r="I918" s="267" t="n">
        <v>1.42</v>
      </c>
      <c r="J918" s="358" t="s">
        <v>45</v>
      </c>
      <c r="K918" s="279" t="s">
        <v>6026</v>
      </c>
      <c r="L918" s="370" t="s">
        <v>807</v>
      </c>
      <c r="M918" s="370" t="s">
        <v>3607</v>
      </c>
      <c r="N918" s="267" t="s">
        <v>3657</v>
      </c>
      <c r="O918" s="392" t="n">
        <v>111.0576</v>
      </c>
      <c r="P918" s="393" t="n">
        <v>-0.107768811</v>
      </c>
      <c r="Q918" s="269"/>
      <c r="R918" s="269"/>
      <c r="S918" s="269"/>
      <c r="T918" s="218"/>
      <c r="U918" s="218"/>
      <c r="V918" s="218"/>
      <c r="W918" s="218"/>
      <c r="X918" s="218"/>
      <c r="Y918" s="218"/>
      <c r="Z918" s="218"/>
      <c r="AA918" s="218"/>
    </row>
    <row r="919" customFormat="false" ht="15.75" hidden="false" customHeight="true" outlineLevel="0" collapsed="false">
      <c r="A919" s="353" t="n">
        <v>915</v>
      </c>
      <c r="B919" s="353" t="s">
        <v>6027</v>
      </c>
      <c r="C919" s="370" t="s">
        <v>808</v>
      </c>
      <c r="D919" s="269" t="s">
        <v>804</v>
      </c>
      <c r="E919" s="269" t="s">
        <v>868</v>
      </c>
      <c r="F919" s="442" t="n">
        <v>1.31</v>
      </c>
      <c r="G919" s="393" t="n">
        <v>2013</v>
      </c>
      <c r="H919" s="353" t="n">
        <v>178</v>
      </c>
      <c r="I919" s="267" t="n">
        <v>1.29</v>
      </c>
      <c r="J919" s="358" t="s">
        <v>45</v>
      </c>
      <c r="K919" s="279" t="s">
        <v>6028</v>
      </c>
      <c r="L919" s="370" t="s">
        <v>808</v>
      </c>
      <c r="M919" s="370" t="s">
        <v>3607</v>
      </c>
      <c r="N919" s="267" t="s">
        <v>3657</v>
      </c>
      <c r="O919" s="392" t="n">
        <v>111.0569</v>
      </c>
      <c r="P919" s="393" t="n">
        <v>-0.095636306</v>
      </c>
      <c r="Q919" s="269"/>
      <c r="R919" s="269"/>
      <c r="S919" s="269"/>
      <c r="T919" s="218"/>
      <c r="U919" s="218"/>
      <c r="V919" s="218"/>
      <c r="W919" s="218"/>
      <c r="X919" s="218"/>
      <c r="Y919" s="218"/>
      <c r="Z919" s="218"/>
      <c r="AA919" s="218"/>
    </row>
    <row r="920" customFormat="false" ht="15.75" hidden="false" customHeight="true" outlineLevel="0" collapsed="false">
      <c r="A920" s="353" t="n">
        <v>916</v>
      </c>
      <c r="B920" s="353" t="s">
        <v>6029</v>
      </c>
      <c r="C920" s="370" t="s">
        <v>808</v>
      </c>
      <c r="D920" s="269" t="s">
        <v>804</v>
      </c>
      <c r="E920" s="269" t="s">
        <v>868</v>
      </c>
      <c r="F920" s="442" t="n">
        <v>0.4</v>
      </c>
      <c r="G920" s="393" t="n">
        <v>2018</v>
      </c>
      <c r="H920" s="353" t="n">
        <v>54</v>
      </c>
      <c r="I920" s="457" t="n">
        <v>0.4</v>
      </c>
      <c r="J920" s="358" t="s">
        <v>45</v>
      </c>
      <c r="K920" s="279" t="s">
        <v>6030</v>
      </c>
      <c r="L920" s="370" t="s">
        <v>808</v>
      </c>
      <c r="M920" s="370" t="s">
        <v>3607</v>
      </c>
      <c r="N920" s="267" t="s">
        <v>3657</v>
      </c>
      <c r="O920" s="392" t="n">
        <v>111.0561</v>
      </c>
      <c r="P920" s="393" t="n">
        <v>-0.096125928</v>
      </c>
      <c r="Q920" s="269"/>
      <c r="R920" s="269"/>
      <c r="S920" s="269"/>
      <c r="T920" s="218"/>
      <c r="U920" s="218"/>
      <c r="V920" s="218"/>
      <c r="W920" s="218"/>
      <c r="X920" s="218"/>
      <c r="Y920" s="218"/>
      <c r="Z920" s="218"/>
      <c r="AA920" s="218"/>
    </row>
    <row r="921" customFormat="false" ht="15.75" hidden="false" customHeight="true" outlineLevel="0" collapsed="false">
      <c r="A921" s="353" t="n">
        <v>917</v>
      </c>
      <c r="B921" s="353" t="s">
        <v>6031</v>
      </c>
      <c r="C921" s="370" t="s">
        <v>809</v>
      </c>
      <c r="D921" s="269" t="s">
        <v>804</v>
      </c>
      <c r="E921" s="269" t="s">
        <v>868</v>
      </c>
      <c r="F921" s="442" t="n">
        <v>1.95</v>
      </c>
      <c r="G921" s="393" t="n">
        <v>2011</v>
      </c>
      <c r="H921" s="353" t="n">
        <v>265</v>
      </c>
      <c r="I921" s="461" t="n">
        <v>1.82</v>
      </c>
      <c r="J921" s="361" t="s">
        <v>39</v>
      </c>
      <c r="K921" s="462" t="s">
        <v>6032</v>
      </c>
      <c r="L921" s="326" t="s">
        <v>809</v>
      </c>
      <c r="M921" s="370" t="s">
        <v>3607</v>
      </c>
      <c r="N921" s="267" t="s">
        <v>3657</v>
      </c>
      <c r="O921" s="392" t="n">
        <v>111.058</v>
      </c>
      <c r="P921" s="393" t="n">
        <v>-0.097014239</v>
      </c>
      <c r="Q921" s="269"/>
      <c r="R921" s="269"/>
      <c r="S921" s="269"/>
      <c r="T921" s="218"/>
      <c r="U921" s="218"/>
      <c r="V921" s="218"/>
      <c r="W921" s="218"/>
      <c r="X921" s="218"/>
      <c r="Y921" s="218"/>
      <c r="Z921" s="218"/>
      <c r="AA921" s="218"/>
    </row>
    <row r="922" customFormat="false" ht="15.75" hidden="false" customHeight="true" outlineLevel="0" collapsed="false">
      <c r="A922" s="353" t="n">
        <v>918</v>
      </c>
      <c r="B922" s="353" t="s">
        <v>6033</v>
      </c>
      <c r="C922" s="370" t="s">
        <v>809</v>
      </c>
      <c r="D922" s="269" t="s">
        <v>804</v>
      </c>
      <c r="E922" s="269" t="s">
        <v>868</v>
      </c>
      <c r="F922" s="442" t="n">
        <v>1.19</v>
      </c>
      <c r="G922" s="393" t="n">
        <v>2016</v>
      </c>
      <c r="H922" s="353" t="n">
        <v>162</v>
      </c>
      <c r="I922" s="267" t="n">
        <v>1.19</v>
      </c>
      <c r="J922" s="358" t="s">
        <v>45</v>
      </c>
      <c r="K922" s="279" t="s">
        <v>6034</v>
      </c>
      <c r="L922" s="370" t="s">
        <v>809</v>
      </c>
      <c r="M922" s="370" t="s">
        <v>3607</v>
      </c>
      <c r="N922" s="267" t="s">
        <v>3657</v>
      </c>
      <c r="O922" s="392" t="n">
        <v>111.0593</v>
      </c>
      <c r="P922" s="393" t="n">
        <v>-0.094661006</v>
      </c>
      <c r="Q922" s="269"/>
      <c r="R922" s="269"/>
      <c r="S922" s="269"/>
      <c r="T922" s="218"/>
      <c r="U922" s="218"/>
      <c r="V922" s="218"/>
      <c r="W922" s="218"/>
      <c r="X922" s="218"/>
      <c r="Y922" s="218"/>
      <c r="Z922" s="218"/>
      <c r="AA922" s="218"/>
    </row>
    <row r="923" customFormat="false" ht="15.75" hidden="false" customHeight="true" outlineLevel="0" collapsed="false">
      <c r="A923" s="353" t="n">
        <v>919</v>
      </c>
      <c r="B923" s="353" t="s">
        <v>6035</v>
      </c>
      <c r="C923" s="370" t="s">
        <v>809</v>
      </c>
      <c r="D923" s="269" t="s">
        <v>804</v>
      </c>
      <c r="E923" s="269" t="s">
        <v>868</v>
      </c>
      <c r="F923" s="442" t="n">
        <v>0.23</v>
      </c>
      <c r="G923" s="393" t="n">
        <v>2020</v>
      </c>
      <c r="H923" s="353" t="n">
        <v>31</v>
      </c>
      <c r="I923" s="267" t="n">
        <v>0.23</v>
      </c>
      <c r="J923" s="358" t="s">
        <v>45</v>
      </c>
      <c r="K923" s="279" t="s">
        <v>6036</v>
      </c>
      <c r="L923" s="370" t="s">
        <v>809</v>
      </c>
      <c r="M923" s="370" t="s">
        <v>3607</v>
      </c>
      <c r="N923" s="267" t="s">
        <v>3657</v>
      </c>
      <c r="O923" s="392" t="n">
        <v>111.0563</v>
      </c>
      <c r="P923" s="393" t="n">
        <v>-0.098350626</v>
      </c>
      <c r="Q923" s="269"/>
      <c r="R923" s="269"/>
      <c r="S923" s="269"/>
      <c r="T923" s="218"/>
      <c r="U923" s="218"/>
      <c r="V923" s="218"/>
      <c r="W923" s="218"/>
      <c r="X923" s="218"/>
      <c r="Y923" s="218"/>
      <c r="Z923" s="218"/>
      <c r="AA923" s="218"/>
    </row>
    <row r="924" customFormat="false" ht="15.75" hidden="false" customHeight="true" outlineLevel="0" collapsed="false">
      <c r="A924" s="353" t="n">
        <v>920</v>
      </c>
      <c r="B924" s="353" t="s">
        <v>6037</v>
      </c>
      <c r="C924" s="370" t="s">
        <v>519</v>
      </c>
      <c r="D924" s="269" t="s">
        <v>804</v>
      </c>
      <c r="E924" s="269" t="s">
        <v>868</v>
      </c>
      <c r="F924" s="442" t="n">
        <v>0.73</v>
      </c>
      <c r="G924" s="393" t="n">
        <v>2016</v>
      </c>
      <c r="H924" s="353" t="n">
        <v>99</v>
      </c>
      <c r="I924" s="461" t="n">
        <v>1.52</v>
      </c>
      <c r="J924" s="361" t="s">
        <v>39</v>
      </c>
      <c r="K924" s="462" t="s">
        <v>6038</v>
      </c>
      <c r="L924" s="326" t="s">
        <v>519</v>
      </c>
      <c r="M924" s="370" t="s">
        <v>3607</v>
      </c>
      <c r="N924" s="267" t="s">
        <v>3657</v>
      </c>
      <c r="O924" s="392" t="n">
        <v>111.0498</v>
      </c>
      <c r="P924" s="393" t="n">
        <v>-0.097504116</v>
      </c>
      <c r="Q924" s="269"/>
      <c r="R924" s="269"/>
      <c r="S924" s="269"/>
      <c r="T924" s="218"/>
      <c r="U924" s="218"/>
      <c r="V924" s="218"/>
      <c r="W924" s="218"/>
      <c r="X924" s="218"/>
      <c r="Y924" s="218"/>
      <c r="Z924" s="218"/>
      <c r="AA924" s="218"/>
    </row>
    <row r="925" customFormat="false" ht="15.75" hidden="false" customHeight="true" outlineLevel="0" collapsed="false">
      <c r="A925" s="353" t="n">
        <v>921</v>
      </c>
      <c r="B925" s="353" t="s">
        <v>6039</v>
      </c>
      <c r="C925" s="370" t="s">
        <v>519</v>
      </c>
      <c r="D925" s="269" t="s">
        <v>804</v>
      </c>
      <c r="E925" s="269" t="s">
        <v>868</v>
      </c>
      <c r="F925" s="442" t="n">
        <v>0.49</v>
      </c>
      <c r="G925" s="393" t="n">
        <v>2020</v>
      </c>
      <c r="H925" s="353" t="n">
        <v>66</v>
      </c>
      <c r="I925" s="267" t="n">
        <v>0.49</v>
      </c>
      <c r="J925" s="358" t="s">
        <v>45</v>
      </c>
      <c r="K925" s="279" t="s">
        <v>6040</v>
      </c>
      <c r="L925" s="326" t="s">
        <v>519</v>
      </c>
      <c r="M925" s="370" t="s">
        <v>3607</v>
      </c>
      <c r="N925" s="267" t="s">
        <v>3657</v>
      </c>
      <c r="O925" s="392" t="n">
        <v>111.0326</v>
      </c>
      <c r="P925" s="393" t="n">
        <v>-0.09034349</v>
      </c>
      <c r="Q925" s="269"/>
      <c r="R925" s="269"/>
      <c r="S925" s="269"/>
      <c r="T925" s="218"/>
      <c r="U925" s="218"/>
      <c r="V925" s="218"/>
      <c r="W925" s="218"/>
      <c r="X925" s="218"/>
      <c r="Y925" s="218"/>
      <c r="Z925" s="218"/>
      <c r="AA925" s="218"/>
    </row>
    <row r="926" customFormat="false" ht="15.75" hidden="false" customHeight="true" outlineLevel="0" collapsed="false">
      <c r="A926" s="353" t="n">
        <v>922</v>
      </c>
      <c r="B926" s="353" t="s">
        <v>6041</v>
      </c>
      <c r="C926" s="370" t="s">
        <v>810</v>
      </c>
      <c r="D926" s="269" t="s">
        <v>804</v>
      </c>
      <c r="E926" s="269" t="s">
        <v>868</v>
      </c>
      <c r="F926" s="442" t="n">
        <v>0.51</v>
      </c>
      <c r="G926" s="393" t="n">
        <v>2011</v>
      </c>
      <c r="H926" s="353" t="n">
        <v>69</v>
      </c>
      <c r="I926" s="457" t="n">
        <v>0.5</v>
      </c>
      <c r="J926" s="358" t="s">
        <v>45</v>
      </c>
      <c r="K926" s="279" t="s">
        <v>6042</v>
      </c>
      <c r="L926" s="370" t="s">
        <v>810</v>
      </c>
      <c r="M926" s="370" t="s">
        <v>3607</v>
      </c>
      <c r="N926" s="267" t="s">
        <v>3657</v>
      </c>
      <c r="O926" s="392" t="n">
        <v>111.055</v>
      </c>
      <c r="P926" s="393" t="n">
        <v>-0.095766366</v>
      </c>
      <c r="Q926" s="269"/>
      <c r="R926" s="269"/>
      <c r="S926" s="269"/>
      <c r="T926" s="218"/>
      <c r="U926" s="218"/>
      <c r="V926" s="218"/>
      <c r="W926" s="218"/>
      <c r="X926" s="218"/>
      <c r="Y926" s="218"/>
      <c r="Z926" s="218"/>
      <c r="AA926" s="218"/>
    </row>
    <row r="927" customFormat="false" ht="15.75" hidden="false" customHeight="true" outlineLevel="0" collapsed="false">
      <c r="A927" s="353" t="n">
        <v>923</v>
      </c>
      <c r="B927" s="353" t="s">
        <v>6043</v>
      </c>
      <c r="C927" s="370" t="s">
        <v>811</v>
      </c>
      <c r="D927" s="269" t="s">
        <v>804</v>
      </c>
      <c r="E927" s="269" t="s">
        <v>868</v>
      </c>
      <c r="F927" s="442" t="n">
        <v>1.36</v>
      </c>
      <c r="G927" s="393" t="n">
        <v>2015</v>
      </c>
      <c r="H927" s="353" t="n">
        <v>185</v>
      </c>
      <c r="I927" s="461" t="n">
        <v>1.96</v>
      </c>
      <c r="J927" s="361" t="s">
        <v>39</v>
      </c>
      <c r="K927" s="462" t="s">
        <v>6044</v>
      </c>
      <c r="L927" s="326" t="s">
        <v>811</v>
      </c>
      <c r="M927" s="370" t="s">
        <v>3607</v>
      </c>
      <c r="N927" s="267" t="s">
        <v>3657</v>
      </c>
      <c r="O927" s="392" t="n">
        <v>111.0487</v>
      </c>
      <c r="P927" s="393" t="n">
        <v>-0.100279483</v>
      </c>
      <c r="Q927" s="269"/>
      <c r="R927" s="269"/>
      <c r="S927" s="269"/>
      <c r="T927" s="218"/>
      <c r="U927" s="218"/>
      <c r="V927" s="218"/>
      <c r="W927" s="218"/>
      <c r="X927" s="218"/>
      <c r="Y927" s="218"/>
      <c r="Z927" s="218"/>
      <c r="AA927" s="218"/>
    </row>
    <row r="928" customFormat="false" ht="15.75" hidden="false" customHeight="true" outlineLevel="0" collapsed="false">
      <c r="A928" s="353" t="n">
        <v>924</v>
      </c>
      <c r="B928" s="353" t="s">
        <v>6045</v>
      </c>
      <c r="C928" s="370" t="s">
        <v>811</v>
      </c>
      <c r="D928" s="269" t="s">
        <v>804</v>
      </c>
      <c r="E928" s="269" t="s">
        <v>868</v>
      </c>
      <c r="F928" s="442" t="n">
        <v>0.41</v>
      </c>
      <c r="G928" s="393" t="n">
        <v>2017</v>
      </c>
      <c r="H928" s="353" t="n">
        <v>56</v>
      </c>
      <c r="I928" s="267" t="n">
        <v>0.41</v>
      </c>
      <c r="J928" s="358" t="s">
        <v>45</v>
      </c>
      <c r="K928" s="279" t="s">
        <v>6046</v>
      </c>
      <c r="L928" s="370" t="s">
        <v>811</v>
      </c>
      <c r="M928" s="370" t="s">
        <v>3607</v>
      </c>
      <c r="N928" s="267" t="s">
        <v>3657</v>
      </c>
      <c r="O928" s="392" t="n">
        <v>111.0485</v>
      </c>
      <c r="P928" s="393" t="n">
        <v>-0.099857403</v>
      </c>
      <c r="Q928" s="269"/>
      <c r="R928" s="269"/>
      <c r="S928" s="269"/>
      <c r="T928" s="218"/>
      <c r="U928" s="218"/>
      <c r="V928" s="218"/>
      <c r="W928" s="218"/>
      <c r="X928" s="218"/>
      <c r="Y928" s="218"/>
      <c r="Z928" s="218"/>
      <c r="AA928" s="218"/>
    </row>
    <row r="929" customFormat="false" ht="15.75" hidden="false" customHeight="true" outlineLevel="0" collapsed="false">
      <c r="A929" s="353" t="n">
        <v>925</v>
      </c>
      <c r="B929" s="353" t="s">
        <v>6047</v>
      </c>
      <c r="C929" s="370" t="s">
        <v>812</v>
      </c>
      <c r="D929" s="269" t="s">
        <v>804</v>
      </c>
      <c r="E929" s="269" t="s">
        <v>868</v>
      </c>
      <c r="F929" s="442" t="n">
        <v>1.28</v>
      </c>
      <c r="G929" s="393" t="n">
        <v>2013</v>
      </c>
      <c r="H929" s="353" t="n">
        <v>174</v>
      </c>
      <c r="I929" s="267" t="n">
        <v>1.28</v>
      </c>
      <c r="J929" s="358" t="s">
        <v>45</v>
      </c>
      <c r="K929" s="279" t="s">
        <v>6048</v>
      </c>
      <c r="L929" s="370" t="s">
        <v>812</v>
      </c>
      <c r="M929" s="370" t="s">
        <v>3607</v>
      </c>
      <c r="N929" s="267" t="s">
        <v>3657</v>
      </c>
      <c r="O929" s="392" t="n">
        <v>111.0573</v>
      </c>
      <c r="P929" s="393" t="n">
        <v>-0.097812185</v>
      </c>
      <c r="Q929" s="269"/>
      <c r="R929" s="269"/>
      <c r="S929" s="269"/>
      <c r="T929" s="218"/>
      <c r="U929" s="218"/>
      <c r="V929" s="218"/>
      <c r="W929" s="218"/>
      <c r="X929" s="218"/>
      <c r="Y929" s="218"/>
      <c r="Z929" s="218"/>
      <c r="AA929" s="218"/>
    </row>
    <row r="930" customFormat="false" ht="15.75" hidden="false" customHeight="true" outlineLevel="0" collapsed="false">
      <c r="A930" s="353" t="n">
        <v>926</v>
      </c>
      <c r="B930" s="353" t="s">
        <v>6049</v>
      </c>
      <c r="C930" s="370" t="s">
        <v>812</v>
      </c>
      <c r="D930" s="269" t="s">
        <v>804</v>
      </c>
      <c r="E930" s="269" t="s">
        <v>868</v>
      </c>
      <c r="F930" s="442" t="n">
        <v>0.76</v>
      </c>
      <c r="G930" s="393" t="n">
        <v>2018</v>
      </c>
      <c r="H930" s="353" t="n">
        <v>103</v>
      </c>
      <c r="I930" s="267" t="n">
        <v>0.75</v>
      </c>
      <c r="J930" s="358" t="s">
        <v>45</v>
      </c>
      <c r="K930" s="279" t="s">
        <v>6050</v>
      </c>
      <c r="L930" s="370" t="s">
        <v>812</v>
      </c>
      <c r="M930" s="370" t="s">
        <v>3607</v>
      </c>
      <c r="N930" s="267" t="s">
        <v>3657</v>
      </c>
      <c r="O930" s="392" t="n">
        <v>111.0564</v>
      </c>
      <c r="P930" s="393" t="n">
        <v>-0.097416658</v>
      </c>
      <c r="Q930" s="269"/>
      <c r="R930" s="269"/>
      <c r="S930" s="269"/>
      <c r="T930" s="218"/>
      <c r="U930" s="218"/>
      <c r="V930" s="218"/>
      <c r="W930" s="218"/>
      <c r="X930" s="218"/>
      <c r="Y930" s="218"/>
      <c r="Z930" s="218"/>
      <c r="AA930" s="218"/>
    </row>
    <row r="931" customFormat="false" ht="15.75" hidden="false" customHeight="true" outlineLevel="0" collapsed="false">
      <c r="A931" s="353" t="n">
        <v>927</v>
      </c>
      <c r="B931" s="353" t="s">
        <v>6051</v>
      </c>
      <c r="C931" s="370" t="s">
        <v>813</v>
      </c>
      <c r="D931" s="269" t="s">
        <v>804</v>
      </c>
      <c r="E931" s="269" t="s">
        <v>868</v>
      </c>
      <c r="F931" s="442" t="n">
        <v>0.42</v>
      </c>
      <c r="G931" s="393" t="n">
        <v>2018</v>
      </c>
      <c r="H931" s="353" t="n">
        <v>57</v>
      </c>
      <c r="I931" s="267" t="n">
        <v>0.42</v>
      </c>
      <c r="J931" s="358" t="s">
        <v>45</v>
      </c>
      <c r="K931" s="279" t="s">
        <v>6052</v>
      </c>
      <c r="L931" s="370" t="s">
        <v>813</v>
      </c>
      <c r="M931" s="370" t="s">
        <v>3607</v>
      </c>
      <c r="N931" s="267" t="s">
        <v>3657</v>
      </c>
      <c r="O931" s="392" t="n">
        <v>111.056</v>
      </c>
      <c r="P931" s="393" t="n">
        <v>-0.094311807</v>
      </c>
      <c r="Q931" s="269"/>
      <c r="R931" s="269"/>
      <c r="S931" s="269"/>
      <c r="T931" s="218"/>
      <c r="U931" s="218"/>
      <c r="V931" s="218"/>
      <c r="W931" s="218"/>
      <c r="X931" s="218"/>
      <c r="Y931" s="218"/>
      <c r="Z931" s="218"/>
      <c r="AA931" s="218"/>
    </row>
    <row r="932" customFormat="false" ht="15.75" hidden="false" customHeight="true" outlineLevel="0" collapsed="false">
      <c r="A932" s="353" t="n">
        <v>928</v>
      </c>
      <c r="B932" s="353" t="s">
        <v>6053</v>
      </c>
      <c r="C932" s="370" t="s">
        <v>813</v>
      </c>
      <c r="D932" s="269" t="s">
        <v>804</v>
      </c>
      <c r="E932" s="269" t="s">
        <v>868</v>
      </c>
      <c r="F932" s="442" t="n">
        <v>1.32</v>
      </c>
      <c r="G932" s="393" t="n">
        <v>2013</v>
      </c>
      <c r="H932" s="353" t="n">
        <v>179</v>
      </c>
      <c r="I932" s="267" t="n">
        <v>1.31</v>
      </c>
      <c r="J932" s="361" t="s">
        <v>45</v>
      </c>
      <c r="K932" s="279" t="s">
        <v>6054</v>
      </c>
      <c r="L932" s="370" t="s">
        <v>813</v>
      </c>
      <c r="M932" s="370" t="s">
        <v>3607</v>
      </c>
      <c r="N932" s="267" t="s">
        <v>3657</v>
      </c>
      <c r="O932" s="392" t="n">
        <v>111.0553</v>
      </c>
      <c r="P932" s="393" t="n">
        <v>-0.095158809</v>
      </c>
      <c r="Q932" s="269"/>
      <c r="R932" s="269"/>
      <c r="S932" s="269"/>
      <c r="T932" s="218"/>
      <c r="U932" s="218"/>
      <c r="V932" s="218"/>
      <c r="W932" s="218"/>
      <c r="X932" s="218"/>
      <c r="Y932" s="218"/>
      <c r="Z932" s="218"/>
      <c r="AA932" s="218"/>
    </row>
    <row r="933" customFormat="false" ht="15.75" hidden="false" customHeight="true" outlineLevel="0" collapsed="false">
      <c r="A933" s="353" t="n">
        <v>929</v>
      </c>
      <c r="B933" s="353" t="s">
        <v>6055</v>
      </c>
      <c r="C933" s="370" t="s">
        <v>813</v>
      </c>
      <c r="D933" s="269" t="s">
        <v>804</v>
      </c>
      <c r="E933" s="269" t="s">
        <v>868</v>
      </c>
      <c r="F933" s="442" t="n">
        <v>0.23</v>
      </c>
      <c r="G933" s="393" t="n">
        <v>2020</v>
      </c>
      <c r="H933" s="353" t="n">
        <v>31</v>
      </c>
      <c r="I933" s="267" t="n">
        <v>0.23</v>
      </c>
      <c r="J933" s="358" t="s">
        <v>45</v>
      </c>
      <c r="K933" s="279" t="s">
        <v>6056</v>
      </c>
      <c r="L933" s="370" t="s">
        <v>813</v>
      </c>
      <c r="M933" s="370" t="s">
        <v>3607</v>
      </c>
      <c r="N933" s="267" t="s">
        <v>3657</v>
      </c>
      <c r="O933" s="392" t="n">
        <v>111.0567</v>
      </c>
      <c r="P933" s="393" t="n">
        <v>-0.098489074</v>
      </c>
      <c r="Q933" s="269"/>
      <c r="R933" s="269"/>
      <c r="S933" s="269"/>
      <c r="T933" s="218"/>
      <c r="U933" s="218"/>
      <c r="V933" s="218"/>
      <c r="W933" s="218"/>
      <c r="X933" s="218"/>
      <c r="Y933" s="218"/>
      <c r="Z933" s="218"/>
      <c r="AA933" s="218"/>
    </row>
    <row r="934" customFormat="false" ht="15.75" hidden="false" customHeight="true" outlineLevel="0" collapsed="false">
      <c r="A934" s="353" t="n">
        <v>930</v>
      </c>
      <c r="B934" s="353" t="s">
        <v>6057</v>
      </c>
      <c r="C934" s="370" t="s">
        <v>165</v>
      </c>
      <c r="D934" s="269" t="s">
        <v>804</v>
      </c>
      <c r="E934" s="269" t="s">
        <v>868</v>
      </c>
      <c r="F934" s="442" t="n">
        <v>0.82</v>
      </c>
      <c r="G934" s="393" t="n">
        <v>2017</v>
      </c>
      <c r="H934" s="353" t="n">
        <v>111</v>
      </c>
      <c r="I934" s="267" t="n">
        <v>0.81</v>
      </c>
      <c r="J934" s="358" t="s">
        <v>45</v>
      </c>
      <c r="K934" s="279" t="s">
        <v>6058</v>
      </c>
      <c r="L934" s="370" t="s">
        <v>165</v>
      </c>
      <c r="M934" s="370" t="s">
        <v>3607</v>
      </c>
      <c r="N934" s="267" t="s">
        <v>3657</v>
      </c>
      <c r="O934" s="392" t="n">
        <v>111.0538</v>
      </c>
      <c r="P934" s="393" t="n">
        <v>-0.098905059</v>
      </c>
      <c r="Q934" s="269"/>
      <c r="R934" s="269"/>
      <c r="S934" s="269"/>
      <c r="T934" s="218"/>
      <c r="U934" s="218"/>
      <c r="V934" s="218"/>
      <c r="W934" s="218"/>
      <c r="X934" s="218"/>
      <c r="Y934" s="218"/>
      <c r="Z934" s="218"/>
      <c r="AA934" s="218"/>
    </row>
    <row r="935" customFormat="false" ht="15.75" hidden="false" customHeight="true" outlineLevel="0" collapsed="false">
      <c r="A935" s="353" t="n">
        <v>931</v>
      </c>
      <c r="B935" s="353" t="s">
        <v>6059</v>
      </c>
      <c r="C935" s="370" t="s">
        <v>814</v>
      </c>
      <c r="D935" s="269" t="s">
        <v>804</v>
      </c>
      <c r="E935" s="269" t="s">
        <v>868</v>
      </c>
      <c r="F935" s="442" t="n">
        <v>1.47</v>
      </c>
      <c r="G935" s="393" t="n">
        <v>2018</v>
      </c>
      <c r="H935" s="353" t="n">
        <v>200</v>
      </c>
      <c r="I935" s="267" t="n">
        <v>1.47</v>
      </c>
      <c r="J935" s="358" t="s">
        <v>45</v>
      </c>
      <c r="K935" s="279" t="s">
        <v>6060</v>
      </c>
      <c r="L935" s="370" t="s">
        <v>814</v>
      </c>
      <c r="M935" s="370" t="s">
        <v>3607</v>
      </c>
      <c r="N935" s="267" t="s">
        <v>3657</v>
      </c>
      <c r="O935" s="392" t="n">
        <v>111.0518</v>
      </c>
      <c r="P935" s="393" t="n">
        <v>-0.096402087</v>
      </c>
      <c r="Q935" s="269"/>
      <c r="R935" s="269"/>
      <c r="S935" s="269"/>
      <c r="T935" s="218"/>
      <c r="U935" s="218"/>
      <c r="V935" s="218"/>
      <c r="W935" s="218"/>
      <c r="X935" s="218"/>
      <c r="Y935" s="218"/>
      <c r="Z935" s="218"/>
      <c r="AA935" s="218"/>
    </row>
    <row r="936" customFormat="false" ht="15.75" hidden="false" customHeight="true" outlineLevel="0" collapsed="false">
      <c r="A936" s="353" t="n">
        <v>932</v>
      </c>
      <c r="B936" s="353" t="s">
        <v>6061</v>
      </c>
      <c r="C936" s="370" t="s">
        <v>815</v>
      </c>
      <c r="D936" s="269" t="s">
        <v>804</v>
      </c>
      <c r="E936" s="269" t="s">
        <v>868</v>
      </c>
      <c r="F936" s="442" t="n">
        <v>0.21</v>
      </c>
      <c r="G936" s="393" t="n">
        <v>2014</v>
      </c>
      <c r="H936" s="353" t="n">
        <v>28</v>
      </c>
      <c r="I936" s="267" t="n">
        <v>0.22</v>
      </c>
      <c r="J936" s="358" t="s">
        <v>45</v>
      </c>
      <c r="K936" s="279" t="s">
        <v>6062</v>
      </c>
      <c r="L936" s="370" t="s">
        <v>815</v>
      </c>
      <c r="M936" s="370" t="s">
        <v>3607</v>
      </c>
      <c r="N936" s="267" t="s">
        <v>3657</v>
      </c>
      <c r="O936" s="392" t="n">
        <v>111.0538</v>
      </c>
      <c r="P936" s="393" t="n">
        <v>-0.100396282</v>
      </c>
      <c r="Q936" s="269"/>
      <c r="R936" s="269"/>
      <c r="S936" s="269"/>
      <c r="T936" s="218"/>
      <c r="U936" s="218"/>
      <c r="V936" s="218"/>
      <c r="W936" s="218"/>
      <c r="X936" s="218"/>
      <c r="Y936" s="218"/>
      <c r="Z936" s="218"/>
      <c r="AA936" s="218"/>
    </row>
    <row r="937" customFormat="false" ht="15.75" hidden="false" customHeight="true" outlineLevel="0" collapsed="false">
      <c r="A937" s="353" t="n">
        <v>933</v>
      </c>
      <c r="B937" s="353" t="s">
        <v>6063</v>
      </c>
      <c r="C937" s="370" t="s">
        <v>815</v>
      </c>
      <c r="D937" s="269" t="s">
        <v>804</v>
      </c>
      <c r="E937" s="269" t="s">
        <v>868</v>
      </c>
      <c r="F937" s="442" t="n">
        <v>0.72</v>
      </c>
      <c r="G937" s="393" t="n">
        <v>2014</v>
      </c>
      <c r="H937" s="353" t="n">
        <v>98</v>
      </c>
      <c r="I937" s="267" t="n">
        <v>0.72</v>
      </c>
      <c r="J937" s="358" t="s">
        <v>45</v>
      </c>
      <c r="K937" s="279" t="s">
        <v>6064</v>
      </c>
      <c r="L937" s="370" t="s">
        <v>815</v>
      </c>
      <c r="M937" s="370" t="s">
        <v>3607</v>
      </c>
      <c r="N937" s="267" t="s">
        <v>3657</v>
      </c>
      <c r="O937" s="392" t="n">
        <v>111.0515</v>
      </c>
      <c r="P937" s="393" t="n">
        <v>-0.101771833</v>
      </c>
      <c r="Q937" s="269"/>
      <c r="R937" s="269"/>
      <c r="S937" s="269"/>
      <c r="T937" s="218"/>
      <c r="U937" s="218"/>
      <c r="V937" s="218"/>
      <c r="W937" s="218"/>
      <c r="X937" s="218"/>
      <c r="Y937" s="218"/>
      <c r="Z937" s="218"/>
      <c r="AA937" s="218"/>
    </row>
    <row r="938" customFormat="false" ht="15.75" hidden="false" customHeight="true" outlineLevel="0" collapsed="false">
      <c r="A938" s="353" t="n">
        <v>934</v>
      </c>
      <c r="B938" s="353" t="s">
        <v>6065</v>
      </c>
      <c r="C938" s="370" t="s">
        <v>816</v>
      </c>
      <c r="D938" s="269" t="s">
        <v>804</v>
      </c>
      <c r="E938" s="269" t="s">
        <v>868</v>
      </c>
      <c r="F938" s="442" t="n">
        <v>0.8</v>
      </c>
      <c r="G938" s="393" t="n">
        <v>2011</v>
      </c>
      <c r="H938" s="353" t="n">
        <v>109</v>
      </c>
      <c r="I938" s="457" t="n">
        <v>0.8</v>
      </c>
      <c r="J938" s="358" t="s">
        <v>45</v>
      </c>
      <c r="K938" s="279" t="s">
        <v>6066</v>
      </c>
      <c r="L938" s="370" t="s">
        <v>816</v>
      </c>
      <c r="M938" s="370" t="s">
        <v>3607</v>
      </c>
      <c r="N938" s="267" t="s">
        <v>3657</v>
      </c>
      <c r="O938" s="392" t="n">
        <v>111.0567</v>
      </c>
      <c r="P938" s="393" t="n">
        <v>-0.092232552</v>
      </c>
      <c r="Q938" s="269"/>
      <c r="R938" s="269"/>
      <c r="S938" s="269"/>
      <c r="T938" s="218"/>
      <c r="U938" s="218"/>
      <c r="V938" s="218"/>
      <c r="W938" s="218"/>
      <c r="X938" s="218"/>
      <c r="Y938" s="218"/>
      <c r="Z938" s="218"/>
      <c r="AA938" s="218"/>
    </row>
    <row r="939" customFormat="false" ht="15.75" hidden="false" customHeight="true" outlineLevel="0" collapsed="false">
      <c r="A939" s="353" t="n">
        <v>935</v>
      </c>
      <c r="B939" s="353" t="s">
        <v>6067</v>
      </c>
      <c r="C939" s="370" t="s">
        <v>817</v>
      </c>
      <c r="D939" s="269" t="s">
        <v>804</v>
      </c>
      <c r="E939" s="269" t="s">
        <v>868</v>
      </c>
      <c r="F939" s="442" t="n">
        <v>1.42</v>
      </c>
      <c r="G939" s="393" t="n">
        <v>2013</v>
      </c>
      <c r="H939" s="353" t="n">
        <v>193</v>
      </c>
      <c r="I939" s="267" t="n">
        <v>1.42</v>
      </c>
      <c r="J939" s="358" t="s">
        <v>45</v>
      </c>
      <c r="K939" s="279" t="s">
        <v>6068</v>
      </c>
      <c r="L939" s="370" t="s">
        <v>817</v>
      </c>
      <c r="M939" s="370" t="s">
        <v>3607</v>
      </c>
      <c r="N939" s="267" t="s">
        <v>3657</v>
      </c>
      <c r="O939" s="392" t="n">
        <v>111.0565</v>
      </c>
      <c r="P939" s="393" t="n">
        <v>-0.094902367</v>
      </c>
      <c r="Q939" s="269"/>
      <c r="R939" s="269"/>
      <c r="S939" s="269"/>
      <c r="T939" s="218"/>
      <c r="U939" s="218"/>
      <c r="V939" s="218"/>
      <c r="W939" s="218"/>
      <c r="X939" s="218"/>
      <c r="Y939" s="218"/>
      <c r="Z939" s="218"/>
      <c r="AA939" s="218"/>
    </row>
    <row r="940" customFormat="false" ht="15.75" hidden="false" customHeight="true" outlineLevel="0" collapsed="false">
      <c r="A940" s="353" t="n">
        <v>936</v>
      </c>
      <c r="B940" s="353" t="s">
        <v>6069</v>
      </c>
      <c r="C940" s="370" t="s">
        <v>817</v>
      </c>
      <c r="D940" s="269" t="s">
        <v>804</v>
      </c>
      <c r="E940" s="269" t="s">
        <v>868</v>
      </c>
      <c r="F940" s="442" t="n">
        <v>0.52</v>
      </c>
      <c r="G940" s="393" t="n">
        <v>2018</v>
      </c>
      <c r="H940" s="353" t="n">
        <v>71</v>
      </c>
      <c r="I940" s="267" t="n">
        <v>0.52</v>
      </c>
      <c r="J940" s="358" t="s">
        <v>45</v>
      </c>
      <c r="K940" s="279" t="s">
        <v>6070</v>
      </c>
      <c r="L940" s="370" t="s">
        <v>817</v>
      </c>
      <c r="M940" s="370" t="s">
        <v>3607</v>
      </c>
      <c r="N940" s="267" t="s">
        <v>3657</v>
      </c>
      <c r="O940" s="392" t="n">
        <v>111.0556</v>
      </c>
      <c r="P940" s="393" t="n">
        <v>-0.095727152</v>
      </c>
      <c r="Q940" s="269"/>
      <c r="R940" s="269"/>
      <c r="S940" s="269"/>
      <c r="T940" s="218"/>
      <c r="U940" s="218"/>
      <c r="V940" s="218"/>
      <c r="W940" s="218"/>
      <c r="X940" s="218"/>
      <c r="Y940" s="218"/>
      <c r="Z940" s="218"/>
      <c r="AA940" s="218"/>
    </row>
    <row r="941" customFormat="false" ht="15.75" hidden="false" customHeight="true" outlineLevel="0" collapsed="false">
      <c r="A941" s="353" t="n">
        <v>937</v>
      </c>
      <c r="B941" s="353" t="s">
        <v>6071</v>
      </c>
      <c r="C941" s="370" t="s">
        <v>818</v>
      </c>
      <c r="D941" s="269" t="s">
        <v>804</v>
      </c>
      <c r="E941" s="269" t="s">
        <v>868</v>
      </c>
      <c r="F941" s="442" t="n">
        <v>0.67</v>
      </c>
      <c r="G941" s="393" t="n">
        <v>2015</v>
      </c>
      <c r="H941" s="353" t="n">
        <v>91</v>
      </c>
      <c r="I941" s="267" t="n">
        <v>0.67</v>
      </c>
      <c r="J941" s="358" t="s">
        <v>45</v>
      </c>
      <c r="K941" s="279" t="s">
        <v>6072</v>
      </c>
      <c r="L941" s="370" t="s">
        <v>818</v>
      </c>
      <c r="M941" s="370" t="s">
        <v>3607</v>
      </c>
      <c r="N941" s="267" t="s">
        <v>3657</v>
      </c>
      <c r="O941" s="392" t="n">
        <v>111.0506</v>
      </c>
      <c r="P941" s="393" t="n">
        <v>-0.097771199</v>
      </c>
      <c r="Q941" s="269"/>
      <c r="R941" s="269"/>
      <c r="S941" s="269"/>
      <c r="T941" s="218"/>
      <c r="U941" s="218"/>
      <c r="V941" s="218"/>
      <c r="W941" s="218"/>
      <c r="X941" s="218"/>
      <c r="Y941" s="218"/>
      <c r="Z941" s="218"/>
      <c r="AA941" s="218"/>
    </row>
    <row r="942" customFormat="false" ht="15.75" hidden="false" customHeight="true" outlineLevel="0" collapsed="false">
      <c r="A942" s="353" t="n">
        <v>938</v>
      </c>
      <c r="B942" s="353" t="s">
        <v>6073</v>
      </c>
      <c r="C942" s="370" t="s">
        <v>818</v>
      </c>
      <c r="D942" s="269" t="s">
        <v>804</v>
      </c>
      <c r="E942" s="269" t="s">
        <v>868</v>
      </c>
      <c r="F942" s="442" t="n">
        <v>0.72</v>
      </c>
      <c r="G942" s="393" t="n">
        <v>2018</v>
      </c>
      <c r="H942" s="353" t="n">
        <v>98</v>
      </c>
      <c r="I942" s="267" t="n">
        <v>0.71</v>
      </c>
      <c r="J942" s="358" t="s">
        <v>45</v>
      </c>
      <c r="K942" s="279" t="s">
        <v>6074</v>
      </c>
      <c r="L942" s="370" t="s">
        <v>818</v>
      </c>
      <c r="M942" s="370" t="s">
        <v>3607</v>
      </c>
      <c r="N942" s="267" t="s">
        <v>3657</v>
      </c>
      <c r="O942" s="392" t="n">
        <v>111.05</v>
      </c>
      <c r="P942" s="393" t="n">
        <v>-0.098368519</v>
      </c>
      <c r="Q942" s="269"/>
      <c r="R942" s="269"/>
      <c r="S942" s="269"/>
      <c r="T942" s="218"/>
      <c r="U942" s="218"/>
      <c r="V942" s="218"/>
      <c r="W942" s="218"/>
      <c r="X942" s="218"/>
      <c r="Y942" s="218"/>
      <c r="Z942" s="218"/>
      <c r="AA942" s="218"/>
    </row>
    <row r="943" customFormat="false" ht="15.75" hidden="false" customHeight="true" outlineLevel="0" collapsed="false">
      <c r="A943" s="353" t="n">
        <v>939</v>
      </c>
      <c r="B943" s="353" t="s">
        <v>6075</v>
      </c>
      <c r="C943" s="370" t="s">
        <v>819</v>
      </c>
      <c r="D943" s="269" t="s">
        <v>804</v>
      </c>
      <c r="E943" s="269" t="s">
        <v>868</v>
      </c>
      <c r="F943" s="442" t="n">
        <v>0.49</v>
      </c>
      <c r="G943" s="393" t="n">
        <v>2010</v>
      </c>
      <c r="H943" s="353" t="n">
        <v>66</v>
      </c>
      <c r="I943" s="267" t="n">
        <v>0.49</v>
      </c>
      <c r="J943" s="358" t="s">
        <v>45</v>
      </c>
      <c r="K943" s="279" t="s">
        <v>6076</v>
      </c>
      <c r="L943" s="370" t="s">
        <v>819</v>
      </c>
      <c r="M943" s="370" t="s">
        <v>3607</v>
      </c>
      <c r="N943" s="267" t="s">
        <v>3657</v>
      </c>
      <c r="O943" s="392" t="n">
        <v>111.0547</v>
      </c>
      <c r="P943" s="393" t="n">
        <v>-0.105699476</v>
      </c>
      <c r="Q943" s="269"/>
      <c r="R943" s="269"/>
      <c r="S943" s="269"/>
      <c r="T943" s="218"/>
      <c r="U943" s="218"/>
      <c r="V943" s="218"/>
      <c r="W943" s="218"/>
      <c r="X943" s="218"/>
      <c r="Y943" s="218"/>
      <c r="Z943" s="218"/>
      <c r="AA943" s="218"/>
    </row>
    <row r="944" customFormat="false" ht="15.75" hidden="false" customHeight="true" outlineLevel="0" collapsed="false">
      <c r="A944" s="353" t="n">
        <v>940</v>
      </c>
      <c r="B944" s="353" t="s">
        <v>6077</v>
      </c>
      <c r="C944" s="370" t="s">
        <v>819</v>
      </c>
      <c r="D944" s="269" t="s">
        <v>804</v>
      </c>
      <c r="E944" s="269" t="s">
        <v>868</v>
      </c>
      <c r="F944" s="442" t="n">
        <v>0.54</v>
      </c>
      <c r="G944" s="393" t="n">
        <v>2010</v>
      </c>
      <c r="H944" s="353" t="n">
        <v>73</v>
      </c>
      <c r="I944" s="267" t="n">
        <v>0.55</v>
      </c>
      <c r="J944" s="358" t="s">
        <v>45</v>
      </c>
      <c r="K944" s="279" t="s">
        <v>6078</v>
      </c>
      <c r="L944" s="370" t="s">
        <v>819</v>
      </c>
      <c r="M944" s="370" t="s">
        <v>3607</v>
      </c>
      <c r="N944" s="267" t="s">
        <v>3657</v>
      </c>
      <c r="O944" s="392" t="n">
        <v>111.0546</v>
      </c>
      <c r="P944" s="393" t="n">
        <v>-0.100871574</v>
      </c>
      <c r="Q944" s="269"/>
      <c r="R944" s="269"/>
      <c r="S944" s="269"/>
      <c r="T944" s="218"/>
      <c r="U944" s="218"/>
      <c r="V944" s="218"/>
      <c r="W944" s="218"/>
      <c r="X944" s="218"/>
      <c r="Y944" s="218"/>
      <c r="Z944" s="218"/>
      <c r="AA944" s="218"/>
    </row>
    <row r="945" customFormat="false" ht="15.75" hidden="false" customHeight="true" outlineLevel="0" collapsed="false">
      <c r="A945" s="353" t="n">
        <v>941</v>
      </c>
      <c r="B945" s="353" t="s">
        <v>6079</v>
      </c>
      <c r="C945" s="370" t="s">
        <v>820</v>
      </c>
      <c r="D945" s="269" t="s">
        <v>804</v>
      </c>
      <c r="E945" s="269" t="s">
        <v>868</v>
      </c>
      <c r="F945" s="442" t="n">
        <v>1.41</v>
      </c>
      <c r="G945" s="386" t="n">
        <v>2022</v>
      </c>
      <c r="H945" s="353" t="n">
        <v>192</v>
      </c>
      <c r="I945" s="267" t="n">
        <v>1.43</v>
      </c>
      <c r="J945" s="358" t="s">
        <v>45</v>
      </c>
      <c r="K945" s="279" t="s">
        <v>6080</v>
      </c>
      <c r="L945" s="370" t="s">
        <v>820</v>
      </c>
      <c r="M945" s="370" t="s">
        <v>3607</v>
      </c>
      <c r="N945" s="267" t="s">
        <v>3657</v>
      </c>
      <c r="O945" s="392" t="n">
        <v>111.0524</v>
      </c>
      <c r="P945" s="393" t="n">
        <v>-0.096706579</v>
      </c>
      <c r="Q945" s="269"/>
      <c r="R945" s="269"/>
      <c r="S945" s="269"/>
      <c r="T945" s="218"/>
      <c r="U945" s="218"/>
      <c r="V945" s="218"/>
      <c r="W945" s="218"/>
      <c r="X945" s="218"/>
      <c r="Y945" s="218"/>
      <c r="Z945" s="218"/>
      <c r="AA945" s="218"/>
    </row>
    <row r="946" customFormat="false" ht="15.75" hidden="false" customHeight="true" outlineLevel="0" collapsed="false">
      <c r="A946" s="353" t="n">
        <v>942</v>
      </c>
      <c r="B946" s="353" t="s">
        <v>6081</v>
      </c>
      <c r="C946" s="370" t="s">
        <v>422</v>
      </c>
      <c r="D946" s="269" t="s">
        <v>804</v>
      </c>
      <c r="E946" s="269" t="s">
        <v>868</v>
      </c>
      <c r="F946" s="442" t="n">
        <v>0.6</v>
      </c>
      <c r="G946" s="393" t="n">
        <v>2011</v>
      </c>
      <c r="H946" s="353" t="n">
        <v>81</v>
      </c>
      <c r="I946" s="267" t="n">
        <v>0.59</v>
      </c>
      <c r="J946" s="358" t="s">
        <v>45</v>
      </c>
      <c r="K946" s="279" t="s">
        <v>6082</v>
      </c>
      <c r="L946" s="370" t="s">
        <v>422</v>
      </c>
      <c r="M946" s="370" t="s">
        <v>3607</v>
      </c>
      <c r="N946" s="267" t="s">
        <v>3657</v>
      </c>
      <c r="O946" s="392" t="n">
        <v>111.0698</v>
      </c>
      <c r="P946" s="393" t="n">
        <v>-0.121809437</v>
      </c>
      <c r="Q946" s="269"/>
      <c r="R946" s="269"/>
      <c r="S946" s="269"/>
      <c r="T946" s="218"/>
      <c r="U946" s="218"/>
      <c r="V946" s="218"/>
      <c r="W946" s="218"/>
      <c r="X946" s="218"/>
      <c r="Y946" s="218"/>
      <c r="Z946" s="218"/>
      <c r="AA946" s="218"/>
    </row>
    <row r="947" customFormat="false" ht="15.75" hidden="false" customHeight="true" outlineLevel="0" collapsed="false">
      <c r="A947" s="353" t="n">
        <v>943</v>
      </c>
      <c r="B947" s="353" t="s">
        <v>6083</v>
      </c>
      <c r="C947" s="370" t="s">
        <v>822</v>
      </c>
      <c r="D947" s="269" t="s">
        <v>804</v>
      </c>
      <c r="E947" s="269" t="s">
        <v>868</v>
      </c>
      <c r="F947" s="442" t="n">
        <v>0.91</v>
      </c>
      <c r="G947" s="386" t="n">
        <v>2012</v>
      </c>
      <c r="H947" s="353" t="n">
        <v>124</v>
      </c>
      <c r="I947" s="267" t="n">
        <v>0.91</v>
      </c>
      <c r="J947" s="358" t="s">
        <v>45</v>
      </c>
      <c r="K947" s="279" t="s">
        <v>6084</v>
      </c>
      <c r="L947" s="370" t="s">
        <v>822</v>
      </c>
      <c r="M947" s="370" t="s">
        <v>3607</v>
      </c>
      <c r="N947" s="267" t="s">
        <v>3657</v>
      </c>
      <c r="O947" s="392" t="n">
        <v>111.06</v>
      </c>
      <c r="P947" s="393" t="n">
        <v>-0.09673882</v>
      </c>
      <c r="Q947" s="269"/>
      <c r="R947" s="269"/>
      <c r="S947" s="269"/>
      <c r="T947" s="218"/>
      <c r="U947" s="218"/>
      <c r="V947" s="218"/>
      <c r="W947" s="218"/>
      <c r="X947" s="218"/>
      <c r="Y947" s="218"/>
      <c r="Z947" s="218"/>
      <c r="AA947" s="218"/>
    </row>
    <row r="948" customFormat="false" ht="15.75" hidden="false" customHeight="true" outlineLevel="0" collapsed="false">
      <c r="A948" s="353" t="n">
        <v>944</v>
      </c>
      <c r="B948" s="353" t="s">
        <v>6085</v>
      </c>
      <c r="C948" s="370" t="s">
        <v>823</v>
      </c>
      <c r="D948" s="269" t="s">
        <v>804</v>
      </c>
      <c r="E948" s="269" t="s">
        <v>868</v>
      </c>
      <c r="F948" s="442" t="n">
        <v>1.61</v>
      </c>
      <c r="G948" s="393" t="n">
        <v>2012</v>
      </c>
      <c r="H948" s="353" t="n">
        <v>219</v>
      </c>
      <c r="I948" s="267" t="n">
        <v>1.6</v>
      </c>
      <c r="J948" s="358" t="s">
        <v>45</v>
      </c>
      <c r="K948" s="279" t="s">
        <v>6080</v>
      </c>
      <c r="L948" s="370" t="s">
        <v>823</v>
      </c>
      <c r="M948" s="370" t="s">
        <v>3607</v>
      </c>
      <c r="N948" s="267" t="s">
        <v>3657</v>
      </c>
      <c r="O948" s="392" t="n">
        <v>111.0555</v>
      </c>
      <c r="P948" s="393" t="n">
        <v>-0.093934825</v>
      </c>
      <c r="Q948" s="269"/>
      <c r="R948" s="269"/>
      <c r="S948" s="269"/>
      <c r="T948" s="218"/>
      <c r="U948" s="218"/>
      <c r="V948" s="218"/>
      <c r="W948" s="218"/>
      <c r="X948" s="218"/>
      <c r="Y948" s="218"/>
      <c r="Z948" s="218"/>
      <c r="AA948" s="218"/>
    </row>
    <row r="949" customFormat="false" ht="15.75" hidden="false" customHeight="true" outlineLevel="0" collapsed="false">
      <c r="A949" s="353" t="n">
        <v>945</v>
      </c>
      <c r="B949" s="353" t="s">
        <v>6086</v>
      </c>
      <c r="C949" s="370" t="s">
        <v>823</v>
      </c>
      <c r="D949" s="269" t="s">
        <v>804</v>
      </c>
      <c r="E949" s="269" t="s">
        <v>868</v>
      </c>
      <c r="F949" s="442" t="n">
        <v>0.42</v>
      </c>
      <c r="G949" s="393" t="n">
        <v>2019</v>
      </c>
      <c r="H949" s="353" t="n">
        <v>57</v>
      </c>
      <c r="I949" s="267" t="n">
        <v>0.42</v>
      </c>
      <c r="J949" s="358" t="s">
        <v>45</v>
      </c>
      <c r="K949" s="279" t="s">
        <v>6087</v>
      </c>
      <c r="L949" s="370" t="s">
        <v>823</v>
      </c>
      <c r="M949" s="370" t="s">
        <v>3607</v>
      </c>
      <c r="N949" s="267" t="s">
        <v>3657</v>
      </c>
      <c r="O949" s="392" t="n">
        <v>111.0584</v>
      </c>
      <c r="P949" s="393" t="n">
        <v>-0.092623191</v>
      </c>
      <c r="Q949" s="269"/>
      <c r="R949" s="269"/>
      <c r="S949" s="269"/>
      <c r="T949" s="218"/>
      <c r="U949" s="218"/>
      <c r="V949" s="218"/>
      <c r="W949" s="218"/>
      <c r="X949" s="218"/>
      <c r="Y949" s="218"/>
      <c r="Z949" s="218"/>
      <c r="AA949" s="218"/>
    </row>
    <row r="950" customFormat="false" ht="15.75" hidden="false" customHeight="true" outlineLevel="0" collapsed="false">
      <c r="A950" s="353" t="n">
        <v>946</v>
      </c>
      <c r="B950" s="353" t="s">
        <v>6088</v>
      </c>
      <c r="C950" s="370" t="s">
        <v>823</v>
      </c>
      <c r="D950" s="269" t="s">
        <v>804</v>
      </c>
      <c r="E950" s="269" t="s">
        <v>868</v>
      </c>
      <c r="F950" s="442" t="n">
        <v>0.24</v>
      </c>
      <c r="G950" s="393" t="n">
        <v>2020</v>
      </c>
      <c r="H950" s="353" t="n">
        <v>32</v>
      </c>
      <c r="I950" s="267" t="n">
        <v>0.24</v>
      </c>
      <c r="J950" s="358" t="s">
        <v>45</v>
      </c>
      <c r="K950" s="279" t="s">
        <v>6089</v>
      </c>
      <c r="L950" s="370" t="s">
        <v>823</v>
      </c>
      <c r="M950" s="370" t="s">
        <v>3607</v>
      </c>
      <c r="N950" s="267" t="s">
        <v>3657</v>
      </c>
      <c r="O950" s="392" t="n">
        <v>111.0573</v>
      </c>
      <c r="P950" s="393" t="n">
        <v>-0.098713643</v>
      </c>
      <c r="Q950" s="269"/>
      <c r="R950" s="269"/>
      <c r="S950" s="269"/>
      <c r="T950" s="218"/>
      <c r="U950" s="218"/>
      <c r="V950" s="218"/>
      <c r="W950" s="218"/>
      <c r="X950" s="218"/>
      <c r="Y950" s="218"/>
      <c r="Z950" s="218"/>
      <c r="AA950" s="218"/>
    </row>
    <row r="951" customFormat="false" ht="15.75" hidden="false" customHeight="true" outlineLevel="0" collapsed="false">
      <c r="A951" s="353" t="n">
        <v>947</v>
      </c>
      <c r="B951" s="353" t="s">
        <v>6090</v>
      </c>
      <c r="C951" s="370" t="s">
        <v>824</v>
      </c>
      <c r="D951" s="269" t="s">
        <v>804</v>
      </c>
      <c r="E951" s="269" t="s">
        <v>868</v>
      </c>
      <c r="F951" s="442" t="n">
        <v>1.69</v>
      </c>
      <c r="G951" s="393" t="n">
        <v>2022</v>
      </c>
      <c r="H951" s="353" t="n">
        <v>230</v>
      </c>
      <c r="I951" s="461" t="n">
        <v>1.16</v>
      </c>
      <c r="J951" s="361" t="s">
        <v>39</v>
      </c>
      <c r="K951" s="462" t="s">
        <v>6091</v>
      </c>
      <c r="L951" s="326" t="s">
        <v>824</v>
      </c>
      <c r="M951" s="370" t="s">
        <v>3607</v>
      </c>
      <c r="N951" s="267" t="s">
        <v>3657</v>
      </c>
      <c r="O951" s="392" t="n">
        <v>111.0603</v>
      </c>
      <c r="P951" s="393" t="n">
        <v>-0.095317753</v>
      </c>
      <c r="Q951" s="269"/>
      <c r="R951" s="269"/>
      <c r="S951" s="269"/>
      <c r="T951" s="218"/>
      <c r="U951" s="218"/>
      <c r="V951" s="218"/>
      <c r="W951" s="218"/>
      <c r="X951" s="218"/>
      <c r="Y951" s="218"/>
      <c r="Z951" s="218"/>
      <c r="AA951" s="218"/>
    </row>
    <row r="952" customFormat="false" ht="15.75" hidden="false" customHeight="true" outlineLevel="0" collapsed="false">
      <c r="A952" s="353"/>
      <c r="B952" s="463" t="s">
        <v>6092</v>
      </c>
      <c r="C952" s="463"/>
      <c r="D952" s="463"/>
      <c r="E952" s="463"/>
      <c r="F952" s="464" t="n">
        <f aca="false">SUM(F5:F951)</f>
        <v>1088.69</v>
      </c>
      <c r="G952" s="269"/>
      <c r="H952" s="269"/>
      <c r="I952" s="465"/>
      <c r="J952" s="269"/>
      <c r="K952" s="269"/>
      <c r="L952" s="269"/>
      <c r="M952" s="269"/>
      <c r="N952" s="269"/>
      <c r="O952" s="269"/>
      <c r="P952" s="269"/>
      <c r="Q952" s="269"/>
      <c r="R952" s="269"/>
      <c r="S952" s="269"/>
      <c r="T952" s="218"/>
      <c r="U952" s="218"/>
      <c r="V952" s="218"/>
      <c r="W952" s="218"/>
      <c r="X952" s="218"/>
      <c r="Y952" s="218"/>
      <c r="Z952" s="218"/>
      <c r="AA952" s="218"/>
    </row>
    <row r="953" customFormat="false" ht="15.75" hidden="false" customHeight="true" outlineLevel="0" collapsed="false">
      <c r="A953" s="173"/>
      <c r="B953" s="6"/>
      <c r="C953" s="6"/>
      <c r="D953" s="255"/>
      <c r="E953" s="255"/>
      <c r="F953" s="466"/>
      <c r="G953" s="255"/>
      <c r="H953" s="255"/>
      <c r="I953" s="255"/>
      <c r="J953" s="255"/>
      <c r="K953" s="255"/>
      <c r="L953" s="255"/>
      <c r="M953" s="255"/>
      <c r="N953" s="255"/>
      <c r="O953" s="255"/>
      <c r="P953" s="255"/>
      <c r="Q953" s="255"/>
      <c r="R953" s="255"/>
      <c r="S953" s="255"/>
    </row>
    <row r="954" customFormat="false" ht="15.75" hidden="false" customHeight="true" outlineLevel="0" collapsed="false">
      <c r="A954" s="173"/>
      <c r="B954" s="6"/>
      <c r="C954" s="6"/>
      <c r="D954" s="255"/>
      <c r="E954" s="255"/>
      <c r="F954" s="466"/>
      <c r="G954" s="255"/>
      <c r="H954" s="255"/>
      <c r="I954" s="255"/>
      <c r="J954" s="255"/>
      <c r="K954" s="255"/>
      <c r="L954" s="255"/>
      <c r="M954" s="255"/>
      <c r="N954" s="255"/>
      <c r="O954" s="255"/>
      <c r="P954" s="255"/>
      <c r="Q954" s="255"/>
      <c r="R954" s="255"/>
      <c r="S954" s="255"/>
    </row>
    <row r="955" customFormat="false" ht="15.75" hidden="false" customHeight="true" outlineLevel="0" collapsed="false">
      <c r="A955" s="173"/>
      <c r="B955" s="6"/>
      <c r="C955" s="6"/>
      <c r="D955" s="255"/>
      <c r="E955" s="255"/>
      <c r="F955" s="466"/>
      <c r="G955" s="255"/>
      <c r="H955" s="255"/>
      <c r="I955" s="255"/>
      <c r="J955" s="255"/>
      <c r="K955" s="255"/>
      <c r="L955" s="255"/>
      <c r="M955" s="255"/>
      <c r="N955" s="255"/>
      <c r="O955" s="255"/>
      <c r="P955" s="255"/>
      <c r="Q955" s="255"/>
      <c r="R955" s="255"/>
      <c r="S955" s="255"/>
    </row>
    <row r="956" customFormat="false" ht="15.75" hidden="false" customHeight="true" outlineLevel="0" collapsed="false">
      <c r="A956" s="173"/>
      <c r="B956" s="6"/>
      <c r="C956" s="6"/>
      <c r="D956" s="255"/>
      <c r="E956" s="255"/>
      <c r="F956" s="466"/>
      <c r="G956" s="255"/>
      <c r="H956" s="255"/>
      <c r="I956" s="255"/>
      <c r="J956" s="255"/>
      <c r="K956" s="255"/>
      <c r="L956" s="255"/>
      <c r="M956" s="255"/>
      <c r="N956" s="255"/>
      <c r="O956" s="255"/>
      <c r="P956" s="255"/>
      <c r="Q956" s="255"/>
      <c r="R956" s="255"/>
      <c r="S956" s="255"/>
    </row>
    <row r="957" customFormat="false" ht="15.75" hidden="false" customHeight="true" outlineLevel="0" collapsed="false">
      <c r="A957" s="173"/>
      <c r="B957" s="6"/>
      <c r="C957" s="6"/>
      <c r="D957" s="255"/>
      <c r="E957" s="255"/>
      <c r="F957" s="466"/>
      <c r="G957" s="255"/>
      <c r="H957" s="255"/>
      <c r="I957" s="255"/>
      <c r="J957" s="255"/>
      <c r="K957" s="255"/>
      <c r="L957" s="255"/>
      <c r="M957" s="255"/>
      <c r="N957" s="255"/>
      <c r="O957" s="255"/>
      <c r="P957" s="255"/>
      <c r="Q957" s="255"/>
      <c r="R957" s="255"/>
      <c r="S957" s="255"/>
    </row>
    <row r="958" customFormat="false" ht="15.75" hidden="false" customHeight="true" outlineLevel="0" collapsed="false">
      <c r="A958" s="173"/>
      <c r="B958" s="6"/>
      <c r="C958" s="6"/>
      <c r="D958" s="255"/>
      <c r="E958" s="255"/>
      <c r="F958" s="466"/>
      <c r="G958" s="255"/>
      <c r="H958" s="255"/>
      <c r="I958" s="255"/>
      <c r="J958" s="255"/>
      <c r="K958" s="255"/>
      <c r="L958" s="255"/>
      <c r="M958" s="255"/>
      <c r="N958" s="255"/>
      <c r="O958" s="255"/>
      <c r="P958" s="255"/>
      <c r="Q958" s="255"/>
      <c r="R958" s="255"/>
      <c r="S958" s="255"/>
    </row>
    <row r="959" customFormat="false" ht="15.75" hidden="false" customHeight="true" outlineLevel="0" collapsed="false">
      <c r="A959" s="173"/>
      <c r="B959" s="6"/>
      <c r="C959" s="6"/>
      <c r="D959" s="255"/>
      <c r="E959" s="255"/>
      <c r="F959" s="466"/>
      <c r="G959" s="255"/>
      <c r="H959" s="255"/>
      <c r="I959" s="255"/>
      <c r="J959" s="255"/>
      <c r="K959" s="255"/>
      <c r="L959" s="255"/>
      <c r="M959" s="255"/>
      <c r="N959" s="255"/>
      <c r="O959" s="255"/>
      <c r="P959" s="255"/>
      <c r="Q959" s="255"/>
      <c r="R959" s="255"/>
      <c r="S959" s="255"/>
    </row>
    <row r="960" customFormat="false" ht="15.75" hidden="false" customHeight="true" outlineLevel="0" collapsed="false">
      <c r="A960" s="173"/>
      <c r="B960" s="6"/>
      <c r="C960" s="6"/>
      <c r="D960" s="255"/>
      <c r="E960" s="255"/>
      <c r="F960" s="466"/>
      <c r="G960" s="255"/>
      <c r="H960" s="255"/>
      <c r="I960" s="255"/>
      <c r="J960" s="255"/>
      <c r="K960" s="255"/>
      <c r="L960" s="255"/>
      <c r="M960" s="255"/>
      <c r="N960" s="255"/>
      <c r="O960" s="255"/>
      <c r="P960" s="255"/>
      <c r="Q960" s="255"/>
      <c r="R960" s="255"/>
      <c r="S960" s="255"/>
    </row>
    <row r="961" customFormat="false" ht="15.75" hidden="false" customHeight="true" outlineLevel="0" collapsed="false">
      <c r="A961" s="173"/>
      <c r="B961" s="6"/>
      <c r="C961" s="6"/>
      <c r="D961" s="255"/>
      <c r="E961" s="255"/>
      <c r="F961" s="466"/>
      <c r="G961" s="255"/>
      <c r="H961" s="255"/>
      <c r="I961" s="255"/>
      <c r="J961" s="255"/>
      <c r="K961" s="255"/>
      <c r="L961" s="255"/>
      <c r="M961" s="255"/>
      <c r="N961" s="255"/>
      <c r="O961" s="255"/>
      <c r="P961" s="255"/>
      <c r="Q961" s="255"/>
      <c r="R961" s="255"/>
      <c r="S961" s="255"/>
    </row>
    <row r="962" customFormat="false" ht="15.75" hidden="false" customHeight="true" outlineLevel="0" collapsed="false">
      <c r="A962" s="173"/>
      <c r="B962" s="6"/>
      <c r="C962" s="6"/>
      <c r="D962" s="255"/>
      <c r="E962" s="255"/>
      <c r="F962" s="466"/>
      <c r="G962" s="255"/>
      <c r="H962" s="255"/>
      <c r="I962" s="255"/>
      <c r="J962" s="255"/>
      <c r="K962" s="255"/>
      <c r="L962" s="255"/>
      <c r="M962" s="255"/>
      <c r="N962" s="255"/>
      <c r="O962" s="255"/>
      <c r="P962" s="255"/>
      <c r="Q962" s="255"/>
      <c r="R962" s="255"/>
      <c r="S962" s="255"/>
    </row>
    <row r="963" customFormat="false" ht="15.75" hidden="false" customHeight="true" outlineLevel="0" collapsed="false">
      <c r="A963" s="173"/>
      <c r="B963" s="6"/>
      <c r="C963" s="6"/>
      <c r="D963" s="255"/>
      <c r="E963" s="255"/>
      <c r="F963" s="466"/>
      <c r="G963" s="255"/>
      <c r="H963" s="255"/>
      <c r="I963" s="255"/>
      <c r="J963" s="255"/>
      <c r="K963" s="255"/>
      <c r="L963" s="255"/>
      <c r="M963" s="255"/>
      <c r="N963" s="255"/>
      <c r="O963" s="255"/>
      <c r="P963" s="255"/>
      <c r="Q963" s="255"/>
      <c r="R963" s="255"/>
      <c r="S963" s="255"/>
    </row>
    <row r="964" customFormat="false" ht="15.75" hidden="false" customHeight="true" outlineLevel="0" collapsed="false">
      <c r="A964" s="173"/>
      <c r="B964" s="6"/>
      <c r="C964" s="6"/>
      <c r="D964" s="255"/>
      <c r="E964" s="255"/>
      <c r="F964" s="466"/>
      <c r="G964" s="255"/>
      <c r="H964" s="255"/>
      <c r="I964" s="255"/>
      <c r="J964" s="255"/>
      <c r="K964" s="255"/>
      <c r="L964" s="255"/>
      <c r="M964" s="255"/>
      <c r="N964" s="255"/>
      <c r="O964" s="255"/>
      <c r="P964" s="255"/>
      <c r="Q964" s="255"/>
      <c r="R964" s="255"/>
      <c r="S964" s="255"/>
    </row>
    <row r="965" customFormat="false" ht="15.75" hidden="false" customHeight="true" outlineLevel="0" collapsed="false">
      <c r="A965" s="173"/>
      <c r="B965" s="6"/>
      <c r="C965" s="6"/>
      <c r="D965" s="255"/>
      <c r="E965" s="255"/>
      <c r="F965" s="466"/>
      <c r="G965" s="255"/>
      <c r="H965" s="255"/>
      <c r="I965" s="255"/>
      <c r="J965" s="255"/>
      <c r="K965" s="255"/>
      <c r="L965" s="255"/>
      <c r="M965" s="255"/>
      <c r="N965" s="255"/>
      <c r="O965" s="255"/>
      <c r="P965" s="255"/>
      <c r="Q965" s="255"/>
      <c r="R965" s="255"/>
      <c r="S965" s="255"/>
    </row>
    <row r="966" customFormat="false" ht="15.75" hidden="false" customHeight="true" outlineLevel="0" collapsed="false">
      <c r="A966" s="173"/>
      <c r="B966" s="6"/>
      <c r="C966" s="6"/>
      <c r="D966" s="255"/>
      <c r="E966" s="255"/>
      <c r="F966" s="466"/>
      <c r="G966" s="255"/>
      <c r="H966" s="255"/>
      <c r="I966" s="255"/>
      <c r="J966" s="255"/>
      <c r="K966" s="255"/>
      <c r="L966" s="255"/>
      <c r="M966" s="255"/>
      <c r="N966" s="255"/>
      <c r="O966" s="255"/>
      <c r="P966" s="255"/>
      <c r="Q966" s="255"/>
      <c r="R966" s="255"/>
      <c r="S966" s="255"/>
    </row>
    <row r="967" customFormat="false" ht="15.75" hidden="false" customHeight="true" outlineLevel="0" collapsed="false">
      <c r="A967" s="173"/>
      <c r="B967" s="6"/>
      <c r="C967" s="6"/>
      <c r="D967" s="255"/>
      <c r="E967" s="255"/>
      <c r="F967" s="466"/>
      <c r="G967" s="255"/>
      <c r="H967" s="255"/>
      <c r="I967" s="255"/>
      <c r="J967" s="255"/>
      <c r="K967" s="255"/>
      <c r="L967" s="255"/>
      <c r="M967" s="255"/>
      <c r="N967" s="255"/>
      <c r="O967" s="255"/>
      <c r="P967" s="255"/>
      <c r="Q967" s="255"/>
      <c r="R967" s="255"/>
      <c r="S967" s="255"/>
    </row>
    <row r="968" customFormat="false" ht="15.75" hidden="false" customHeight="true" outlineLevel="0" collapsed="false">
      <c r="A968" s="173"/>
      <c r="B968" s="6"/>
      <c r="C968" s="6"/>
      <c r="D968" s="255"/>
      <c r="E968" s="255"/>
      <c r="F968" s="466"/>
      <c r="G968" s="255"/>
      <c r="H968" s="255"/>
      <c r="I968" s="255"/>
      <c r="J968" s="255"/>
      <c r="K968" s="255"/>
      <c r="L968" s="255"/>
      <c r="M968" s="255"/>
      <c r="N968" s="255"/>
      <c r="O968" s="255"/>
      <c r="P968" s="255"/>
      <c r="Q968" s="255"/>
      <c r="R968" s="255"/>
      <c r="S968" s="255"/>
    </row>
    <row r="969" customFormat="false" ht="15.75" hidden="false" customHeight="true" outlineLevel="0" collapsed="false">
      <c r="A969" s="173"/>
      <c r="B969" s="6"/>
      <c r="C969" s="6"/>
      <c r="D969" s="255"/>
      <c r="E969" s="255"/>
      <c r="F969" s="466"/>
      <c r="G969" s="255"/>
      <c r="H969" s="255"/>
      <c r="I969" s="255"/>
      <c r="J969" s="255"/>
      <c r="K969" s="255"/>
      <c r="L969" s="255"/>
      <c r="M969" s="255"/>
      <c r="N969" s="255"/>
      <c r="O969" s="255"/>
      <c r="P969" s="255"/>
      <c r="Q969" s="255"/>
      <c r="R969" s="255"/>
      <c r="S969" s="255"/>
    </row>
    <row r="970" customFormat="false" ht="15.75" hidden="false" customHeight="true" outlineLevel="0" collapsed="false">
      <c r="A970" s="173"/>
      <c r="B970" s="6"/>
      <c r="C970" s="6"/>
      <c r="D970" s="255"/>
      <c r="E970" s="255"/>
      <c r="F970" s="466"/>
      <c r="G970" s="255"/>
      <c r="H970" s="255"/>
      <c r="I970" s="255"/>
      <c r="J970" s="255"/>
      <c r="K970" s="255"/>
      <c r="L970" s="255"/>
      <c r="M970" s="255"/>
      <c r="N970" s="255"/>
      <c r="O970" s="255"/>
      <c r="P970" s="255"/>
      <c r="Q970" s="255"/>
      <c r="R970" s="255"/>
      <c r="S970" s="255"/>
    </row>
    <row r="971" customFormat="false" ht="15.75" hidden="false" customHeight="true" outlineLevel="0" collapsed="false">
      <c r="A971" s="173"/>
      <c r="B971" s="6"/>
      <c r="C971" s="6"/>
      <c r="D971" s="255"/>
      <c r="E971" s="255"/>
      <c r="F971" s="466"/>
      <c r="G971" s="255"/>
      <c r="H971" s="255"/>
      <c r="I971" s="255"/>
      <c r="J971" s="255"/>
      <c r="K971" s="255"/>
      <c r="L971" s="255"/>
      <c r="M971" s="255"/>
      <c r="N971" s="255"/>
      <c r="O971" s="255"/>
      <c r="P971" s="255"/>
      <c r="Q971" s="255"/>
      <c r="R971" s="255"/>
      <c r="S971" s="255"/>
    </row>
    <row r="972" customFormat="false" ht="15.75" hidden="false" customHeight="true" outlineLevel="0" collapsed="false">
      <c r="A972" s="173"/>
      <c r="B972" s="6"/>
      <c r="C972" s="6"/>
      <c r="D972" s="255"/>
      <c r="E972" s="255"/>
      <c r="F972" s="466"/>
      <c r="G972" s="255"/>
      <c r="H972" s="255"/>
      <c r="I972" s="255"/>
      <c r="J972" s="255"/>
      <c r="K972" s="255"/>
      <c r="L972" s="255"/>
      <c r="M972" s="255"/>
      <c r="N972" s="255"/>
      <c r="O972" s="255"/>
      <c r="P972" s="255"/>
      <c r="Q972" s="255"/>
      <c r="R972" s="255"/>
      <c r="S972" s="255"/>
    </row>
    <row r="973" customFormat="false" ht="15.75" hidden="false" customHeight="true" outlineLevel="0" collapsed="false">
      <c r="A973" s="173"/>
      <c r="B973" s="6"/>
      <c r="C973" s="6"/>
      <c r="D973" s="255"/>
      <c r="E973" s="255"/>
      <c r="F973" s="466"/>
      <c r="G973" s="255"/>
      <c r="H973" s="255"/>
      <c r="I973" s="255"/>
      <c r="J973" s="255"/>
      <c r="K973" s="255"/>
      <c r="L973" s="255"/>
      <c r="M973" s="255"/>
      <c r="N973" s="255"/>
      <c r="O973" s="255"/>
      <c r="P973" s="255"/>
      <c r="Q973" s="255"/>
      <c r="R973" s="255"/>
      <c r="S973" s="255"/>
    </row>
    <row r="974" customFormat="false" ht="15.75" hidden="false" customHeight="true" outlineLevel="0" collapsed="false">
      <c r="A974" s="173"/>
      <c r="B974" s="6"/>
      <c r="C974" s="6"/>
      <c r="D974" s="255"/>
      <c r="E974" s="255"/>
      <c r="F974" s="466"/>
      <c r="G974" s="255"/>
      <c r="H974" s="255"/>
      <c r="I974" s="255"/>
      <c r="J974" s="255"/>
      <c r="K974" s="255"/>
      <c r="L974" s="255"/>
      <c r="M974" s="255"/>
      <c r="N974" s="255"/>
      <c r="O974" s="255"/>
      <c r="P974" s="255"/>
      <c r="Q974" s="255"/>
      <c r="R974" s="255"/>
      <c r="S974" s="255"/>
    </row>
    <row r="975" customFormat="false" ht="15.75" hidden="false" customHeight="true" outlineLevel="0" collapsed="false">
      <c r="A975" s="173"/>
      <c r="B975" s="6"/>
      <c r="C975" s="6"/>
      <c r="D975" s="255"/>
      <c r="E975" s="255"/>
      <c r="F975" s="466"/>
      <c r="G975" s="255"/>
      <c r="H975" s="255"/>
      <c r="I975" s="255"/>
      <c r="J975" s="255"/>
      <c r="K975" s="255"/>
      <c r="L975" s="255"/>
      <c r="M975" s="255"/>
      <c r="N975" s="255"/>
      <c r="O975" s="255"/>
      <c r="P975" s="255"/>
      <c r="Q975" s="255"/>
      <c r="R975" s="255"/>
      <c r="S975" s="255"/>
    </row>
    <row r="976" customFormat="false" ht="15.75" hidden="false" customHeight="true" outlineLevel="0" collapsed="false">
      <c r="A976" s="173"/>
      <c r="B976" s="6"/>
      <c r="C976" s="6"/>
      <c r="D976" s="255"/>
      <c r="E976" s="255"/>
      <c r="F976" s="466"/>
      <c r="G976" s="255"/>
      <c r="H976" s="255"/>
      <c r="I976" s="255"/>
      <c r="J976" s="255"/>
      <c r="K976" s="255"/>
      <c r="L976" s="255"/>
      <c r="M976" s="255"/>
      <c r="N976" s="255"/>
      <c r="O976" s="255"/>
      <c r="P976" s="255"/>
      <c r="Q976" s="255"/>
      <c r="R976" s="255"/>
      <c r="S976" s="255"/>
    </row>
    <row r="977" customFormat="false" ht="15.75" hidden="false" customHeight="true" outlineLevel="0" collapsed="false">
      <c r="A977" s="173"/>
      <c r="B977" s="6"/>
      <c r="C977" s="6"/>
      <c r="D977" s="255"/>
      <c r="E977" s="255"/>
      <c r="F977" s="466"/>
      <c r="G977" s="255"/>
      <c r="H977" s="255"/>
      <c r="I977" s="255"/>
      <c r="J977" s="255"/>
      <c r="K977" s="255"/>
      <c r="L977" s="255"/>
      <c r="M977" s="255"/>
      <c r="N977" s="255"/>
      <c r="O977" s="255"/>
      <c r="P977" s="255"/>
      <c r="Q977" s="255"/>
      <c r="R977" s="255"/>
      <c r="S977" s="255"/>
    </row>
    <row r="978" customFormat="false" ht="15.75" hidden="false" customHeight="true" outlineLevel="0" collapsed="false">
      <c r="A978" s="173"/>
      <c r="B978" s="6"/>
      <c r="C978" s="6"/>
      <c r="D978" s="255"/>
      <c r="E978" s="255"/>
      <c r="F978" s="466"/>
      <c r="G978" s="255"/>
      <c r="H978" s="255"/>
      <c r="I978" s="255"/>
      <c r="J978" s="255"/>
      <c r="K978" s="255"/>
      <c r="L978" s="255"/>
      <c r="M978" s="255"/>
      <c r="N978" s="255"/>
      <c r="O978" s="255"/>
      <c r="P978" s="255"/>
      <c r="Q978" s="255"/>
      <c r="R978" s="255"/>
      <c r="S978" s="255"/>
    </row>
    <row r="979" customFormat="false" ht="15.75" hidden="false" customHeight="true" outlineLevel="0" collapsed="false">
      <c r="A979" s="173"/>
      <c r="B979" s="6"/>
      <c r="C979" s="6"/>
      <c r="D979" s="255"/>
      <c r="E979" s="255"/>
      <c r="F979" s="466"/>
      <c r="G979" s="255"/>
      <c r="H979" s="255"/>
      <c r="I979" s="255"/>
      <c r="J979" s="255"/>
      <c r="K979" s="255"/>
      <c r="L979" s="255"/>
      <c r="M979" s="255"/>
      <c r="N979" s="255"/>
      <c r="O979" s="255"/>
      <c r="P979" s="255"/>
      <c r="Q979" s="255"/>
      <c r="R979" s="255"/>
      <c r="S979" s="255"/>
    </row>
    <row r="980" customFormat="false" ht="15.75" hidden="false" customHeight="true" outlineLevel="0" collapsed="false">
      <c r="A980" s="173"/>
      <c r="B980" s="6"/>
      <c r="C980" s="6"/>
      <c r="D980" s="255"/>
      <c r="E980" s="255"/>
      <c r="F980" s="466"/>
      <c r="G980" s="255"/>
      <c r="H980" s="255"/>
      <c r="I980" s="255"/>
      <c r="J980" s="255"/>
      <c r="K980" s="255"/>
      <c r="L980" s="255"/>
      <c r="M980" s="255"/>
      <c r="N980" s="255"/>
      <c r="O980" s="255"/>
      <c r="P980" s="255"/>
      <c r="Q980" s="255"/>
      <c r="R980" s="255"/>
      <c r="S980" s="255"/>
    </row>
    <row r="981" customFormat="false" ht="15.75" hidden="false" customHeight="true" outlineLevel="0" collapsed="false">
      <c r="A981" s="173"/>
      <c r="B981" s="6"/>
      <c r="C981" s="6"/>
      <c r="D981" s="255"/>
      <c r="E981" s="255"/>
      <c r="F981" s="466"/>
      <c r="G981" s="255"/>
      <c r="H981" s="255"/>
      <c r="I981" s="255"/>
      <c r="J981" s="255"/>
      <c r="K981" s="255"/>
      <c r="L981" s="255"/>
      <c r="M981" s="255"/>
      <c r="N981" s="255"/>
      <c r="O981" s="255"/>
      <c r="P981" s="255"/>
      <c r="Q981" s="255"/>
      <c r="R981" s="255"/>
      <c r="S981" s="255"/>
    </row>
    <row r="982" customFormat="false" ht="15.75" hidden="false" customHeight="true" outlineLevel="0" collapsed="false">
      <c r="A982" s="173"/>
      <c r="B982" s="6"/>
      <c r="C982" s="6"/>
      <c r="D982" s="255"/>
      <c r="E982" s="255"/>
      <c r="F982" s="466"/>
      <c r="G982" s="255"/>
      <c r="H982" s="255"/>
      <c r="I982" s="255"/>
      <c r="J982" s="255"/>
      <c r="K982" s="255"/>
      <c r="L982" s="255"/>
      <c r="M982" s="255"/>
      <c r="N982" s="255"/>
      <c r="O982" s="255"/>
      <c r="P982" s="255"/>
      <c r="Q982" s="255"/>
      <c r="R982" s="255"/>
      <c r="S982" s="255"/>
    </row>
    <row r="983" customFormat="false" ht="15.75" hidden="false" customHeight="true" outlineLevel="0" collapsed="false">
      <c r="A983" s="173"/>
      <c r="B983" s="6"/>
      <c r="C983" s="6"/>
      <c r="D983" s="255"/>
      <c r="E983" s="255"/>
      <c r="F983" s="466"/>
      <c r="G983" s="255"/>
      <c r="H983" s="255"/>
      <c r="I983" s="255"/>
      <c r="J983" s="255"/>
      <c r="K983" s="255"/>
      <c r="L983" s="255"/>
      <c r="M983" s="255"/>
      <c r="N983" s="255"/>
      <c r="O983" s="255"/>
      <c r="P983" s="255"/>
      <c r="Q983" s="255"/>
      <c r="R983" s="255"/>
      <c r="S983" s="255"/>
    </row>
    <row r="984" customFormat="false" ht="15.75" hidden="false" customHeight="true" outlineLevel="0" collapsed="false">
      <c r="A984" s="173"/>
      <c r="B984" s="6"/>
      <c r="C984" s="6"/>
      <c r="D984" s="255"/>
      <c r="E984" s="255"/>
      <c r="F984" s="466"/>
      <c r="G984" s="255"/>
      <c r="H984" s="255"/>
      <c r="I984" s="255"/>
      <c r="J984" s="255"/>
      <c r="K984" s="255"/>
      <c r="L984" s="255"/>
      <c r="M984" s="255"/>
      <c r="N984" s="255"/>
      <c r="O984" s="255"/>
      <c r="P984" s="255"/>
      <c r="Q984" s="255"/>
      <c r="R984" s="255"/>
      <c r="S984" s="255"/>
    </row>
    <row r="985" customFormat="false" ht="15.75" hidden="false" customHeight="true" outlineLevel="0" collapsed="false">
      <c r="A985" s="173"/>
      <c r="B985" s="6"/>
      <c r="C985" s="6"/>
      <c r="D985" s="255"/>
      <c r="E985" s="255"/>
      <c r="F985" s="466"/>
      <c r="G985" s="255"/>
      <c r="H985" s="255"/>
      <c r="I985" s="255"/>
      <c r="J985" s="255"/>
      <c r="K985" s="255"/>
      <c r="L985" s="255"/>
      <c r="M985" s="255"/>
      <c r="N985" s="255"/>
      <c r="O985" s="255"/>
      <c r="P985" s="255"/>
      <c r="Q985" s="255"/>
      <c r="R985" s="255"/>
      <c r="S985" s="255"/>
    </row>
    <row r="986" customFormat="false" ht="15.75" hidden="false" customHeight="true" outlineLevel="0" collapsed="false">
      <c r="A986" s="173"/>
      <c r="B986" s="6"/>
      <c r="C986" s="6"/>
      <c r="D986" s="255"/>
      <c r="E986" s="255"/>
      <c r="F986" s="466"/>
      <c r="G986" s="255"/>
      <c r="H986" s="255"/>
      <c r="I986" s="255"/>
      <c r="J986" s="255"/>
      <c r="K986" s="255"/>
      <c r="L986" s="255"/>
      <c r="M986" s="255"/>
      <c r="N986" s="255"/>
      <c r="O986" s="255"/>
      <c r="P986" s="255"/>
      <c r="Q986" s="255"/>
      <c r="R986" s="255"/>
      <c r="S986" s="255"/>
    </row>
    <row r="987" customFormat="false" ht="15.75" hidden="false" customHeight="true" outlineLevel="0" collapsed="false">
      <c r="A987" s="173"/>
      <c r="B987" s="6"/>
      <c r="C987" s="6"/>
      <c r="D987" s="255"/>
      <c r="E987" s="255"/>
      <c r="F987" s="466"/>
      <c r="G987" s="255"/>
      <c r="H987" s="255"/>
      <c r="I987" s="255"/>
      <c r="J987" s="255"/>
      <c r="K987" s="255"/>
      <c r="L987" s="255"/>
      <c r="M987" s="255"/>
      <c r="N987" s="255"/>
      <c r="O987" s="255"/>
      <c r="P987" s="255"/>
      <c r="Q987" s="255"/>
      <c r="R987" s="255"/>
      <c r="S987" s="255"/>
    </row>
    <row r="988" customFormat="false" ht="15.75" hidden="false" customHeight="true" outlineLevel="0" collapsed="false">
      <c r="A988" s="173"/>
      <c r="B988" s="6"/>
      <c r="C988" s="6"/>
      <c r="D988" s="255"/>
      <c r="E988" s="255"/>
      <c r="F988" s="466"/>
      <c r="G988" s="255"/>
      <c r="H988" s="255"/>
      <c r="I988" s="255"/>
      <c r="J988" s="255"/>
      <c r="K988" s="255"/>
      <c r="L988" s="255"/>
      <c r="M988" s="255"/>
      <c r="N988" s="255"/>
      <c r="O988" s="255"/>
      <c r="P988" s="255"/>
      <c r="Q988" s="255"/>
      <c r="R988" s="255"/>
      <c r="S988" s="255"/>
    </row>
    <row r="989" customFormat="false" ht="15.75" hidden="false" customHeight="true" outlineLevel="0" collapsed="false">
      <c r="A989" s="173"/>
      <c r="B989" s="6"/>
      <c r="C989" s="6"/>
      <c r="D989" s="255"/>
      <c r="E989" s="255"/>
      <c r="F989" s="466"/>
      <c r="G989" s="255"/>
      <c r="H989" s="255"/>
      <c r="I989" s="255"/>
      <c r="J989" s="255"/>
      <c r="K989" s="255"/>
      <c r="L989" s="255"/>
      <c r="M989" s="255"/>
      <c r="N989" s="255"/>
      <c r="O989" s="255"/>
      <c r="P989" s="255"/>
      <c r="Q989" s="255"/>
      <c r="R989" s="255"/>
      <c r="S989" s="255"/>
    </row>
    <row r="990" customFormat="false" ht="15.75" hidden="false" customHeight="true" outlineLevel="0" collapsed="false">
      <c r="A990" s="173"/>
      <c r="B990" s="6"/>
      <c r="C990" s="6"/>
      <c r="D990" s="255"/>
      <c r="E990" s="255"/>
      <c r="F990" s="466"/>
      <c r="G990" s="255"/>
      <c r="H990" s="255"/>
      <c r="I990" s="255"/>
      <c r="J990" s="255"/>
      <c r="K990" s="255"/>
      <c r="L990" s="255"/>
      <c r="M990" s="255"/>
      <c r="N990" s="255"/>
      <c r="O990" s="255"/>
      <c r="P990" s="255"/>
      <c r="Q990" s="255"/>
      <c r="R990" s="255"/>
      <c r="S990" s="255"/>
    </row>
    <row r="991" customFormat="false" ht="15.75" hidden="false" customHeight="true" outlineLevel="0" collapsed="false">
      <c r="A991" s="173"/>
      <c r="B991" s="6"/>
      <c r="C991" s="6"/>
      <c r="D991" s="255"/>
      <c r="E991" s="255"/>
      <c r="F991" s="466"/>
      <c r="G991" s="255"/>
      <c r="H991" s="255"/>
      <c r="I991" s="255"/>
      <c r="J991" s="255"/>
      <c r="K991" s="255"/>
      <c r="L991" s="255"/>
      <c r="M991" s="255"/>
      <c r="N991" s="255"/>
      <c r="O991" s="255"/>
      <c r="P991" s="255"/>
      <c r="Q991" s="255"/>
      <c r="R991" s="255"/>
      <c r="S991" s="255"/>
    </row>
    <row r="992" customFormat="false" ht="15.75" hidden="false" customHeight="true" outlineLevel="0" collapsed="false">
      <c r="A992" s="173"/>
      <c r="B992" s="6"/>
      <c r="C992" s="6"/>
      <c r="D992" s="255"/>
      <c r="E992" s="255"/>
      <c r="F992" s="466"/>
      <c r="G992" s="255"/>
      <c r="H992" s="255"/>
      <c r="I992" s="255"/>
      <c r="J992" s="255"/>
      <c r="K992" s="255"/>
      <c r="L992" s="255"/>
      <c r="M992" s="255"/>
      <c r="N992" s="255"/>
      <c r="O992" s="255"/>
      <c r="P992" s="255"/>
      <c r="Q992" s="255"/>
      <c r="R992" s="255"/>
      <c r="S992" s="255"/>
    </row>
    <row r="993" customFormat="false" ht="15.75" hidden="false" customHeight="true" outlineLevel="0" collapsed="false">
      <c r="A993" s="173"/>
      <c r="B993" s="6"/>
      <c r="C993" s="6"/>
      <c r="D993" s="255"/>
      <c r="E993" s="255"/>
      <c r="F993" s="466"/>
      <c r="G993" s="255"/>
      <c r="H993" s="255"/>
      <c r="I993" s="255"/>
      <c r="J993" s="255"/>
      <c r="K993" s="255"/>
      <c r="L993" s="255"/>
      <c r="M993" s="255"/>
      <c r="N993" s="255"/>
      <c r="O993" s="255"/>
      <c r="P993" s="255"/>
      <c r="Q993" s="255"/>
      <c r="R993" s="255"/>
      <c r="S993" s="255"/>
    </row>
    <row r="994" customFormat="false" ht="15.75" hidden="false" customHeight="true" outlineLevel="0" collapsed="false">
      <c r="A994" s="173"/>
      <c r="B994" s="6"/>
      <c r="C994" s="6"/>
      <c r="D994" s="255"/>
      <c r="E994" s="255"/>
      <c r="F994" s="466"/>
      <c r="G994" s="255"/>
      <c r="H994" s="255"/>
      <c r="I994" s="255"/>
      <c r="J994" s="255"/>
      <c r="K994" s="255"/>
      <c r="L994" s="255"/>
      <c r="M994" s="255"/>
      <c r="N994" s="255"/>
      <c r="O994" s="255"/>
      <c r="P994" s="255"/>
      <c r="Q994" s="255"/>
      <c r="R994" s="255"/>
      <c r="S994" s="255"/>
    </row>
    <row r="995" customFormat="false" ht="15.75" hidden="false" customHeight="true" outlineLevel="0" collapsed="false">
      <c r="A995" s="173"/>
      <c r="B995" s="6"/>
      <c r="C995" s="6"/>
      <c r="D995" s="255"/>
      <c r="E995" s="255"/>
      <c r="F995" s="466"/>
      <c r="G995" s="255"/>
      <c r="H995" s="255"/>
      <c r="I995" s="255"/>
      <c r="J995" s="255"/>
      <c r="K995" s="255"/>
      <c r="L995" s="255"/>
      <c r="M995" s="255"/>
      <c r="N995" s="255"/>
      <c r="O995" s="255"/>
      <c r="P995" s="255"/>
      <c r="Q995" s="255"/>
      <c r="R995" s="255"/>
      <c r="S995" s="255"/>
    </row>
    <row r="996" customFormat="false" ht="15.75" hidden="false" customHeight="true" outlineLevel="0" collapsed="false">
      <c r="A996" s="173"/>
      <c r="B996" s="6"/>
      <c r="C996" s="6"/>
      <c r="D996" s="255"/>
      <c r="E996" s="255"/>
      <c r="F996" s="466"/>
      <c r="G996" s="255"/>
      <c r="H996" s="255"/>
      <c r="I996" s="255"/>
      <c r="J996" s="255"/>
      <c r="K996" s="255"/>
      <c r="L996" s="255"/>
      <c r="M996" s="255"/>
      <c r="N996" s="255"/>
      <c r="O996" s="255"/>
      <c r="P996" s="255"/>
      <c r="Q996" s="255"/>
      <c r="R996" s="255"/>
      <c r="S996" s="255"/>
    </row>
    <row r="997" customFormat="false" ht="15.75" hidden="false" customHeight="true" outlineLevel="0" collapsed="false">
      <c r="A997" s="173"/>
      <c r="B997" s="6"/>
      <c r="C997" s="6"/>
      <c r="D997" s="255"/>
      <c r="E997" s="255"/>
      <c r="F997" s="466"/>
      <c r="G997" s="255"/>
      <c r="H997" s="255"/>
      <c r="I997" s="255"/>
      <c r="J997" s="255"/>
      <c r="K997" s="255"/>
      <c r="L997" s="255"/>
      <c r="M997" s="255"/>
      <c r="N997" s="255"/>
      <c r="O997" s="255"/>
      <c r="P997" s="255"/>
      <c r="Q997" s="255"/>
      <c r="R997" s="255"/>
      <c r="S997" s="255"/>
    </row>
    <row r="998" customFormat="false" ht="15.75" hidden="false" customHeight="true" outlineLevel="0" collapsed="false">
      <c r="A998" s="173"/>
      <c r="B998" s="6"/>
      <c r="C998" s="6"/>
      <c r="D998" s="255"/>
      <c r="E998" s="255"/>
      <c r="F998" s="466"/>
      <c r="G998" s="255"/>
      <c r="H998" s="255"/>
      <c r="I998" s="255"/>
      <c r="J998" s="255"/>
      <c r="K998" s="255"/>
      <c r="L998" s="255"/>
      <c r="M998" s="255"/>
      <c r="N998" s="255"/>
      <c r="O998" s="255"/>
      <c r="P998" s="255"/>
      <c r="Q998" s="255"/>
      <c r="R998" s="255"/>
      <c r="S998" s="255"/>
    </row>
    <row r="999" customFormat="false" ht="15.75" hidden="false" customHeight="true" outlineLevel="0" collapsed="false">
      <c r="A999" s="173"/>
      <c r="B999" s="6"/>
      <c r="C999" s="6"/>
      <c r="D999" s="255"/>
      <c r="E999" s="255"/>
      <c r="F999" s="466"/>
      <c r="G999" s="255"/>
      <c r="H999" s="255"/>
      <c r="I999" s="255"/>
      <c r="J999" s="255"/>
      <c r="K999" s="255"/>
      <c r="L999" s="255"/>
      <c r="M999" s="255"/>
      <c r="N999" s="255"/>
      <c r="O999" s="255"/>
      <c r="P999" s="255"/>
      <c r="Q999" s="255"/>
      <c r="R999" s="255"/>
      <c r="S999" s="255"/>
    </row>
    <row r="1000" customFormat="false" ht="15.75" hidden="false" customHeight="true" outlineLevel="0" collapsed="false">
      <c r="A1000" s="173"/>
      <c r="B1000" s="6"/>
      <c r="C1000" s="6"/>
      <c r="D1000" s="255"/>
      <c r="E1000" s="255"/>
      <c r="F1000" s="466"/>
      <c r="G1000" s="255"/>
      <c r="H1000" s="255"/>
      <c r="I1000" s="255"/>
      <c r="J1000" s="255"/>
      <c r="K1000" s="255"/>
      <c r="L1000" s="255"/>
      <c r="M1000" s="255"/>
      <c r="N1000" s="255"/>
      <c r="O1000" s="255"/>
      <c r="P1000" s="255"/>
      <c r="Q1000" s="255"/>
      <c r="R1000" s="255"/>
      <c r="S1000" s="255"/>
    </row>
    <row r="1001" customFormat="false" ht="15.75" hidden="false" customHeight="true" outlineLevel="0" collapsed="false">
      <c r="A1001" s="173"/>
      <c r="B1001" s="6"/>
      <c r="C1001" s="6"/>
      <c r="D1001" s="255"/>
      <c r="E1001" s="255"/>
      <c r="F1001" s="466"/>
      <c r="G1001" s="255"/>
      <c r="H1001" s="255"/>
      <c r="I1001" s="255"/>
      <c r="J1001" s="255"/>
      <c r="K1001" s="255"/>
      <c r="L1001" s="255"/>
      <c r="M1001" s="255"/>
      <c r="N1001" s="255"/>
      <c r="O1001" s="255"/>
      <c r="P1001" s="255"/>
      <c r="Q1001" s="255"/>
      <c r="R1001" s="255"/>
      <c r="S1001" s="255"/>
    </row>
    <row r="1002" customFormat="false" ht="15.75" hidden="false" customHeight="true" outlineLevel="0" collapsed="false">
      <c r="A1002" s="173"/>
      <c r="B1002" s="6"/>
      <c r="C1002" s="6"/>
      <c r="D1002" s="255"/>
      <c r="E1002" s="255"/>
      <c r="F1002" s="466"/>
      <c r="G1002" s="255"/>
      <c r="H1002" s="255"/>
      <c r="I1002" s="255"/>
      <c r="J1002" s="255"/>
      <c r="K1002" s="255"/>
      <c r="L1002" s="255"/>
      <c r="M1002" s="255"/>
      <c r="N1002" s="255"/>
      <c r="O1002" s="255"/>
      <c r="P1002" s="255"/>
      <c r="Q1002" s="255"/>
      <c r="R1002" s="255"/>
      <c r="S1002" s="255"/>
    </row>
    <row r="1003" customFormat="false" ht="15.75" hidden="false" customHeight="true" outlineLevel="0" collapsed="false">
      <c r="A1003" s="173"/>
      <c r="B1003" s="6"/>
      <c r="C1003" s="6"/>
      <c r="D1003" s="255"/>
      <c r="E1003" s="255"/>
      <c r="F1003" s="466"/>
      <c r="G1003" s="255"/>
      <c r="H1003" s="255"/>
      <c r="I1003" s="255"/>
      <c r="J1003" s="255"/>
      <c r="K1003" s="255"/>
      <c r="L1003" s="255"/>
      <c r="M1003" s="255"/>
      <c r="N1003" s="255"/>
      <c r="O1003" s="255"/>
      <c r="P1003" s="255"/>
      <c r="Q1003" s="255"/>
      <c r="R1003" s="255"/>
      <c r="S1003" s="255"/>
    </row>
    <row r="1004" customFormat="false" ht="15.75" hidden="false" customHeight="true" outlineLevel="0" collapsed="false">
      <c r="A1004" s="173"/>
      <c r="B1004" s="6"/>
      <c r="C1004" s="6"/>
      <c r="D1004" s="255"/>
      <c r="E1004" s="255"/>
      <c r="F1004" s="466"/>
      <c r="G1004" s="255"/>
      <c r="H1004" s="255"/>
      <c r="I1004" s="255"/>
      <c r="J1004" s="255"/>
      <c r="K1004" s="255"/>
      <c r="L1004" s="255"/>
      <c r="M1004" s="255"/>
      <c r="N1004" s="255"/>
      <c r="O1004" s="255"/>
      <c r="P1004" s="255"/>
      <c r="Q1004" s="255"/>
      <c r="R1004" s="255"/>
      <c r="S1004" s="255"/>
    </row>
    <row r="1005" customFormat="false" ht="15.75" hidden="false" customHeight="true" outlineLevel="0" collapsed="false">
      <c r="A1005" s="173"/>
      <c r="B1005" s="6"/>
      <c r="C1005" s="6"/>
      <c r="D1005" s="255"/>
      <c r="E1005" s="255"/>
      <c r="F1005" s="466"/>
      <c r="G1005" s="255"/>
      <c r="H1005" s="255"/>
      <c r="I1005" s="255"/>
      <c r="J1005" s="255"/>
      <c r="K1005" s="255"/>
      <c r="L1005" s="255"/>
      <c r="M1005" s="255"/>
      <c r="N1005" s="255"/>
      <c r="O1005" s="255"/>
      <c r="P1005" s="255"/>
      <c r="Q1005" s="255"/>
      <c r="R1005" s="255"/>
      <c r="S1005" s="255"/>
    </row>
    <row r="1006" customFormat="false" ht="15.75" hidden="false" customHeight="true" outlineLevel="0" collapsed="false">
      <c r="A1006" s="173"/>
      <c r="B1006" s="6"/>
      <c r="C1006" s="6"/>
      <c r="D1006" s="255"/>
      <c r="E1006" s="255"/>
      <c r="F1006" s="466"/>
      <c r="G1006" s="255"/>
      <c r="H1006" s="255"/>
      <c r="I1006" s="255"/>
      <c r="J1006" s="255"/>
      <c r="K1006" s="255"/>
      <c r="L1006" s="255"/>
      <c r="M1006" s="255"/>
      <c r="N1006" s="255"/>
      <c r="O1006" s="255"/>
      <c r="P1006" s="255"/>
      <c r="Q1006" s="255"/>
      <c r="R1006" s="255"/>
      <c r="S1006" s="255"/>
    </row>
    <row r="1007" customFormat="false" ht="15.75" hidden="false" customHeight="true" outlineLevel="0" collapsed="false">
      <c r="A1007" s="173"/>
      <c r="B1007" s="6"/>
      <c r="C1007" s="6"/>
      <c r="D1007" s="255"/>
      <c r="E1007" s="255"/>
      <c r="F1007" s="466"/>
      <c r="G1007" s="255"/>
      <c r="H1007" s="255"/>
      <c r="I1007" s="255"/>
      <c r="J1007" s="255"/>
      <c r="K1007" s="255"/>
      <c r="L1007" s="255"/>
      <c r="M1007" s="255"/>
      <c r="N1007" s="255"/>
      <c r="O1007" s="255"/>
      <c r="P1007" s="255"/>
      <c r="Q1007" s="255"/>
      <c r="R1007" s="255"/>
      <c r="S1007" s="255"/>
    </row>
    <row r="1008" customFormat="false" ht="15.75" hidden="false" customHeight="true" outlineLevel="0" collapsed="false">
      <c r="A1008" s="173"/>
      <c r="B1008" s="6"/>
      <c r="C1008" s="6"/>
      <c r="D1008" s="255"/>
      <c r="E1008" s="255"/>
      <c r="F1008" s="466"/>
      <c r="G1008" s="255"/>
      <c r="H1008" s="255"/>
      <c r="I1008" s="255"/>
      <c r="J1008" s="255"/>
      <c r="K1008" s="255"/>
      <c r="L1008" s="255"/>
      <c r="M1008" s="255"/>
      <c r="N1008" s="255"/>
      <c r="O1008" s="255"/>
      <c r="P1008" s="255"/>
      <c r="Q1008" s="255"/>
      <c r="R1008" s="255"/>
      <c r="S1008" s="255"/>
    </row>
    <row r="1009" customFormat="false" ht="15.75" hidden="false" customHeight="true" outlineLevel="0" collapsed="false">
      <c r="A1009" s="173"/>
      <c r="B1009" s="6"/>
      <c r="C1009" s="6"/>
      <c r="D1009" s="255"/>
      <c r="E1009" s="255"/>
      <c r="F1009" s="466"/>
      <c r="G1009" s="255"/>
      <c r="H1009" s="255"/>
      <c r="I1009" s="255"/>
      <c r="J1009" s="255"/>
      <c r="K1009" s="255"/>
      <c r="L1009" s="255"/>
      <c r="M1009" s="255"/>
      <c r="N1009" s="255"/>
      <c r="O1009" s="255"/>
      <c r="P1009" s="255"/>
      <c r="Q1009" s="255"/>
      <c r="R1009" s="255"/>
      <c r="S1009" s="255"/>
    </row>
    <row r="1010" customFormat="false" ht="15.75" hidden="false" customHeight="true" outlineLevel="0" collapsed="false">
      <c r="A1010" s="173"/>
      <c r="B1010" s="6"/>
      <c r="C1010" s="6"/>
      <c r="D1010" s="255"/>
      <c r="E1010" s="255"/>
      <c r="F1010" s="466"/>
      <c r="G1010" s="255"/>
      <c r="H1010" s="255"/>
      <c r="I1010" s="255"/>
      <c r="J1010" s="255"/>
      <c r="K1010" s="255"/>
      <c r="L1010" s="255"/>
      <c r="M1010" s="255"/>
      <c r="N1010" s="255"/>
      <c r="O1010" s="255"/>
      <c r="P1010" s="255"/>
      <c r="Q1010" s="255"/>
      <c r="R1010" s="255"/>
      <c r="S1010" s="255"/>
    </row>
    <row r="1011" customFormat="false" ht="15.75" hidden="false" customHeight="true" outlineLevel="0" collapsed="false">
      <c r="A1011" s="173"/>
      <c r="B1011" s="6"/>
      <c r="C1011" s="6"/>
      <c r="D1011" s="255"/>
      <c r="E1011" s="255"/>
      <c r="F1011" s="466"/>
      <c r="G1011" s="255"/>
      <c r="H1011" s="255"/>
      <c r="I1011" s="255"/>
      <c r="J1011" s="255"/>
      <c r="K1011" s="255"/>
      <c r="L1011" s="255"/>
      <c r="M1011" s="255"/>
      <c r="N1011" s="255"/>
      <c r="O1011" s="255"/>
      <c r="P1011" s="255"/>
      <c r="Q1011" s="255"/>
      <c r="R1011" s="255"/>
      <c r="S1011" s="255"/>
    </row>
    <row r="1012" customFormat="false" ht="15.75" hidden="false" customHeight="true" outlineLevel="0" collapsed="false">
      <c r="A1012" s="173"/>
      <c r="B1012" s="6"/>
      <c r="C1012" s="6"/>
      <c r="D1012" s="255"/>
      <c r="E1012" s="255"/>
      <c r="F1012" s="466"/>
      <c r="G1012" s="255"/>
      <c r="H1012" s="255"/>
      <c r="I1012" s="255"/>
      <c r="J1012" s="255"/>
      <c r="K1012" s="255"/>
      <c r="L1012" s="255"/>
      <c r="M1012" s="255"/>
      <c r="N1012" s="255"/>
      <c r="O1012" s="255"/>
      <c r="P1012" s="255"/>
      <c r="Q1012" s="255"/>
      <c r="R1012" s="255"/>
      <c r="S1012" s="255"/>
    </row>
    <row r="1013" customFormat="false" ht="15.75" hidden="false" customHeight="true" outlineLevel="0" collapsed="false">
      <c r="A1013" s="173"/>
      <c r="B1013" s="6"/>
      <c r="C1013" s="6"/>
      <c r="D1013" s="255"/>
      <c r="E1013" s="255"/>
      <c r="F1013" s="466"/>
      <c r="G1013" s="255"/>
      <c r="H1013" s="255"/>
      <c r="I1013" s="255"/>
      <c r="J1013" s="255"/>
      <c r="K1013" s="255"/>
      <c r="L1013" s="255"/>
      <c r="M1013" s="255"/>
      <c r="N1013" s="255"/>
      <c r="O1013" s="255"/>
      <c r="P1013" s="255"/>
      <c r="Q1013" s="255"/>
      <c r="R1013" s="255"/>
      <c r="S1013" s="255"/>
    </row>
    <row r="1014" customFormat="false" ht="15.75" hidden="false" customHeight="true" outlineLevel="0" collapsed="false">
      <c r="A1014" s="173"/>
      <c r="B1014" s="6"/>
      <c r="C1014" s="6"/>
      <c r="D1014" s="255"/>
      <c r="E1014" s="255"/>
      <c r="F1014" s="466"/>
      <c r="G1014" s="255"/>
      <c r="H1014" s="255"/>
      <c r="I1014" s="255"/>
      <c r="J1014" s="255"/>
      <c r="K1014" s="255"/>
      <c r="L1014" s="255"/>
      <c r="M1014" s="255"/>
      <c r="N1014" s="255"/>
      <c r="O1014" s="255"/>
      <c r="P1014" s="255"/>
      <c r="Q1014" s="255"/>
      <c r="R1014" s="255"/>
      <c r="S1014" s="255"/>
    </row>
    <row r="1015" customFormat="false" ht="15.75" hidden="false" customHeight="true" outlineLevel="0" collapsed="false">
      <c r="A1015" s="173"/>
      <c r="B1015" s="6"/>
      <c r="C1015" s="6"/>
      <c r="D1015" s="255"/>
      <c r="E1015" s="255"/>
      <c r="F1015" s="466"/>
      <c r="G1015" s="255"/>
      <c r="H1015" s="255"/>
      <c r="I1015" s="255"/>
      <c r="J1015" s="255"/>
      <c r="K1015" s="255"/>
      <c r="L1015" s="255"/>
      <c r="M1015" s="255"/>
      <c r="N1015" s="255"/>
      <c r="O1015" s="255"/>
      <c r="P1015" s="255"/>
      <c r="Q1015" s="255"/>
      <c r="R1015" s="255"/>
      <c r="S1015" s="255"/>
    </row>
    <row r="1016" customFormat="false" ht="15.75" hidden="false" customHeight="true" outlineLevel="0" collapsed="false">
      <c r="A1016" s="173"/>
      <c r="B1016" s="6"/>
      <c r="C1016" s="6"/>
      <c r="D1016" s="255"/>
      <c r="E1016" s="255"/>
      <c r="F1016" s="466"/>
      <c r="G1016" s="255"/>
      <c r="H1016" s="255"/>
      <c r="I1016" s="255"/>
      <c r="J1016" s="255"/>
      <c r="K1016" s="255"/>
      <c r="L1016" s="255"/>
      <c r="M1016" s="255"/>
      <c r="N1016" s="255"/>
      <c r="O1016" s="255"/>
      <c r="P1016" s="255"/>
      <c r="Q1016" s="255"/>
      <c r="R1016" s="255"/>
      <c r="S1016" s="255"/>
    </row>
    <row r="1017" customFormat="false" ht="15.75" hidden="false" customHeight="true" outlineLevel="0" collapsed="false">
      <c r="A1017" s="173"/>
      <c r="B1017" s="6"/>
      <c r="C1017" s="6"/>
      <c r="D1017" s="255"/>
      <c r="E1017" s="255"/>
      <c r="F1017" s="466"/>
      <c r="G1017" s="255"/>
      <c r="H1017" s="255"/>
      <c r="I1017" s="255"/>
      <c r="J1017" s="255"/>
      <c r="K1017" s="255"/>
      <c r="L1017" s="255"/>
      <c r="M1017" s="255"/>
      <c r="N1017" s="255"/>
      <c r="O1017" s="255"/>
      <c r="P1017" s="255"/>
      <c r="Q1017" s="255"/>
      <c r="R1017" s="255"/>
      <c r="S1017" s="255"/>
    </row>
    <row r="1018" customFormat="false" ht="15.75" hidden="false" customHeight="true" outlineLevel="0" collapsed="false">
      <c r="A1018" s="173"/>
      <c r="B1018" s="6"/>
      <c r="C1018" s="6"/>
      <c r="D1018" s="255"/>
      <c r="E1018" s="255"/>
      <c r="F1018" s="466"/>
      <c r="G1018" s="255"/>
      <c r="H1018" s="255"/>
      <c r="I1018" s="255"/>
      <c r="J1018" s="255"/>
      <c r="K1018" s="255"/>
      <c r="L1018" s="255"/>
      <c r="M1018" s="255"/>
      <c r="N1018" s="255"/>
      <c r="O1018" s="255"/>
      <c r="P1018" s="255"/>
      <c r="Q1018" s="255"/>
      <c r="R1018" s="255"/>
      <c r="S1018" s="255"/>
    </row>
    <row r="1019" customFormat="false" ht="15.75" hidden="false" customHeight="true" outlineLevel="0" collapsed="false">
      <c r="A1019" s="173"/>
      <c r="B1019" s="6"/>
      <c r="C1019" s="6"/>
      <c r="D1019" s="255"/>
      <c r="E1019" s="255"/>
      <c r="F1019" s="466"/>
      <c r="G1019" s="255"/>
      <c r="H1019" s="255"/>
      <c r="I1019" s="255"/>
      <c r="J1019" s="255"/>
      <c r="K1019" s="255"/>
      <c r="L1019" s="255"/>
      <c r="M1019" s="255"/>
      <c r="N1019" s="255"/>
      <c r="O1019" s="255"/>
      <c r="P1019" s="255"/>
      <c r="Q1019" s="255"/>
      <c r="R1019" s="255"/>
      <c r="S1019" s="255"/>
    </row>
    <row r="1020" customFormat="false" ht="15.75" hidden="false" customHeight="true" outlineLevel="0" collapsed="false">
      <c r="A1020" s="173"/>
      <c r="B1020" s="6"/>
      <c r="C1020" s="6"/>
      <c r="D1020" s="255"/>
      <c r="E1020" s="255"/>
      <c r="F1020" s="466"/>
      <c r="G1020" s="255"/>
      <c r="H1020" s="255"/>
      <c r="I1020" s="255"/>
      <c r="J1020" s="255"/>
      <c r="K1020" s="255"/>
      <c r="L1020" s="255"/>
      <c r="M1020" s="255"/>
      <c r="N1020" s="255"/>
      <c r="O1020" s="255"/>
      <c r="P1020" s="255"/>
      <c r="Q1020" s="255"/>
      <c r="R1020" s="255"/>
      <c r="S1020" s="255"/>
    </row>
    <row r="1021" customFormat="false" ht="15.75" hidden="false" customHeight="true" outlineLevel="0" collapsed="false">
      <c r="A1021" s="173"/>
      <c r="B1021" s="6"/>
      <c r="C1021" s="6"/>
      <c r="D1021" s="255"/>
      <c r="E1021" s="255"/>
      <c r="F1021" s="466"/>
      <c r="G1021" s="255"/>
      <c r="H1021" s="255"/>
      <c r="I1021" s="255"/>
      <c r="J1021" s="255"/>
      <c r="K1021" s="255"/>
      <c r="L1021" s="255"/>
      <c r="M1021" s="255"/>
      <c r="N1021" s="255"/>
      <c r="O1021" s="255"/>
      <c r="P1021" s="255"/>
      <c r="Q1021" s="255"/>
      <c r="R1021" s="255"/>
      <c r="S1021" s="255"/>
    </row>
    <row r="1022" customFormat="false" ht="15.75" hidden="false" customHeight="true" outlineLevel="0" collapsed="false">
      <c r="A1022" s="173"/>
      <c r="B1022" s="6"/>
      <c r="C1022" s="6"/>
      <c r="D1022" s="255"/>
      <c r="E1022" s="255"/>
      <c r="F1022" s="466"/>
      <c r="G1022" s="255"/>
      <c r="H1022" s="255"/>
      <c r="I1022" s="255"/>
      <c r="J1022" s="255"/>
      <c r="K1022" s="255"/>
      <c r="L1022" s="255"/>
      <c r="M1022" s="255"/>
      <c r="N1022" s="255"/>
      <c r="O1022" s="255"/>
      <c r="P1022" s="255"/>
      <c r="Q1022" s="255"/>
      <c r="R1022" s="255"/>
      <c r="S1022" s="255"/>
    </row>
    <row r="1023" customFormat="false" ht="15.75" hidden="false" customHeight="true" outlineLevel="0" collapsed="false">
      <c r="A1023" s="173"/>
      <c r="B1023" s="6"/>
      <c r="C1023" s="6"/>
      <c r="D1023" s="255"/>
      <c r="E1023" s="255"/>
      <c r="F1023" s="466"/>
      <c r="G1023" s="255"/>
      <c r="H1023" s="255"/>
      <c r="I1023" s="255"/>
      <c r="J1023" s="255"/>
      <c r="K1023" s="255"/>
      <c r="L1023" s="255"/>
      <c r="M1023" s="255"/>
      <c r="N1023" s="255"/>
      <c r="O1023" s="255"/>
      <c r="P1023" s="255"/>
      <c r="Q1023" s="255"/>
      <c r="R1023" s="255"/>
      <c r="S1023" s="255"/>
    </row>
    <row r="1024" customFormat="false" ht="15.75" hidden="false" customHeight="true" outlineLevel="0" collapsed="false">
      <c r="A1024" s="173"/>
      <c r="B1024" s="6"/>
      <c r="C1024" s="6"/>
      <c r="D1024" s="255"/>
      <c r="E1024" s="255"/>
      <c r="F1024" s="466"/>
      <c r="G1024" s="255"/>
      <c r="H1024" s="255"/>
      <c r="I1024" s="255"/>
      <c r="J1024" s="255"/>
      <c r="K1024" s="255"/>
      <c r="L1024" s="255"/>
      <c r="M1024" s="255"/>
      <c r="N1024" s="255"/>
      <c r="O1024" s="255"/>
      <c r="P1024" s="255"/>
      <c r="Q1024" s="255"/>
      <c r="R1024" s="255"/>
      <c r="S1024" s="255"/>
    </row>
    <row r="1025" customFormat="false" ht="15.75" hidden="false" customHeight="true" outlineLevel="0" collapsed="false">
      <c r="A1025" s="173"/>
      <c r="B1025" s="6"/>
      <c r="C1025" s="6"/>
      <c r="D1025" s="255"/>
      <c r="E1025" s="255"/>
      <c r="F1025" s="466"/>
      <c r="G1025" s="255"/>
      <c r="H1025" s="255"/>
      <c r="I1025" s="255"/>
      <c r="J1025" s="255"/>
      <c r="K1025" s="255"/>
      <c r="L1025" s="255"/>
      <c r="M1025" s="255"/>
      <c r="N1025" s="255"/>
      <c r="O1025" s="255"/>
      <c r="P1025" s="255"/>
      <c r="Q1025" s="255"/>
      <c r="R1025" s="255"/>
      <c r="S1025" s="255"/>
    </row>
    <row r="1026" customFormat="false" ht="15.75" hidden="false" customHeight="true" outlineLevel="0" collapsed="false">
      <c r="A1026" s="173"/>
      <c r="B1026" s="6"/>
      <c r="C1026" s="6"/>
      <c r="D1026" s="255"/>
      <c r="E1026" s="255"/>
      <c r="F1026" s="466"/>
      <c r="G1026" s="255"/>
      <c r="H1026" s="255"/>
      <c r="I1026" s="255"/>
      <c r="J1026" s="255"/>
      <c r="K1026" s="255"/>
      <c r="L1026" s="255"/>
      <c r="M1026" s="255"/>
      <c r="N1026" s="255"/>
      <c r="O1026" s="255"/>
      <c r="P1026" s="255"/>
      <c r="Q1026" s="255"/>
      <c r="R1026" s="255"/>
      <c r="S1026" s="255"/>
    </row>
    <row r="1027" customFormat="false" ht="15.75" hidden="false" customHeight="true" outlineLevel="0" collapsed="false">
      <c r="A1027" s="173"/>
      <c r="B1027" s="6"/>
      <c r="C1027" s="6"/>
      <c r="D1027" s="255"/>
      <c r="E1027" s="255"/>
      <c r="F1027" s="466"/>
      <c r="G1027" s="255"/>
      <c r="H1027" s="255"/>
      <c r="I1027" s="255"/>
      <c r="J1027" s="255"/>
      <c r="K1027" s="255"/>
      <c r="L1027" s="255"/>
      <c r="M1027" s="255"/>
      <c r="N1027" s="255"/>
      <c r="O1027" s="255"/>
      <c r="P1027" s="255"/>
      <c r="Q1027" s="255"/>
      <c r="R1027" s="255"/>
      <c r="S1027" s="255"/>
    </row>
    <row r="1028" customFormat="false" ht="15.75" hidden="false" customHeight="true" outlineLevel="0" collapsed="false">
      <c r="A1028" s="173"/>
      <c r="B1028" s="6"/>
      <c r="C1028" s="6"/>
      <c r="D1028" s="255"/>
      <c r="E1028" s="255"/>
      <c r="F1028" s="466"/>
      <c r="G1028" s="255"/>
      <c r="H1028" s="255"/>
      <c r="I1028" s="255"/>
      <c r="J1028" s="255"/>
      <c r="K1028" s="255"/>
      <c r="L1028" s="255"/>
      <c r="M1028" s="255"/>
      <c r="N1028" s="255"/>
      <c r="O1028" s="255"/>
      <c r="P1028" s="255"/>
      <c r="Q1028" s="255"/>
      <c r="R1028" s="255"/>
      <c r="S1028" s="255"/>
    </row>
    <row r="1029" customFormat="false" ht="15.75" hidden="false" customHeight="true" outlineLevel="0" collapsed="false">
      <c r="A1029" s="173"/>
      <c r="B1029" s="6"/>
      <c r="C1029" s="6"/>
      <c r="D1029" s="255"/>
      <c r="E1029" s="255"/>
      <c r="F1029" s="466"/>
      <c r="G1029" s="255"/>
      <c r="H1029" s="255"/>
      <c r="I1029" s="255"/>
      <c r="J1029" s="255"/>
      <c r="K1029" s="255"/>
      <c r="L1029" s="255"/>
      <c r="M1029" s="255"/>
      <c r="N1029" s="255"/>
      <c r="O1029" s="255"/>
      <c r="P1029" s="255"/>
      <c r="Q1029" s="255"/>
      <c r="R1029" s="255"/>
      <c r="S1029" s="255"/>
    </row>
    <row r="1030" customFormat="false" ht="15.75" hidden="false" customHeight="true" outlineLevel="0" collapsed="false">
      <c r="A1030" s="173"/>
      <c r="B1030" s="6"/>
      <c r="C1030" s="6"/>
      <c r="D1030" s="255"/>
      <c r="E1030" s="255"/>
      <c r="F1030" s="466"/>
      <c r="G1030" s="255"/>
      <c r="H1030" s="255"/>
      <c r="I1030" s="255"/>
      <c r="J1030" s="255"/>
      <c r="K1030" s="255"/>
      <c r="L1030" s="255"/>
      <c r="M1030" s="255"/>
      <c r="N1030" s="255"/>
      <c r="O1030" s="255"/>
      <c r="P1030" s="255"/>
      <c r="Q1030" s="255"/>
      <c r="R1030" s="255"/>
      <c r="S1030" s="255"/>
    </row>
    <row r="1031" customFormat="false" ht="15.75" hidden="false" customHeight="true" outlineLevel="0" collapsed="false">
      <c r="A1031" s="173"/>
      <c r="B1031" s="6"/>
      <c r="C1031" s="6"/>
      <c r="D1031" s="255"/>
      <c r="E1031" s="255"/>
      <c r="F1031" s="466"/>
      <c r="G1031" s="255"/>
      <c r="H1031" s="255"/>
      <c r="I1031" s="255"/>
      <c r="J1031" s="255"/>
      <c r="K1031" s="255"/>
      <c r="L1031" s="255"/>
      <c r="M1031" s="255"/>
      <c r="N1031" s="255"/>
      <c r="O1031" s="255"/>
      <c r="P1031" s="255"/>
      <c r="Q1031" s="255"/>
      <c r="R1031" s="255"/>
      <c r="S1031" s="255"/>
    </row>
    <row r="1032" customFormat="false" ht="15.75" hidden="false" customHeight="true" outlineLevel="0" collapsed="false">
      <c r="A1032" s="173"/>
      <c r="B1032" s="6"/>
      <c r="C1032" s="6"/>
      <c r="D1032" s="255"/>
      <c r="E1032" s="255"/>
      <c r="F1032" s="466"/>
      <c r="G1032" s="255"/>
      <c r="H1032" s="255"/>
      <c r="I1032" s="255"/>
      <c r="J1032" s="255"/>
      <c r="K1032" s="255"/>
      <c r="L1032" s="255"/>
      <c r="M1032" s="255"/>
      <c r="N1032" s="255"/>
      <c r="O1032" s="255"/>
      <c r="P1032" s="255"/>
      <c r="Q1032" s="255"/>
      <c r="R1032" s="255"/>
      <c r="S1032" s="255"/>
    </row>
    <row r="1033" customFormat="false" ht="15.75" hidden="false" customHeight="true" outlineLevel="0" collapsed="false">
      <c r="A1033" s="173"/>
      <c r="B1033" s="6"/>
      <c r="C1033" s="6"/>
      <c r="D1033" s="255"/>
      <c r="E1033" s="255"/>
      <c r="F1033" s="466"/>
      <c r="G1033" s="255"/>
      <c r="H1033" s="255"/>
      <c r="I1033" s="255"/>
      <c r="J1033" s="255"/>
      <c r="K1033" s="255"/>
      <c r="L1033" s="255"/>
      <c r="M1033" s="255"/>
      <c r="N1033" s="255"/>
      <c r="O1033" s="255"/>
      <c r="P1033" s="255"/>
      <c r="Q1033" s="255"/>
      <c r="R1033" s="255"/>
      <c r="S1033" s="255"/>
    </row>
    <row r="1034" customFormat="false" ht="15.75" hidden="false" customHeight="true" outlineLevel="0" collapsed="false">
      <c r="A1034" s="173"/>
      <c r="B1034" s="6"/>
      <c r="C1034" s="6"/>
      <c r="D1034" s="255"/>
      <c r="E1034" s="255"/>
      <c r="F1034" s="466"/>
      <c r="G1034" s="255"/>
      <c r="H1034" s="255"/>
      <c r="I1034" s="255"/>
      <c r="J1034" s="255"/>
      <c r="K1034" s="255"/>
      <c r="L1034" s="255"/>
      <c r="M1034" s="255"/>
      <c r="N1034" s="255"/>
      <c r="O1034" s="255"/>
      <c r="P1034" s="255"/>
      <c r="Q1034" s="255"/>
      <c r="R1034" s="255"/>
      <c r="S1034" s="255"/>
    </row>
    <row r="1035" customFormat="false" ht="15.75" hidden="false" customHeight="true" outlineLevel="0" collapsed="false">
      <c r="A1035" s="173"/>
      <c r="B1035" s="6"/>
      <c r="C1035" s="6"/>
      <c r="D1035" s="255"/>
      <c r="E1035" s="255"/>
      <c r="F1035" s="466"/>
      <c r="G1035" s="255"/>
      <c r="H1035" s="255"/>
      <c r="I1035" s="255"/>
      <c r="J1035" s="255"/>
      <c r="K1035" s="255"/>
      <c r="L1035" s="255"/>
      <c r="M1035" s="255"/>
      <c r="N1035" s="255"/>
      <c r="O1035" s="255"/>
      <c r="P1035" s="255"/>
      <c r="Q1035" s="255"/>
      <c r="R1035" s="255"/>
      <c r="S1035" s="255"/>
    </row>
    <row r="1036" customFormat="false" ht="15.75" hidden="false" customHeight="true" outlineLevel="0" collapsed="false">
      <c r="A1036" s="173"/>
      <c r="B1036" s="6"/>
      <c r="C1036" s="6"/>
      <c r="D1036" s="255"/>
      <c r="E1036" s="255"/>
      <c r="F1036" s="466"/>
      <c r="G1036" s="255"/>
      <c r="H1036" s="255"/>
      <c r="I1036" s="255"/>
      <c r="J1036" s="255"/>
      <c r="K1036" s="255"/>
      <c r="L1036" s="255"/>
      <c r="M1036" s="255"/>
      <c r="N1036" s="255"/>
      <c r="O1036" s="255"/>
      <c r="P1036" s="255"/>
      <c r="Q1036" s="255"/>
      <c r="R1036" s="255"/>
      <c r="S1036" s="255"/>
    </row>
    <row r="1037" customFormat="false" ht="15.75" hidden="false" customHeight="true" outlineLevel="0" collapsed="false">
      <c r="A1037" s="173"/>
      <c r="B1037" s="6"/>
      <c r="C1037" s="6"/>
      <c r="D1037" s="255"/>
      <c r="E1037" s="255"/>
      <c r="F1037" s="466"/>
      <c r="G1037" s="255"/>
      <c r="H1037" s="255"/>
      <c r="I1037" s="255"/>
      <c r="J1037" s="255"/>
      <c r="K1037" s="255"/>
      <c r="L1037" s="255"/>
      <c r="M1037" s="255"/>
      <c r="N1037" s="255"/>
      <c r="O1037" s="255"/>
      <c r="P1037" s="255"/>
      <c r="Q1037" s="255"/>
      <c r="R1037" s="255"/>
      <c r="S1037" s="255"/>
    </row>
    <row r="1038" customFormat="false" ht="15.75" hidden="false" customHeight="true" outlineLevel="0" collapsed="false">
      <c r="A1038" s="173"/>
      <c r="B1038" s="6"/>
      <c r="C1038" s="6"/>
      <c r="D1038" s="255"/>
      <c r="E1038" s="255"/>
      <c r="F1038" s="466"/>
      <c r="G1038" s="255"/>
      <c r="H1038" s="255"/>
      <c r="I1038" s="255"/>
      <c r="J1038" s="255"/>
      <c r="K1038" s="255"/>
      <c r="L1038" s="255"/>
      <c r="M1038" s="255"/>
      <c r="N1038" s="255"/>
      <c r="O1038" s="255"/>
      <c r="P1038" s="255"/>
      <c r="Q1038" s="255"/>
      <c r="R1038" s="255"/>
      <c r="S1038" s="255"/>
    </row>
    <row r="1039" customFormat="false" ht="15.75" hidden="false" customHeight="true" outlineLevel="0" collapsed="false">
      <c r="A1039" s="173"/>
      <c r="B1039" s="6"/>
      <c r="C1039" s="6"/>
      <c r="D1039" s="255"/>
      <c r="E1039" s="255"/>
      <c r="F1039" s="466"/>
      <c r="G1039" s="255"/>
      <c r="H1039" s="255"/>
      <c r="I1039" s="255"/>
      <c r="J1039" s="255"/>
      <c r="K1039" s="255"/>
      <c r="L1039" s="255"/>
      <c r="M1039" s="255"/>
      <c r="N1039" s="255"/>
      <c r="O1039" s="255"/>
      <c r="P1039" s="255"/>
      <c r="Q1039" s="255"/>
      <c r="R1039" s="255"/>
      <c r="S1039" s="255"/>
    </row>
    <row r="1040" customFormat="false" ht="15.75" hidden="false" customHeight="true" outlineLevel="0" collapsed="false">
      <c r="A1040" s="173"/>
      <c r="B1040" s="6"/>
      <c r="C1040" s="6"/>
      <c r="D1040" s="255"/>
      <c r="E1040" s="255"/>
      <c r="F1040" s="466"/>
      <c r="G1040" s="255"/>
      <c r="H1040" s="255"/>
      <c r="I1040" s="255"/>
      <c r="J1040" s="255"/>
      <c r="K1040" s="255"/>
      <c r="L1040" s="255"/>
      <c r="M1040" s="255"/>
      <c r="N1040" s="255"/>
      <c r="O1040" s="255"/>
      <c r="P1040" s="255"/>
      <c r="Q1040" s="255"/>
      <c r="R1040" s="255"/>
      <c r="S1040" s="255"/>
    </row>
    <row r="1041" customFormat="false" ht="15.75" hidden="false" customHeight="true" outlineLevel="0" collapsed="false">
      <c r="A1041" s="173"/>
      <c r="B1041" s="6"/>
      <c r="C1041" s="6"/>
      <c r="D1041" s="255"/>
      <c r="E1041" s="255"/>
      <c r="F1041" s="466"/>
      <c r="G1041" s="255"/>
      <c r="H1041" s="255"/>
      <c r="I1041" s="255"/>
      <c r="J1041" s="255"/>
      <c r="K1041" s="255"/>
      <c r="L1041" s="255"/>
      <c r="M1041" s="255"/>
      <c r="N1041" s="255"/>
      <c r="O1041" s="255"/>
      <c r="P1041" s="255"/>
      <c r="Q1041" s="255"/>
      <c r="R1041" s="255"/>
      <c r="S1041" s="255"/>
    </row>
    <row r="1042" customFormat="false" ht="15.75" hidden="false" customHeight="true" outlineLevel="0" collapsed="false">
      <c r="A1042" s="173"/>
      <c r="B1042" s="6"/>
      <c r="C1042" s="6"/>
      <c r="D1042" s="255"/>
      <c r="E1042" s="255"/>
      <c r="F1042" s="466"/>
      <c r="G1042" s="255"/>
      <c r="H1042" s="255"/>
      <c r="I1042" s="255"/>
      <c r="J1042" s="255"/>
      <c r="K1042" s="255"/>
      <c r="L1042" s="255"/>
      <c r="M1042" s="255"/>
      <c r="N1042" s="255"/>
      <c r="O1042" s="255"/>
      <c r="P1042" s="255"/>
      <c r="Q1042" s="255"/>
      <c r="R1042" s="255"/>
      <c r="S1042" s="255"/>
    </row>
    <row r="1043" customFormat="false" ht="15.75" hidden="false" customHeight="true" outlineLevel="0" collapsed="false">
      <c r="A1043" s="173"/>
      <c r="B1043" s="6"/>
      <c r="C1043" s="6"/>
      <c r="D1043" s="255"/>
      <c r="E1043" s="255"/>
      <c r="F1043" s="466"/>
      <c r="G1043" s="255"/>
      <c r="H1043" s="255"/>
      <c r="I1043" s="255"/>
      <c r="J1043" s="255"/>
      <c r="K1043" s="255"/>
      <c r="L1043" s="255"/>
      <c r="M1043" s="255"/>
      <c r="N1043" s="255"/>
      <c r="O1043" s="255"/>
      <c r="P1043" s="255"/>
      <c r="Q1043" s="255"/>
      <c r="R1043" s="255"/>
      <c r="S1043" s="255"/>
    </row>
    <row r="1044" customFormat="false" ht="15.75" hidden="false" customHeight="true" outlineLevel="0" collapsed="false">
      <c r="A1044" s="173"/>
      <c r="B1044" s="6"/>
      <c r="C1044" s="6"/>
      <c r="D1044" s="255"/>
      <c r="E1044" s="255"/>
      <c r="F1044" s="466"/>
      <c r="G1044" s="255"/>
      <c r="H1044" s="255"/>
      <c r="I1044" s="255"/>
      <c r="J1044" s="255"/>
      <c r="K1044" s="255"/>
      <c r="L1044" s="255"/>
      <c r="M1044" s="255"/>
      <c r="N1044" s="255"/>
      <c r="O1044" s="255"/>
      <c r="P1044" s="255"/>
      <c r="Q1044" s="255"/>
      <c r="R1044" s="255"/>
      <c r="S1044" s="255"/>
    </row>
    <row r="1045" customFormat="false" ht="15.75" hidden="false" customHeight="true" outlineLevel="0" collapsed="false">
      <c r="A1045" s="173"/>
      <c r="B1045" s="6"/>
      <c r="C1045" s="6"/>
      <c r="D1045" s="255"/>
      <c r="E1045" s="255"/>
      <c r="F1045" s="466"/>
      <c r="G1045" s="255"/>
      <c r="H1045" s="255"/>
      <c r="I1045" s="255"/>
      <c r="J1045" s="255"/>
      <c r="K1045" s="255"/>
      <c r="L1045" s="255"/>
      <c r="M1045" s="255"/>
      <c r="N1045" s="255"/>
      <c r="O1045" s="255"/>
      <c r="P1045" s="255"/>
      <c r="Q1045" s="255"/>
      <c r="R1045" s="255"/>
      <c r="S1045" s="255"/>
    </row>
    <row r="1046" customFormat="false" ht="15.75" hidden="false" customHeight="true" outlineLevel="0" collapsed="false">
      <c r="A1046" s="173"/>
      <c r="B1046" s="6"/>
      <c r="C1046" s="6"/>
      <c r="D1046" s="255"/>
      <c r="E1046" s="255"/>
      <c r="F1046" s="466"/>
      <c r="G1046" s="255"/>
      <c r="H1046" s="255"/>
      <c r="I1046" s="255"/>
      <c r="J1046" s="255"/>
      <c r="K1046" s="255"/>
      <c r="L1046" s="255"/>
      <c r="M1046" s="255"/>
      <c r="N1046" s="255"/>
      <c r="O1046" s="255"/>
      <c r="P1046" s="255"/>
      <c r="Q1046" s="255"/>
      <c r="R1046" s="255"/>
      <c r="S1046" s="255"/>
    </row>
    <row r="1047" customFormat="false" ht="15.75" hidden="false" customHeight="true" outlineLevel="0" collapsed="false">
      <c r="A1047" s="173"/>
      <c r="B1047" s="6"/>
      <c r="C1047" s="6"/>
      <c r="D1047" s="255"/>
      <c r="E1047" s="255"/>
      <c r="F1047" s="466"/>
      <c r="G1047" s="255"/>
      <c r="H1047" s="255"/>
      <c r="I1047" s="255"/>
      <c r="J1047" s="255"/>
      <c r="K1047" s="255"/>
      <c r="L1047" s="255"/>
      <c r="M1047" s="255"/>
      <c r="N1047" s="255"/>
      <c r="O1047" s="255"/>
      <c r="P1047" s="255"/>
      <c r="Q1047" s="255"/>
      <c r="R1047" s="255"/>
      <c r="S1047" s="255"/>
    </row>
    <row r="1048" customFormat="false" ht="15.75" hidden="false" customHeight="true" outlineLevel="0" collapsed="false">
      <c r="A1048" s="173"/>
      <c r="B1048" s="6"/>
      <c r="C1048" s="6"/>
      <c r="D1048" s="255"/>
      <c r="E1048" s="255"/>
      <c r="F1048" s="466"/>
      <c r="G1048" s="255"/>
      <c r="H1048" s="255"/>
      <c r="I1048" s="255"/>
      <c r="J1048" s="255"/>
      <c r="K1048" s="255"/>
      <c r="L1048" s="255"/>
      <c r="M1048" s="255"/>
      <c r="N1048" s="255"/>
      <c r="O1048" s="255"/>
      <c r="P1048" s="255"/>
      <c r="Q1048" s="255"/>
      <c r="R1048" s="255"/>
      <c r="S1048" s="255"/>
    </row>
    <row r="1049" customFormat="false" ht="15.75" hidden="false" customHeight="true" outlineLevel="0" collapsed="false">
      <c r="A1049" s="173"/>
      <c r="B1049" s="6"/>
      <c r="C1049" s="6"/>
      <c r="D1049" s="255"/>
      <c r="E1049" s="255"/>
      <c r="F1049" s="466"/>
      <c r="G1049" s="255"/>
      <c r="H1049" s="255"/>
      <c r="I1049" s="255"/>
      <c r="J1049" s="255"/>
      <c r="K1049" s="255"/>
      <c r="L1049" s="255"/>
      <c r="M1049" s="255"/>
      <c r="N1049" s="255"/>
      <c r="O1049" s="255"/>
      <c r="P1049" s="255"/>
      <c r="Q1049" s="255"/>
      <c r="R1049" s="255"/>
      <c r="S1049" s="255"/>
    </row>
    <row r="1050" customFormat="false" ht="15.75" hidden="false" customHeight="true" outlineLevel="0" collapsed="false">
      <c r="A1050" s="173"/>
      <c r="B1050" s="6"/>
      <c r="C1050" s="6"/>
      <c r="D1050" s="255"/>
      <c r="E1050" s="255"/>
      <c r="F1050" s="466"/>
      <c r="G1050" s="255"/>
      <c r="H1050" s="255"/>
      <c r="I1050" s="255"/>
      <c r="J1050" s="255"/>
      <c r="K1050" s="255"/>
      <c r="L1050" s="255"/>
      <c r="M1050" s="255"/>
      <c r="N1050" s="255"/>
      <c r="O1050" s="255"/>
      <c r="P1050" s="255"/>
      <c r="Q1050" s="255"/>
      <c r="R1050" s="255"/>
      <c r="S1050" s="255"/>
    </row>
    <row r="1051" customFormat="false" ht="15.75" hidden="false" customHeight="true" outlineLevel="0" collapsed="false">
      <c r="A1051" s="173"/>
      <c r="B1051" s="6"/>
      <c r="C1051" s="6"/>
      <c r="D1051" s="255"/>
      <c r="E1051" s="255"/>
      <c r="F1051" s="466"/>
      <c r="G1051" s="255"/>
      <c r="H1051" s="255"/>
      <c r="I1051" s="255"/>
      <c r="J1051" s="255"/>
      <c r="K1051" s="255"/>
      <c r="L1051" s="255"/>
      <c r="M1051" s="255"/>
      <c r="N1051" s="255"/>
      <c r="O1051" s="255"/>
      <c r="P1051" s="255"/>
      <c r="Q1051" s="255"/>
      <c r="R1051" s="255"/>
      <c r="S1051" s="255"/>
    </row>
    <row r="1052" customFormat="false" ht="15.75" hidden="false" customHeight="true" outlineLevel="0" collapsed="false">
      <c r="A1052" s="173"/>
      <c r="B1052" s="6"/>
      <c r="C1052" s="6"/>
      <c r="D1052" s="255"/>
      <c r="E1052" s="255"/>
      <c r="F1052" s="466"/>
      <c r="G1052" s="255"/>
      <c r="H1052" s="255"/>
      <c r="I1052" s="255"/>
      <c r="J1052" s="255"/>
      <c r="K1052" s="255"/>
      <c r="L1052" s="255"/>
      <c r="M1052" s="255"/>
      <c r="N1052" s="255"/>
      <c r="O1052" s="255"/>
      <c r="P1052" s="255"/>
      <c r="Q1052" s="255"/>
      <c r="R1052" s="255"/>
      <c r="S1052" s="255"/>
    </row>
    <row r="1053" customFormat="false" ht="15.75" hidden="false" customHeight="true" outlineLevel="0" collapsed="false">
      <c r="A1053" s="173"/>
      <c r="B1053" s="6"/>
      <c r="C1053" s="6"/>
      <c r="D1053" s="255"/>
      <c r="E1053" s="255"/>
      <c r="F1053" s="466"/>
      <c r="G1053" s="255"/>
      <c r="H1053" s="255"/>
      <c r="I1053" s="255"/>
      <c r="J1053" s="255"/>
      <c r="K1053" s="255"/>
      <c r="L1053" s="255"/>
      <c r="M1053" s="255"/>
      <c r="N1053" s="255"/>
      <c r="O1053" s="255"/>
      <c r="P1053" s="255"/>
      <c r="Q1053" s="255"/>
      <c r="R1053" s="255"/>
      <c r="S1053" s="255"/>
    </row>
    <row r="1054" customFormat="false" ht="15.75" hidden="false" customHeight="true" outlineLevel="0" collapsed="false">
      <c r="A1054" s="173"/>
      <c r="B1054" s="6"/>
      <c r="C1054" s="6"/>
      <c r="D1054" s="255"/>
      <c r="E1054" s="255"/>
      <c r="F1054" s="466"/>
      <c r="G1054" s="255"/>
      <c r="H1054" s="255"/>
      <c r="I1054" s="255"/>
      <c r="J1054" s="255"/>
      <c r="K1054" s="255"/>
      <c r="L1054" s="255"/>
      <c r="M1054" s="255"/>
      <c r="N1054" s="255"/>
      <c r="O1054" s="255"/>
      <c r="P1054" s="255"/>
      <c r="Q1054" s="255"/>
      <c r="R1054" s="255"/>
      <c r="S1054" s="255"/>
    </row>
    <row r="1055" customFormat="false" ht="15.75" hidden="false" customHeight="true" outlineLevel="0" collapsed="false">
      <c r="A1055" s="173"/>
      <c r="B1055" s="6"/>
      <c r="C1055" s="6"/>
      <c r="D1055" s="255"/>
      <c r="E1055" s="255"/>
      <c r="F1055" s="466"/>
      <c r="G1055" s="255"/>
      <c r="H1055" s="255"/>
      <c r="I1055" s="255"/>
      <c r="J1055" s="255"/>
      <c r="K1055" s="255"/>
      <c r="L1055" s="255"/>
      <c r="M1055" s="255"/>
      <c r="N1055" s="255"/>
      <c r="O1055" s="255"/>
      <c r="P1055" s="255"/>
      <c r="Q1055" s="255"/>
      <c r="R1055" s="255"/>
      <c r="S1055" s="255"/>
    </row>
    <row r="1056" customFormat="false" ht="15.75" hidden="false" customHeight="true" outlineLevel="0" collapsed="false">
      <c r="A1056" s="173"/>
      <c r="B1056" s="6"/>
      <c r="C1056" s="6"/>
      <c r="D1056" s="255"/>
      <c r="E1056" s="255"/>
      <c r="F1056" s="466"/>
      <c r="G1056" s="255"/>
      <c r="H1056" s="255"/>
      <c r="I1056" s="255"/>
      <c r="J1056" s="255"/>
      <c r="K1056" s="255"/>
      <c r="L1056" s="255"/>
      <c r="M1056" s="255"/>
      <c r="N1056" s="255"/>
      <c r="O1056" s="255"/>
      <c r="P1056" s="255"/>
      <c r="Q1056" s="255"/>
      <c r="R1056" s="255"/>
      <c r="S1056" s="255"/>
    </row>
    <row r="1057" customFormat="false" ht="15.75" hidden="false" customHeight="true" outlineLevel="0" collapsed="false">
      <c r="A1057" s="173"/>
      <c r="B1057" s="6"/>
      <c r="C1057" s="6"/>
      <c r="D1057" s="255"/>
      <c r="E1057" s="255"/>
      <c r="F1057" s="466"/>
      <c r="G1057" s="255"/>
      <c r="H1057" s="255"/>
      <c r="I1057" s="255"/>
      <c r="J1057" s="255"/>
      <c r="K1057" s="255"/>
      <c r="L1057" s="255"/>
      <c r="M1057" s="255"/>
      <c r="N1057" s="255"/>
      <c r="O1057" s="255"/>
      <c r="P1057" s="255"/>
      <c r="Q1057" s="255"/>
      <c r="R1057" s="255"/>
      <c r="S1057" s="255"/>
    </row>
    <row r="1058" customFormat="false" ht="15.75" hidden="false" customHeight="true" outlineLevel="0" collapsed="false">
      <c r="A1058" s="173"/>
      <c r="B1058" s="6"/>
      <c r="C1058" s="6"/>
      <c r="D1058" s="255"/>
      <c r="E1058" s="255"/>
      <c r="F1058" s="466"/>
      <c r="G1058" s="255"/>
      <c r="H1058" s="255"/>
      <c r="I1058" s="255"/>
      <c r="J1058" s="255"/>
      <c r="K1058" s="255"/>
      <c r="L1058" s="255"/>
      <c r="M1058" s="255"/>
      <c r="N1058" s="255"/>
      <c r="O1058" s="255"/>
      <c r="P1058" s="255"/>
      <c r="Q1058" s="255"/>
      <c r="R1058" s="255"/>
      <c r="S1058" s="255"/>
    </row>
    <row r="1059" customFormat="false" ht="15.75" hidden="false" customHeight="true" outlineLevel="0" collapsed="false">
      <c r="A1059" s="173"/>
      <c r="B1059" s="6"/>
      <c r="C1059" s="6"/>
      <c r="D1059" s="255"/>
      <c r="E1059" s="255"/>
      <c r="F1059" s="466"/>
      <c r="G1059" s="255"/>
      <c r="H1059" s="255"/>
      <c r="I1059" s="255"/>
      <c r="J1059" s="255"/>
      <c r="K1059" s="255"/>
      <c r="L1059" s="255"/>
      <c r="M1059" s="255"/>
      <c r="N1059" s="255"/>
      <c r="O1059" s="255"/>
      <c r="P1059" s="255"/>
      <c r="Q1059" s="255"/>
      <c r="R1059" s="255"/>
      <c r="S1059" s="255"/>
    </row>
    <row r="1060" customFormat="false" ht="15.75" hidden="false" customHeight="true" outlineLevel="0" collapsed="false">
      <c r="A1060" s="173"/>
      <c r="B1060" s="6"/>
      <c r="C1060" s="6"/>
      <c r="D1060" s="255"/>
      <c r="E1060" s="255"/>
      <c r="F1060" s="466"/>
      <c r="G1060" s="255"/>
      <c r="H1060" s="255"/>
      <c r="I1060" s="255"/>
      <c r="J1060" s="255"/>
      <c r="K1060" s="255"/>
      <c r="L1060" s="255"/>
      <c r="M1060" s="255"/>
      <c r="N1060" s="255"/>
      <c r="O1060" s="255"/>
      <c r="P1060" s="255"/>
      <c r="Q1060" s="255"/>
      <c r="R1060" s="255"/>
      <c r="S1060" s="255"/>
    </row>
    <row r="1061" customFormat="false" ht="15.75" hidden="false" customHeight="true" outlineLevel="0" collapsed="false">
      <c r="A1061" s="173"/>
      <c r="B1061" s="6"/>
      <c r="C1061" s="6"/>
      <c r="D1061" s="255"/>
      <c r="E1061" s="255"/>
      <c r="F1061" s="466"/>
      <c r="G1061" s="255"/>
      <c r="H1061" s="255"/>
      <c r="I1061" s="255"/>
      <c r="J1061" s="255"/>
      <c r="K1061" s="255"/>
      <c r="L1061" s="255"/>
      <c r="M1061" s="255"/>
      <c r="N1061" s="255"/>
      <c r="O1061" s="255"/>
      <c r="P1061" s="255"/>
      <c r="Q1061" s="255"/>
      <c r="R1061" s="255"/>
      <c r="S1061" s="255"/>
    </row>
    <row r="1062" customFormat="false" ht="15.75" hidden="false" customHeight="true" outlineLevel="0" collapsed="false">
      <c r="A1062" s="173"/>
      <c r="B1062" s="6"/>
      <c r="C1062" s="6"/>
      <c r="D1062" s="255"/>
      <c r="E1062" s="255"/>
      <c r="F1062" s="466"/>
      <c r="G1062" s="255"/>
      <c r="H1062" s="255"/>
      <c r="I1062" s="255"/>
      <c r="J1062" s="255"/>
      <c r="K1062" s="255"/>
      <c r="L1062" s="255"/>
      <c r="M1062" s="255"/>
      <c r="N1062" s="255"/>
      <c r="O1062" s="255"/>
      <c r="P1062" s="255"/>
      <c r="Q1062" s="255"/>
      <c r="R1062" s="255"/>
      <c r="S1062" s="255"/>
    </row>
    <row r="1063" customFormat="false" ht="15.75" hidden="false" customHeight="true" outlineLevel="0" collapsed="false">
      <c r="A1063" s="173"/>
      <c r="B1063" s="6"/>
      <c r="C1063" s="6"/>
      <c r="D1063" s="255"/>
      <c r="E1063" s="255"/>
      <c r="F1063" s="466"/>
      <c r="G1063" s="255"/>
      <c r="H1063" s="255"/>
      <c r="I1063" s="255"/>
      <c r="J1063" s="255"/>
      <c r="K1063" s="255"/>
      <c r="L1063" s="255"/>
      <c r="M1063" s="255"/>
      <c r="N1063" s="255"/>
      <c r="O1063" s="255"/>
      <c r="P1063" s="255"/>
      <c r="Q1063" s="255"/>
      <c r="R1063" s="255"/>
      <c r="S1063" s="255"/>
    </row>
    <row r="1064" customFormat="false" ht="15.75" hidden="false" customHeight="true" outlineLevel="0" collapsed="false">
      <c r="A1064" s="173"/>
      <c r="B1064" s="6"/>
      <c r="C1064" s="6"/>
      <c r="D1064" s="255"/>
      <c r="E1064" s="255"/>
      <c r="F1064" s="466"/>
      <c r="G1064" s="255"/>
      <c r="H1064" s="255"/>
      <c r="I1064" s="255"/>
      <c r="J1064" s="255"/>
      <c r="K1064" s="255"/>
      <c r="L1064" s="255"/>
      <c r="M1064" s="255"/>
      <c r="N1064" s="255"/>
      <c r="O1064" s="255"/>
      <c r="P1064" s="255"/>
      <c r="Q1064" s="255"/>
      <c r="R1064" s="255"/>
      <c r="S1064" s="255"/>
    </row>
    <row r="1065" customFormat="false" ht="15.75" hidden="false" customHeight="true" outlineLevel="0" collapsed="false">
      <c r="A1065" s="173"/>
      <c r="B1065" s="6"/>
      <c r="C1065" s="6"/>
      <c r="D1065" s="255"/>
      <c r="E1065" s="255"/>
      <c r="F1065" s="466"/>
      <c r="G1065" s="255"/>
      <c r="H1065" s="255"/>
      <c r="I1065" s="255"/>
      <c r="J1065" s="255"/>
      <c r="K1065" s="255"/>
      <c r="L1065" s="255"/>
      <c r="M1065" s="255"/>
      <c r="N1065" s="255"/>
      <c r="O1065" s="255"/>
      <c r="P1065" s="255"/>
      <c r="Q1065" s="255"/>
      <c r="R1065" s="255"/>
      <c r="S1065" s="255"/>
    </row>
    <row r="1066" customFormat="false" ht="15.75" hidden="false" customHeight="true" outlineLevel="0" collapsed="false">
      <c r="A1066" s="173"/>
      <c r="B1066" s="6"/>
      <c r="C1066" s="6"/>
      <c r="D1066" s="255"/>
      <c r="E1066" s="255"/>
      <c r="F1066" s="466"/>
      <c r="G1066" s="255"/>
      <c r="H1066" s="255"/>
      <c r="I1066" s="255"/>
      <c r="J1066" s="255"/>
      <c r="K1066" s="255"/>
      <c r="L1066" s="255"/>
      <c r="M1066" s="255"/>
      <c r="N1066" s="255"/>
      <c r="O1066" s="255"/>
      <c r="P1066" s="255"/>
      <c r="Q1066" s="255"/>
      <c r="R1066" s="255"/>
      <c r="S1066" s="255"/>
    </row>
    <row r="1067" customFormat="false" ht="15.75" hidden="false" customHeight="true" outlineLevel="0" collapsed="false">
      <c r="A1067" s="173"/>
      <c r="B1067" s="6"/>
      <c r="C1067" s="6"/>
      <c r="D1067" s="255"/>
      <c r="E1067" s="255"/>
      <c r="F1067" s="466"/>
      <c r="G1067" s="255"/>
      <c r="H1067" s="255"/>
      <c r="I1067" s="255"/>
      <c r="J1067" s="255"/>
      <c r="K1067" s="255"/>
      <c r="L1067" s="255"/>
      <c r="M1067" s="255"/>
      <c r="N1067" s="255"/>
      <c r="O1067" s="255"/>
      <c r="P1067" s="255"/>
      <c r="Q1067" s="255"/>
      <c r="R1067" s="255"/>
      <c r="S1067" s="255"/>
    </row>
    <row r="1068" customFormat="false" ht="15.75" hidden="false" customHeight="true" outlineLevel="0" collapsed="false">
      <c r="A1068" s="173"/>
      <c r="B1068" s="6"/>
      <c r="C1068" s="6"/>
      <c r="D1068" s="255"/>
      <c r="E1068" s="255"/>
      <c r="F1068" s="466"/>
      <c r="G1068" s="255"/>
      <c r="H1068" s="255"/>
      <c r="I1068" s="255"/>
      <c r="J1068" s="255"/>
      <c r="K1068" s="255"/>
      <c r="L1068" s="255"/>
      <c r="M1068" s="255"/>
      <c r="N1068" s="255"/>
      <c r="O1068" s="255"/>
      <c r="P1068" s="255"/>
      <c r="Q1068" s="255"/>
      <c r="R1068" s="255"/>
      <c r="S1068" s="255"/>
    </row>
    <row r="1069" customFormat="false" ht="15.75" hidden="false" customHeight="true" outlineLevel="0" collapsed="false">
      <c r="A1069" s="173"/>
      <c r="B1069" s="6"/>
      <c r="C1069" s="6"/>
      <c r="D1069" s="255"/>
      <c r="E1069" s="255"/>
      <c r="F1069" s="466"/>
      <c r="G1069" s="255"/>
      <c r="H1069" s="255"/>
      <c r="I1069" s="255"/>
      <c r="J1069" s="255"/>
      <c r="K1069" s="255"/>
      <c r="L1069" s="255"/>
      <c r="M1069" s="255"/>
      <c r="N1069" s="255"/>
      <c r="O1069" s="255"/>
      <c r="P1069" s="255"/>
      <c r="Q1069" s="255"/>
      <c r="R1069" s="255"/>
      <c r="S1069" s="255"/>
    </row>
    <row r="1070" customFormat="false" ht="15.75" hidden="false" customHeight="true" outlineLevel="0" collapsed="false">
      <c r="A1070" s="173"/>
      <c r="B1070" s="6"/>
      <c r="C1070" s="6"/>
      <c r="D1070" s="255"/>
      <c r="E1070" s="255"/>
      <c r="F1070" s="466"/>
      <c r="G1070" s="255"/>
      <c r="H1070" s="255"/>
      <c r="I1070" s="255"/>
      <c r="J1070" s="255"/>
      <c r="K1070" s="255"/>
      <c r="L1070" s="255"/>
      <c r="M1070" s="255"/>
      <c r="N1070" s="255"/>
      <c r="O1070" s="255"/>
      <c r="P1070" s="255"/>
      <c r="Q1070" s="255"/>
      <c r="R1070" s="255"/>
      <c r="S1070" s="255"/>
    </row>
    <row r="1071" customFormat="false" ht="15.75" hidden="false" customHeight="true" outlineLevel="0" collapsed="false">
      <c r="A1071" s="173"/>
      <c r="B1071" s="6"/>
      <c r="C1071" s="6"/>
      <c r="D1071" s="255"/>
      <c r="E1071" s="255"/>
      <c r="F1071" s="466"/>
      <c r="G1071" s="255"/>
      <c r="H1071" s="255"/>
      <c r="I1071" s="255"/>
      <c r="J1071" s="255"/>
      <c r="K1071" s="255"/>
      <c r="L1071" s="255"/>
      <c r="M1071" s="255"/>
      <c r="N1071" s="255"/>
      <c r="O1071" s="255"/>
      <c r="P1071" s="255"/>
      <c r="Q1071" s="255"/>
      <c r="R1071" s="255"/>
      <c r="S1071" s="255"/>
    </row>
    <row r="1072" customFormat="false" ht="15.75" hidden="false" customHeight="true" outlineLevel="0" collapsed="false">
      <c r="A1072" s="173"/>
      <c r="B1072" s="6"/>
      <c r="C1072" s="6"/>
      <c r="D1072" s="255"/>
      <c r="E1072" s="255"/>
      <c r="F1072" s="466"/>
      <c r="G1072" s="255"/>
      <c r="H1072" s="255"/>
      <c r="I1072" s="255"/>
      <c r="J1072" s="255"/>
      <c r="K1072" s="255"/>
      <c r="L1072" s="255"/>
      <c r="M1072" s="255"/>
      <c r="N1072" s="255"/>
      <c r="O1072" s="255"/>
      <c r="P1072" s="255"/>
      <c r="Q1072" s="255"/>
      <c r="R1072" s="255"/>
      <c r="S1072" s="255"/>
    </row>
    <row r="1073" customFormat="false" ht="15.75" hidden="false" customHeight="true" outlineLevel="0" collapsed="false">
      <c r="A1073" s="173"/>
      <c r="B1073" s="6"/>
      <c r="C1073" s="6"/>
      <c r="D1073" s="255"/>
      <c r="E1073" s="255"/>
      <c r="F1073" s="466"/>
      <c r="G1073" s="255"/>
      <c r="H1073" s="255"/>
      <c r="I1073" s="255"/>
      <c r="J1073" s="255"/>
      <c r="K1073" s="255"/>
      <c r="L1073" s="255"/>
      <c r="M1073" s="255"/>
      <c r="N1073" s="255"/>
      <c r="O1073" s="255"/>
      <c r="P1073" s="255"/>
      <c r="Q1073" s="255"/>
      <c r="R1073" s="255"/>
      <c r="S1073" s="255"/>
    </row>
    <row r="1074" customFormat="false" ht="15.75" hidden="false" customHeight="true" outlineLevel="0" collapsed="false">
      <c r="A1074" s="173"/>
      <c r="B1074" s="6"/>
      <c r="C1074" s="6"/>
      <c r="D1074" s="255"/>
      <c r="E1074" s="255"/>
      <c r="F1074" s="466"/>
      <c r="G1074" s="255"/>
      <c r="H1074" s="255"/>
      <c r="I1074" s="255"/>
      <c r="J1074" s="255"/>
      <c r="K1074" s="255"/>
      <c r="L1074" s="255"/>
      <c r="M1074" s="255"/>
      <c r="N1074" s="255"/>
      <c r="O1074" s="255"/>
      <c r="P1074" s="255"/>
      <c r="Q1074" s="255"/>
      <c r="R1074" s="255"/>
      <c r="S1074" s="255"/>
    </row>
    <row r="1075" customFormat="false" ht="15.75" hidden="false" customHeight="true" outlineLevel="0" collapsed="false">
      <c r="A1075" s="173"/>
      <c r="B1075" s="6"/>
      <c r="C1075" s="6"/>
      <c r="D1075" s="255"/>
      <c r="E1075" s="255"/>
      <c r="F1075" s="466"/>
      <c r="G1075" s="255"/>
      <c r="H1075" s="255"/>
      <c r="I1075" s="255"/>
      <c r="J1075" s="255"/>
      <c r="K1075" s="255"/>
      <c r="L1075" s="255"/>
      <c r="M1075" s="255"/>
      <c r="N1075" s="255"/>
      <c r="O1075" s="255"/>
      <c r="P1075" s="255"/>
      <c r="Q1075" s="255"/>
      <c r="R1075" s="255"/>
      <c r="S1075" s="255"/>
    </row>
    <row r="1076" customFormat="false" ht="15.75" hidden="false" customHeight="true" outlineLevel="0" collapsed="false">
      <c r="A1076" s="173"/>
      <c r="B1076" s="6"/>
      <c r="C1076" s="6"/>
      <c r="D1076" s="255"/>
      <c r="E1076" s="255"/>
      <c r="F1076" s="466"/>
      <c r="G1076" s="255"/>
      <c r="H1076" s="255"/>
      <c r="I1076" s="255"/>
      <c r="J1076" s="255"/>
      <c r="K1076" s="255"/>
      <c r="L1076" s="255"/>
      <c r="M1076" s="255"/>
      <c r="N1076" s="255"/>
      <c r="O1076" s="255"/>
      <c r="P1076" s="255"/>
      <c r="Q1076" s="255"/>
      <c r="R1076" s="255"/>
      <c r="S1076" s="255"/>
    </row>
    <row r="1077" customFormat="false" ht="15.75" hidden="false" customHeight="true" outlineLevel="0" collapsed="false">
      <c r="A1077" s="173"/>
      <c r="B1077" s="6"/>
      <c r="C1077" s="6"/>
      <c r="D1077" s="255"/>
      <c r="E1077" s="255"/>
      <c r="F1077" s="466"/>
      <c r="G1077" s="255"/>
      <c r="H1077" s="255"/>
      <c r="I1077" s="255"/>
      <c r="J1077" s="255"/>
      <c r="K1077" s="255"/>
      <c r="L1077" s="255"/>
      <c r="M1077" s="255"/>
      <c r="N1077" s="255"/>
      <c r="O1077" s="255"/>
      <c r="P1077" s="255"/>
      <c r="Q1077" s="255"/>
      <c r="R1077" s="255"/>
      <c r="S1077" s="255"/>
    </row>
    <row r="1078" customFormat="false" ht="15.75" hidden="false" customHeight="true" outlineLevel="0" collapsed="false">
      <c r="A1078" s="173"/>
      <c r="B1078" s="6"/>
      <c r="C1078" s="6"/>
      <c r="D1078" s="255"/>
      <c r="E1078" s="255"/>
      <c r="F1078" s="466"/>
      <c r="G1078" s="255"/>
      <c r="H1078" s="255"/>
      <c r="I1078" s="255"/>
      <c r="J1078" s="255"/>
      <c r="K1078" s="255"/>
      <c r="L1078" s="255"/>
      <c r="M1078" s="255"/>
      <c r="N1078" s="255"/>
      <c r="O1078" s="255"/>
      <c r="P1078" s="255"/>
      <c r="Q1078" s="255"/>
      <c r="R1078" s="255"/>
      <c r="S1078" s="255"/>
    </row>
    <row r="1079" customFormat="false" ht="15.75" hidden="false" customHeight="true" outlineLevel="0" collapsed="false">
      <c r="A1079" s="173"/>
      <c r="B1079" s="6"/>
      <c r="C1079" s="6"/>
      <c r="D1079" s="255"/>
      <c r="E1079" s="255"/>
      <c r="F1079" s="466"/>
      <c r="G1079" s="255"/>
      <c r="H1079" s="255"/>
      <c r="I1079" s="255"/>
      <c r="J1079" s="255"/>
      <c r="K1079" s="255"/>
      <c r="L1079" s="255"/>
      <c r="M1079" s="255"/>
      <c r="N1079" s="255"/>
      <c r="O1079" s="255"/>
      <c r="P1079" s="255"/>
      <c r="Q1079" s="255"/>
      <c r="R1079" s="255"/>
      <c r="S1079" s="255"/>
    </row>
    <row r="1080" customFormat="false" ht="15.75" hidden="false" customHeight="true" outlineLevel="0" collapsed="false">
      <c r="A1080" s="173"/>
      <c r="B1080" s="6"/>
      <c r="C1080" s="6"/>
      <c r="D1080" s="255"/>
      <c r="E1080" s="255"/>
      <c r="F1080" s="466"/>
      <c r="G1080" s="255"/>
      <c r="H1080" s="255"/>
      <c r="I1080" s="255"/>
      <c r="J1080" s="255"/>
      <c r="K1080" s="255"/>
      <c r="L1080" s="255"/>
      <c r="M1080" s="255"/>
      <c r="N1080" s="255"/>
      <c r="O1080" s="255"/>
      <c r="P1080" s="255"/>
      <c r="Q1080" s="255"/>
      <c r="R1080" s="255"/>
      <c r="S1080" s="255"/>
    </row>
    <row r="1081" customFormat="false" ht="15.75" hidden="false" customHeight="true" outlineLevel="0" collapsed="false">
      <c r="A1081" s="173"/>
      <c r="B1081" s="6"/>
      <c r="C1081" s="6"/>
      <c r="D1081" s="255"/>
      <c r="E1081" s="255"/>
      <c r="F1081" s="466"/>
      <c r="G1081" s="255"/>
      <c r="H1081" s="255"/>
      <c r="I1081" s="255"/>
      <c r="J1081" s="255"/>
      <c r="K1081" s="255"/>
      <c r="L1081" s="255"/>
      <c r="M1081" s="255"/>
      <c r="N1081" s="255"/>
      <c r="O1081" s="255"/>
      <c r="P1081" s="255"/>
      <c r="Q1081" s="255"/>
      <c r="R1081" s="255"/>
      <c r="S1081" s="255"/>
    </row>
    <row r="1082" customFormat="false" ht="15.75" hidden="false" customHeight="true" outlineLevel="0" collapsed="false">
      <c r="A1082" s="173"/>
      <c r="B1082" s="6"/>
      <c r="C1082" s="6"/>
      <c r="D1082" s="255"/>
      <c r="E1082" s="255"/>
      <c r="F1082" s="466"/>
      <c r="G1082" s="255"/>
      <c r="H1082" s="255"/>
      <c r="I1082" s="255"/>
      <c r="J1082" s="255"/>
      <c r="K1082" s="255"/>
      <c r="L1082" s="255"/>
      <c r="M1082" s="255"/>
      <c r="N1082" s="255"/>
      <c r="O1082" s="255"/>
      <c r="P1082" s="255"/>
      <c r="Q1082" s="255"/>
      <c r="R1082" s="255"/>
      <c r="S1082" s="255"/>
    </row>
    <row r="1083" customFormat="false" ht="15.75" hidden="false" customHeight="true" outlineLevel="0" collapsed="false">
      <c r="A1083" s="173"/>
      <c r="B1083" s="6"/>
      <c r="C1083" s="6"/>
      <c r="D1083" s="255"/>
      <c r="E1083" s="255"/>
      <c r="F1083" s="466"/>
      <c r="G1083" s="255"/>
      <c r="H1083" s="255"/>
      <c r="I1083" s="255"/>
      <c r="J1083" s="255"/>
      <c r="K1083" s="255"/>
      <c r="L1083" s="255"/>
      <c r="M1083" s="255"/>
      <c r="N1083" s="255"/>
      <c r="O1083" s="255"/>
      <c r="P1083" s="255"/>
      <c r="Q1083" s="255"/>
      <c r="R1083" s="255"/>
      <c r="S1083" s="255"/>
    </row>
    <row r="1084" customFormat="false" ht="15.75" hidden="false" customHeight="true" outlineLevel="0" collapsed="false">
      <c r="A1084" s="173"/>
      <c r="B1084" s="6"/>
      <c r="C1084" s="6"/>
      <c r="D1084" s="255"/>
      <c r="E1084" s="255"/>
      <c r="F1084" s="466"/>
      <c r="G1084" s="255"/>
      <c r="H1084" s="255"/>
      <c r="I1084" s="255"/>
      <c r="J1084" s="255"/>
      <c r="K1084" s="255"/>
      <c r="L1084" s="255"/>
      <c r="M1084" s="255"/>
      <c r="N1084" s="255"/>
      <c r="O1084" s="255"/>
      <c r="P1084" s="255"/>
      <c r="Q1084" s="255"/>
      <c r="R1084" s="255"/>
      <c r="S1084" s="255"/>
    </row>
    <row r="1085" customFormat="false" ht="15.75" hidden="false" customHeight="true" outlineLevel="0" collapsed="false">
      <c r="A1085" s="173"/>
      <c r="B1085" s="6"/>
      <c r="C1085" s="6"/>
      <c r="D1085" s="255"/>
      <c r="E1085" s="255"/>
      <c r="F1085" s="466"/>
      <c r="G1085" s="255"/>
      <c r="H1085" s="255"/>
      <c r="I1085" s="255"/>
      <c r="J1085" s="255"/>
      <c r="K1085" s="255"/>
      <c r="L1085" s="255"/>
      <c r="M1085" s="255"/>
      <c r="N1085" s="255"/>
      <c r="O1085" s="255"/>
      <c r="P1085" s="255"/>
      <c r="Q1085" s="255"/>
      <c r="R1085" s="255"/>
      <c r="S1085" s="255"/>
    </row>
    <row r="1086" customFormat="false" ht="15.75" hidden="false" customHeight="true" outlineLevel="0" collapsed="false">
      <c r="A1086" s="173"/>
      <c r="B1086" s="6"/>
      <c r="C1086" s="6"/>
      <c r="D1086" s="255"/>
      <c r="E1086" s="255"/>
      <c r="F1086" s="466"/>
      <c r="G1086" s="255"/>
      <c r="H1086" s="255"/>
      <c r="I1086" s="255"/>
      <c r="J1086" s="255"/>
      <c r="K1086" s="255"/>
      <c r="L1086" s="255"/>
      <c r="M1086" s="255"/>
      <c r="N1086" s="255"/>
      <c r="O1086" s="255"/>
      <c r="P1086" s="255"/>
      <c r="Q1086" s="255"/>
      <c r="R1086" s="255"/>
      <c r="S1086" s="255"/>
    </row>
    <row r="1087" customFormat="false" ht="15.75" hidden="false" customHeight="true" outlineLevel="0" collapsed="false">
      <c r="A1087" s="173"/>
      <c r="B1087" s="6"/>
      <c r="C1087" s="6"/>
      <c r="D1087" s="255"/>
      <c r="E1087" s="255"/>
      <c r="F1087" s="466"/>
      <c r="G1087" s="255"/>
      <c r="H1087" s="255"/>
      <c r="I1087" s="255"/>
      <c r="J1087" s="255"/>
      <c r="K1087" s="255"/>
      <c r="L1087" s="255"/>
      <c r="M1087" s="255"/>
      <c r="N1087" s="255"/>
      <c r="O1087" s="255"/>
      <c r="P1087" s="255"/>
      <c r="Q1087" s="255"/>
      <c r="R1087" s="255"/>
      <c r="S1087" s="255"/>
    </row>
    <row r="1088" customFormat="false" ht="15.75" hidden="false" customHeight="true" outlineLevel="0" collapsed="false">
      <c r="A1088" s="173"/>
      <c r="B1088" s="6"/>
      <c r="C1088" s="6"/>
      <c r="D1088" s="255"/>
      <c r="E1088" s="255"/>
      <c r="F1088" s="466"/>
      <c r="G1088" s="255"/>
      <c r="H1088" s="255"/>
      <c r="I1088" s="255"/>
      <c r="J1088" s="255"/>
      <c r="K1088" s="255"/>
      <c r="L1088" s="255"/>
      <c r="M1088" s="255"/>
      <c r="N1088" s="255"/>
      <c r="O1088" s="255"/>
      <c r="P1088" s="255"/>
      <c r="Q1088" s="255"/>
      <c r="R1088" s="255"/>
      <c r="S1088" s="255"/>
    </row>
    <row r="1089" customFormat="false" ht="15.75" hidden="false" customHeight="true" outlineLevel="0" collapsed="false">
      <c r="A1089" s="173"/>
      <c r="B1089" s="6"/>
      <c r="C1089" s="6"/>
      <c r="D1089" s="255"/>
      <c r="E1089" s="255"/>
      <c r="F1089" s="466"/>
      <c r="G1089" s="255"/>
      <c r="H1089" s="255"/>
      <c r="I1089" s="255"/>
      <c r="J1089" s="255"/>
      <c r="K1089" s="255"/>
      <c r="L1089" s="255"/>
      <c r="M1089" s="255"/>
      <c r="N1089" s="255"/>
      <c r="O1089" s="255"/>
      <c r="P1089" s="255"/>
      <c r="Q1089" s="255"/>
      <c r="R1089" s="255"/>
      <c r="S1089" s="255"/>
    </row>
    <row r="1090" customFormat="false" ht="15.75" hidden="false" customHeight="true" outlineLevel="0" collapsed="false">
      <c r="A1090" s="173"/>
      <c r="B1090" s="6"/>
      <c r="C1090" s="6"/>
      <c r="D1090" s="255"/>
      <c r="E1090" s="255"/>
      <c r="F1090" s="466"/>
      <c r="G1090" s="255"/>
      <c r="H1090" s="255"/>
      <c r="I1090" s="255"/>
      <c r="J1090" s="255"/>
      <c r="K1090" s="255"/>
      <c r="L1090" s="255"/>
      <c r="M1090" s="255"/>
      <c r="N1090" s="255"/>
      <c r="O1090" s="255"/>
      <c r="P1090" s="255"/>
      <c r="Q1090" s="255"/>
      <c r="R1090" s="255"/>
      <c r="S1090" s="255"/>
    </row>
    <row r="1091" customFormat="false" ht="15.75" hidden="false" customHeight="true" outlineLevel="0" collapsed="false">
      <c r="A1091" s="173"/>
      <c r="B1091" s="6"/>
      <c r="C1091" s="6"/>
      <c r="D1091" s="255"/>
      <c r="E1091" s="255"/>
      <c r="F1091" s="466"/>
      <c r="G1091" s="255"/>
      <c r="H1091" s="255"/>
      <c r="I1091" s="255"/>
      <c r="J1091" s="255"/>
      <c r="K1091" s="255"/>
      <c r="L1091" s="255"/>
      <c r="M1091" s="255"/>
      <c r="N1091" s="255"/>
      <c r="O1091" s="255"/>
      <c r="P1091" s="255"/>
      <c r="Q1091" s="255"/>
      <c r="R1091" s="255"/>
      <c r="S1091" s="255"/>
    </row>
    <row r="1092" customFormat="false" ht="15.75" hidden="false" customHeight="true" outlineLevel="0" collapsed="false">
      <c r="A1092" s="173"/>
      <c r="B1092" s="6"/>
      <c r="C1092" s="6"/>
      <c r="D1092" s="255"/>
      <c r="E1092" s="255"/>
      <c r="F1092" s="466"/>
      <c r="G1092" s="255"/>
      <c r="H1092" s="255"/>
      <c r="I1092" s="255"/>
      <c r="J1092" s="255"/>
      <c r="K1092" s="255"/>
      <c r="L1092" s="255"/>
      <c r="M1092" s="255"/>
      <c r="N1092" s="255"/>
      <c r="O1092" s="255"/>
      <c r="P1092" s="255"/>
      <c r="Q1092" s="255"/>
      <c r="R1092" s="255"/>
      <c r="S1092" s="255"/>
    </row>
    <row r="1093" customFormat="false" ht="15.75" hidden="false" customHeight="true" outlineLevel="0" collapsed="false">
      <c r="A1093" s="173"/>
      <c r="B1093" s="6"/>
      <c r="C1093" s="6"/>
      <c r="D1093" s="255"/>
      <c r="E1093" s="255"/>
      <c r="F1093" s="466"/>
      <c r="G1093" s="255"/>
      <c r="H1093" s="255"/>
      <c r="I1093" s="255"/>
      <c r="J1093" s="255"/>
      <c r="K1093" s="255"/>
      <c r="L1093" s="255"/>
      <c r="M1093" s="255"/>
      <c r="N1093" s="255"/>
      <c r="O1093" s="255"/>
      <c r="P1093" s="255"/>
      <c r="Q1093" s="255"/>
      <c r="R1093" s="255"/>
      <c r="S1093" s="255"/>
    </row>
    <row r="1094" customFormat="false" ht="15.75" hidden="false" customHeight="true" outlineLevel="0" collapsed="false">
      <c r="A1094" s="173"/>
      <c r="B1094" s="6"/>
      <c r="C1094" s="6"/>
      <c r="D1094" s="255"/>
      <c r="E1094" s="255"/>
      <c r="F1094" s="466"/>
      <c r="G1094" s="255"/>
      <c r="H1094" s="255"/>
      <c r="I1094" s="255"/>
      <c r="J1094" s="255"/>
      <c r="K1094" s="255"/>
      <c r="L1094" s="255"/>
      <c r="M1094" s="255"/>
      <c r="N1094" s="255"/>
      <c r="O1094" s="255"/>
      <c r="P1094" s="255"/>
      <c r="Q1094" s="255"/>
      <c r="R1094" s="255"/>
      <c r="S1094" s="255"/>
    </row>
    <row r="1095" customFormat="false" ht="15.75" hidden="false" customHeight="true" outlineLevel="0" collapsed="false">
      <c r="A1095" s="173"/>
      <c r="B1095" s="6"/>
      <c r="C1095" s="6"/>
      <c r="D1095" s="255"/>
      <c r="E1095" s="255"/>
      <c r="F1095" s="466"/>
      <c r="G1095" s="255"/>
      <c r="H1095" s="255"/>
      <c r="I1095" s="255"/>
      <c r="J1095" s="255"/>
      <c r="K1095" s="255"/>
      <c r="L1095" s="255"/>
      <c r="M1095" s="255"/>
      <c r="N1095" s="255"/>
      <c r="O1095" s="255"/>
      <c r="P1095" s="255"/>
      <c r="Q1095" s="255"/>
      <c r="R1095" s="255"/>
      <c r="S1095" s="255"/>
    </row>
    <row r="1096" customFormat="false" ht="15.75" hidden="false" customHeight="true" outlineLevel="0" collapsed="false">
      <c r="A1096" s="173"/>
      <c r="B1096" s="6"/>
      <c r="C1096" s="6"/>
      <c r="D1096" s="255"/>
      <c r="E1096" s="255"/>
      <c r="F1096" s="466"/>
      <c r="G1096" s="255"/>
      <c r="H1096" s="255"/>
      <c r="I1096" s="255"/>
      <c r="J1096" s="255"/>
      <c r="K1096" s="255"/>
      <c r="L1096" s="255"/>
      <c r="M1096" s="255"/>
      <c r="N1096" s="255"/>
      <c r="O1096" s="255"/>
      <c r="P1096" s="255"/>
      <c r="Q1096" s="255"/>
      <c r="R1096" s="255"/>
      <c r="S1096" s="255"/>
    </row>
    <row r="1097" customFormat="false" ht="15.75" hidden="false" customHeight="true" outlineLevel="0" collapsed="false">
      <c r="A1097" s="173"/>
      <c r="B1097" s="6"/>
      <c r="C1097" s="6"/>
      <c r="D1097" s="255"/>
      <c r="E1097" s="255"/>
      <c r="F1097" s="466"/>
      <c r="G1097" s="255"/>
      <c r="H1097" s="255"/>
      <c r="I1097" s="255"/>
      <c r="J1097" s="255"/>
      <c r="K1097" s="255"/>
      <c r="L1097" s="255"/>
      <c r="M1097" s="255"/>
      <c r="N1097" s="255"/>
      <c r="O1097" s="255"/>
      <c r="P1097" s="255"/>
      <c r="Q1097" s="255"/>
      <c r="R1097" s="255"/>
      <c r="S1097" s="255"/>
    </row>
    <row r="1098" customFormat="false" ht="15.75" hidden="false" customHeight="true" outlineLevel="0" collapsed="false">
      <c r="A1098" s="173"/>
      <c r="B1098" s="6"/>
      <c r="C1098" s="6"/>
      <c r="D1098" s="255"/>
      <c r="E1098" s="255"/>
      <c r="F1098" s="466"/>
      <c r="G1098" s="255"/>
      <c r="H1098" s="255"/>
      <c r="I1098" s="255"/>
      <c r="J1098" s="255"/>
      <c r="K1098" s="255"/>
      <c r="L1098" s="255"/>
      <c r="M1098" s="255"/>
      <c r="N1098" s="255"/>
      <c r="O1098" s="255"/>
      <c r="P1098" s="255"/>
      <c r="Q1098" s="255"/>
      <c r="R1098" s="255"/>
      <c r="S1098" s="255"/>
    </row>
    <row r="1099" customFormat="false" ht="15.75" hidden="false" customHeight="true" outlineLevel="0" collapsed="false">
      <c r="A1099" s="173"/>
      <c r="B1099" s="6"/>
      <c r="C1099" s="6"/>
      <c r="D1099" s="255"/>
      <c r="E1099" s="255"/>
      <c r="F1099" s="466"/>
      <c r="G1099" s="255"/>
      <c r="H1099" s="255"/>
      <c r="I1099" s="255"/>
      <c r="J1099" s="255"/>
      <c r="K1099" s="255"/>
      <c r="L1099" s="255"/>
      <c r="M1099" s="255"/>
      <c r="N1099" s="255"/>
      <c r="O1099" s="255"/>
      <c r="P1099" s="255"/>
      <c r="Q1099" s="255"/>
      <c r="R1099" s="255"/>
      <c r="S1099" s="255"/>
    </row>
    <row r="1100" customFormat="false" ht="15.75" hidden="false" customHeight="true" outlineLevel="0" collapsed="false">
      <c r="A1100" s="173"/>
      <c r="B1100" s="6"/>
      <c r="C1100" s="6"/>
      <c r="D1100" s="255"/>
      <c r="E1100" s="255"/>
      <c r="F1100" s="466"/>
      <c r="G1100" s="255"/>
      <c r="H1100" s="255"/>
      <c r="I1100" s="255"/>
      <c r="J1100" s="255"/>
      <c r="K1100" s="255"/>
      <c r="L1100" s="255"/>
      <c r="M1100" s="255"/>
      <c r="N1100" s="255"/>
      <c r="O1100" s="255"/>
      <c r="P1100" s="255"/>
      <c r="Q1100" s="255"/>
      <c r="R1100" s="255"/>
      <c r="S1100" s="255"/>
    </row>
    <row r="1101" customFormat="false" ht="15.75" hidden="false" customHeight="true" outlineLevel="0" collapsed="false">
      <c r="A1101" s="173"/>
      <c r="B1101" s="6"/>
      <c r="C1101" s="6"/>
      <c r="D1101" s="255"/>
      <c r="E1101" s="255"/>
      <c r="F1101" s="466"/>
      <c r="G1101" s="255"/>
      <c r="H1101" s="255"/>
      <c r="I1101" s="255"/>
      <c r="J1101" s="255"/>
      <c r="K1101" s="255"/>
      <c r="L1101" s="255"/>
      <c r="M1101" s="255"/>
      <c r="N1101" s="255"/>
      <c r="O1101" s="255"/>
      <c r="P1101" s="255"/>
      <c r="Q1101" s="255"/>
      <c r="R1101" s="255"/>
      <c r="S1101" s="255"/>
    </row>
    <row r="1102" customFormat="false" ht="15.75" hidden="false" customHeight="true" outlineLevel="0" collapsed="false">
      <c r="A1102" s="173"/>
      <c r="B1102" s="6"/>
      <c r="C1102" s="6"/>
      <c r="D1102" s="255"/>
      <c r="E1102" s="255"/>
      <c r="F1102" s="466"/>
      <c r="G1102" s="255"/>
      <c r="H1102" s="255"/>
      <c r="I1102" s="255"/>
      <c r="J1102" s="255"/>
      <c r="K1102" s="255"/>
      <c r="L1102" s="255"/>
      <c r="M1102" s="255"/>
      <c r="N1102" s="255"/>
      <c r="O1102" s="255"/>
      <c r="P1102" s="255"/>
      <c r="Q1102" s="255"/>
      <c r="R1102" s="255"/>
      <c r="S1102" s="255"/>
    </row>
    <row r="1103" customFormat="false" ht="15.75" hidden="false" customHeight="true" outlineLevel="0" collapsed="false">
      <c r="A1103" s="173"/>
      <c r="B1103" s="6"/>
      <c r="C1103" s="6"/>
      <c r="D1103" s="255"/>
      <c r="E1103" s="255"/>
      <c r="F1103" s="466"/>
      <c r="G1103" s="255"/>
      <c r="H1103" s="255"/>
      <c r="I1103" s="255"/>
      <c r="J1103" s="255"/>
      <c r="K1103" s="255"/>
      <c r="L1103" s="255"/>
      <c r="M1103" s="255"/>
      <c r="N1103" s="255"/>
      <c r="O1103" s="255"/>
      <c r="P1103" s="255"/>
      <c r="Q1103" s="255"/>
      <c r="R1103" s="255"/>
      <c r="S1103" s="255"/>
    </row>
    <row r="1104" customFormat="false" ht="15.75" hidden="false" customHeight="true" outlineLevel="0" collapsed="false">
      <c r="A1104" s="173"/>
      <c r="B1104" s="6"/>
      <c r="C1104" s="6"/>
      <c r="D1104" s="255"/>
      <c r="E1104" s="255"/>
      <c r="F1104" s="466"/>
      <c r="G1104" s="255"/>
      <c r="H1104" s="255"/>
      <c r="I1104" s="255"/>
      <c r="J1104" s="255"/>
      <c r="K1104" s="255"/>
      <c r="L1104" s="255"/>
      <c r="M1104" s="255"/>
      <c r="N1104" s="255"/>
      <c r="O1104" s="255"/>
      <c r="P1104" s="255"/>
      <c r="Q1104" s="255"/>
      <c r="R1104" s="255"/>
      <c r="S1104" s="255"/>
    </row>
    <row r="1105" customFormat="false" ht="15.75" hidden="false" customHeight="true" outlineLevel="0" collapsed="false">
      <c r="A1105" s="173"/>
      <c r="B1105" s="6"/>
      <c r="C1105" s="6"/>
      <c r="D1105" s="255"/>
      <c r="E1105" s="255"/>
      <c r="F1105" s="466"/>
      <c r="G1105" s="255"/>
      <c r="H1105" s="255"/>
      <c r="I1105" s="255"/>
      <c r="J1105" s="255"/>
      <c r="K1105" s="255"/>
      <c r="L1105" s="255"/>
      <c r="M1105" s="255"/>
      <c r="N1105" s="255"/>
      <c r="O1105" s="255"/>
      <c r="P1105" s="255"/>
      <c r="Q1105" s="255"/>
      <c r="R1105" s="255"/>
      <c r="S1105" s="255"/>
    </row>
    <row r="1106" customFormat="false" ht="15.75" hidden="false" customHeight="true" outlineLevel="0" collapsed="false">
      <c r="A1106" s="173"/>
      <c r="B1106" s="6"/>
      <c r="C1106" s="6"/>
      <c r="D1106" s="255"/>
      <c r="E1106" s="255"/>
      <c r="F1106" s="466"/>
      <c r="G1106" s="255"/>
      <c r="H1106" s="255"/>
      <c r="I1106" s="255"/>
      <c r="J1106" s="255"/>
      <c r="K1106" s="255"/>
      <c r="L1106" s="255"/>
      <c r="M1106" s="255"/>
      <c r="N1106" s="255"/>
      <c r="O1106" s="255"/>
      <c r="P1106" s="255"/>
      <c r="Q1106" s="255"/>
      <c r="R1106" s="255"/>
      <c r="S1106" s="255"/>
    </row>
    <row r="1107" customFormat="false" ht="15.75" hidden="false" customHeight="true" outlineLevel="0" collapsed="false">
      <c r="A1107" s="173"/>
      <c r="B1107" s="6"/>
      <c r="C1107" s="6"/>
      <c r="D1107" s="255"/>
      <c r="E1107" s="255"/>
      <c r="F1107" s="466"/>
      <c r="G1107" s="255"/>
      <c r="H1107" s="255"/>
      <c r="I1107" s="255"/>
      <c r="J1107" s="255"/>
      <c r="K1107" s="255"/>
      <c r="L1107" s="255"/>
      <c r="M1107" s="255"/>
      <c r="N1107" s="255"/>
      <c r="O1107" s="255"/>
      <c r="P1107" s="255"/>
      <c r="Q1107" s="255"/>
      <c r="R1107" s="255"/>
      <c r="S1107" s="255"/>
    </row>
    <row r="1108" customFormat="false" ht="15.75" hidden="false" customHeight="true" outlineLevel="0" collapsed="false">
      <c r="A1108" s="173"/>
      <c r="B1108" s="6"/>
      <c r="C1108" s="6"/>
      <c r="D1108" s="255"/>
      <c r="E1108" s="255"/>
      <c r="F1108" s="466"/>
      <c r="G1108" s="255"/>
      <c r="H1108" s="255"/>
      <c r="I1108" s="255"/>
      <c r="J1108" s="255"/>
      <c r="K1108" s="255"/>
      <c r="L1108" s="255"/>
      <c r="M1108" s="255"/>
      <c r="N1108" s="255"/>
      <c r="O1108" s="255"/>
      <c r="P1108" s="255"/>
      <c r="Q1108" s="255"/>
      <c r="R1108" s="255"/>
      <c r="S1108" s="255"/>
    </row>
    <row r="1109" customFormat="false" ht="15.75" hidden="false" customHeight="true" outlineLevel="0" collapsed="false">
      <c r="A1109" s="173"/>
      <c r="B1109" s="6"/>
      <c r="C1109" s="6"/>
      <c r="D1109" s="255"/>
      <c r="E1109" s="255"/>
      <c r="F1109" s="466"/>
      <c r="G1109" s="255"/>
      <c r="H1109" s="255"/>
      <c r="I1109" s="255"/>
      <c r="J1109" s="255"/>
      <c r="K1109" s="255"/>
      <c r="L1109" s="255"/>
      <c r="M1109" s="255"/>
      <c r="N1109" s="255"/>
      <c r="O1109" s="255"/>
      <c r="P1109" s="255"/>
      <c r="Q1109" s="255"/>
      <c r="R1109" s="255"/>
      <c r="S1109" s="255"/>
    </row>
    <row r="1110" customFormat="false" ht="15.75" hidden="false" customHeight="true" outlineLevel="0" collapsed="false">
      <c r="A1110" s="173"/>
      <c r="B1110" s="6"/>
      <c r="C1110" s="6"/>
      <c r="D1110" s="255"/>
      <c r="E1110" s="255"/>
      <c r="F1110" s="466"/>
      <c r="G1110" s="255"/>
      <c r="H1110" s="255"/>
      <c r="I1110" s="255"/>
      <c r="J1110" s="255"/>
      <c r="K1110" s="255"/>
      <c r="L1110" s="255"/>
      <c r="M1110" s="255"/>
      <c r="N1110" s="255"/>
      <c r="O1110" s="255"/>
      <c r="P1110" s="255"/>
      <c r="Q1110" s="255"/>
      <c r="R1110" s="255"/>
      <c r="S1110" s="255"/>
    </row>
    <row r="1111" customFormat="false" ht="15.75" hidden="false" customHeight="true" outlineLevel="0" collapsed="false">
      <c r="A1111" s="173"/>
      <c r="B1111" s="6"/>
      <c r="C1111" s="6"/>
      <c r="D1111" s="255"/>
      <c r="E1111" s="255"/>
      <c r="F1111" s="466"/>
      <c r="G1111" s="255"/>
      <c r="H1111" s="255"/>
      <c r="I1111" s="255"/>
      <c r="J1111" s="255"/>
      <c r="K1111" s="255"/>
      <c r="L1111" s="255"/>
      <c r="M1111" s="255"/>
      <c r="N1111" s="255"/>
      <c r="O1111" s="255"/>
      <c r="P1111" s="255"/>
      <c r="Q1111" s="255"/>
      <c r="R1111" s="255"/>
      <c r="S1111" s="255"/>
    </row>
    <row r="1112" customFormat="false" ht="15.75" hidden="false" customHeight="true" outlineLevel="0" collapsed="false">
      <c r="A1112" s="173"/>
      <c r="B1112" s="6"/>
      <c r="C1112" s="6"/>
      <c r="D1112" s="255"/>
      <c r="E1112" s="255"/>
      <c r="F1112" s="466"/>
      <c r="G1112" s="255"/>
      <c r="H1112" s="255"/>
      <c r="I1112" s="255"/>
      <c r="J1112" s="255"/>
      <c r="K1112" s="255"/>
      <c r="L1112" s="255"/>
      <c r="M1112" s="255"/>
      <c r="N1112" s="255"/>
      <c r="O1112" s="255"/>
      <c r="P1112" s="255"/>
      <c r="Q1112" s="255"/>
      <c r="R1112" s="255"/>
      <c r="S1112" s="255"/>
    </row>
    <row r="1113" customFormat="false" ht="15.75" hidden="false" customHeight="true" outlineLevel="0" collapsed="false">
      <c r="A1113" s="173"/>
      <c r="B1113" s="6"/>
      <c r="C1113" s="6"/>
      <c r="D1113" s="255"/>
      <c r="E1113" s="255"/>
      <c r="F1113" s="466"/>
      <c r="G1113" s="255"/>
      <c r="H1113" s="255"/>
      <c r="I1113" s="255"/>
      <c r="J1113" s="255"/>
      <c r="K1113" s="255"/>
      <c r="L1113" s="255"/>
      <c r="M1113" s="255"/>
      <c r="N1113" s="255"/>
      <c r="O1113" s="255"/>
      <c r="P1113" s="255"/>
      <c r="Q1113" s="255"/>
      <c r="R1113" s="255"/>
      <c r="S1113" s="255"/>
    </row>
    <row r="1114" customFormat="false" ht="15.75" hidden="false" customHeight="true" outlineLevel="0" collapsed="false">
      <c r="A1114" s="173"/>
      <c r="B1114" s="6"/>
      <c r="C1114" s="6"/>
      <c r="D1114" s="255"/>
      <c r="E1114" s="255"/>
      <c r="F1114" s="466"/>
      <c r="G1114" s="255"/>
      <c r="H1114" s="255"/>
      <c r="I1114" s="255"/>
      <c r="J1114" s="255"/>
      <c r="K1114" s="255"/>
      <c r="L1114" s="255"/>
      <c r="M1114" s="255"/>
      <c r="N1114" s="255"/>
      <c r="O1114" s="255"/>
      <c r="P1114" s="255"/>
      <c r="Q1114" s="255"/>
      <c r="R1114" s="255"/>
      <c r="S1114" s="255"/>
    </row>
    <row r="1115" customFormat="false" ht="15.75" hidden="false" customHeight="true" outlineLevel="0" collapsed="false">
      <c r="A1115" s="173"/>
      <c r="B1115" s="6"/>
      <c r="C1115" s="6"/>
      <c r="D1115" s="255"/>
      <c r="E1115" s="255"/>
      <c r="F1115" s="466"/>
      <c r="G1115" s="255"/>
      <c r="H1115" s="255"/>
      <c r="I1115" s="255"/>
      <c r="J1115" s="255"/>
      <c r="K1115" s="255"/>
      <c r="L1115" s="255"/>
      <c r="M1115" s="255"/>
      <c r="N1115" s="255"/>
      <c r="O1115" s="255"/>
      <c r="P1115" s="255"/>
      <c r="Q1115" s="255"/>
      <c r="R1115" s="255"/>
      <c r="S1115" s="255"/>
    </row>
    <row r="1116" customFormat="false" ht="15.75" hidden="false" customHeight="true" outlineLevel="0" collapsed="false">
      <c r="A1116" s="173"/>
      <c r="B1116" s="6"/>
      <c r="C1116" s="6"/>
      <c r="D1116" s="255"/>
      <c r="E1116" s="255"/>
      <c r="F1116" s="466"/>
      <c r="G1116" s="255"/>
      <c r="H1116" s="255"/>
      <c r="I1116" s="255"/>
      <c r="J1116" s="255"/>
      <c r="K1116" s="255"/>
      <c r="L1116" s="255"/>
      <c r="M1116" s="255"/>
      <c r="N1116" s="255"/>
      <c r="O1116" s="255"/>
      <c r="P1116" s="255"/>
      <c r="Q1116" s="255"/>
      <c r="R1116" s="255"/>
      <c r="S1116" s="255"/>
    </row>
    <row r="1117" customFormat="false" ht="15.75" hidden="false" customHeight="true" outlineLevel="0" collapsed="false">
      <c r="A1117" s="173"/>
      <c r="B1117" s="6"/>
      <c r="C1117" s="6"/>
      <c r="D1117" s="255"/>
      <c r="E1117" s="255"/>
      <c r="F1117" s="466"/>
      <c r="G1117" s="255"/>
      <c r="H1117" s="255"/>
      <c r="I1117" s="255"/>
      <c r="J1117" s="255"/>
      <c r="K1117" s="255"/>
      <c r="L1117" s="255"/>
      <c r="M1117" s="255"/>
      <c r="N1117" s="255"/>
      <c r="O1117" s="255"/>
      <c r="P1117" s="255"/>
      <c r="Q1117" s="255"/>
      <c r="R1117" s="255"/>
      <c r="S1117" s="255"/>
    </row>
    <row r="1118" customFormat="false" ht="15.75" hidden="false" customHeight="true" outlineLevel="0" collapsed="false">
      <c r="A1118" s="173"/>
      <c r="B1118" s="6"/>
      <c r="C1118" s="6"/>
      <c r="D1118" s="255"/>
      <c r="E1118" s="255"/>
      <c r="F1118" s="466"/>
      <c r="G1118" s="255"/>
      <c r="H1118" s="255"/>
      <c r="I1118" s="255"/>
      <c r="J1118" s="255"/>
      <c r="K1118" s="255"/>
      <c r="L1118" s="255"/>
      <c r="M1118" s="255"/>
      <c r="N1118" s="255"/>
      <c r="O1118" s="255"/>
      <c r="P1118" s="255"/>
      <c r="Q1118" s="255"/>
      <c r="R1118" s="255"/>
      <c r="S1118" s="255"/>
    </row>
    <row r="1119" customFormat="false" ht="15.75" hidden="false" customHeight="true" outlineLevel="0" collapsed="false">
      <c r="A1119" s="173"/>
      <c r="B1119" s="6"/>
      <c r="C1119" s="6"/>
      <c r="D1119" s="255"/>
      <c r="E1119" s="255"/>
      <c r="F1119" s="466"/>
      <c r="G1119" s="255"/>
      <c r="H1119" s="255"/>
      <c r="I1119" s="255"/>
      <c r="J1119" s="255"/>
      <c r="K1119" s="255"/>
      <c r="L1119" s="255"/>
      <c r="M1119" s="255"/>
      <c r="N1119" s="255"/>
      <c r="O1119" s="255"/>
      <c r="P1119" s="255"/>
      <c r="Q1119" s="255"/>
      <c r="R1119" s="255"/>
      <c r="S1119" s="255"/>
    </row>
    <row r="1120" customFormat="false" ht="15.75" hidden="false" customHeight="true" outlineLevel="0" collapsed="false">
      <c r="A1120" s="173"/>
      <c r="B1120" s="6"/>
      <c r="C1120" s="6"/>
      <c r="D1120" s="255"/>
      <c r="E1120" s="255"/>
      <c r="F1120" s="466"/>
      <c r="G1120" s="255"/>
      <c r="H1120" s="255"/>
      <c r="I1120" s="255"/>
      <c r="J1120" s="255"/>
      <c r="K1120" s="255"/>
      <c r="L1120" s="255"/>
      <c r="M1120" s="255"/>
      <c r="N1120" s="255"/>
      <c r="O1120" s="255"/>
      <c r="P1120" s="255"/>
      <c r="Q1120" s="255"/>
      <c r="R1120" s="255"/>
      <c r="S1120" s="255"/>
    </row>
    <row r="1121" customFormat="false" ht="15.75" hidden="false" customHeight="true" outlineLevel="0" collapsed="false">
      <c r="A1121" s="173"/>
      <c r="B1121" s="6"/>
      <c r="C1121" s="6"/>
      <c r="D1121" s="255"/>
      <c r="E1121" s="255"/>
      <c r="F1121" s="466"/>
      <c r="G1121" s="255"/>
      <c r="H1121" s="255"/>
      <c r="I1121" s="255"/>
      <c r="J1121" s="255"/>
      <c r="K1121" s="255"/>
      <c r="L1121" s="255"/>
      <c r="M1121" s="255"/>
      <c r="N1121" s="255"/>
      <c r="O1121" s="255"/>
      <c r="P1121" s="255"/>
      <c r="Q1121" s="255"/>
      <c r="R1121" s="255"/>
      <c r="S1121" s="255"/>
    </row>
    <row r="1122" customFormat="false" ht="15.75" hidden="false" customHeight="true" outlineLevel="0" collapsed="false">
      <c r="A1122" s="173"/>
      <c r="B1122" s="6"/>
      <c r="C1122" s="6"/>
      <c r="D1122" s="255"/>
      <c r="E1122" s="255"/>
      <c r="F1122" s="466"/>
      <c r="G1122" s="255"/>
      <c r="H1122" s="255"/>
      <c r="I1122" s="255"/>
      <c r="J1122" s="255"/>
      <c r="K1122" s="255"/>
      <c r="L1122" s="255"/>
      <c r="M1122" s="255"/>
      <c r="N1122" s="255"/>
      <c r="O1122" s="255"/>
      <c r="P1122" s="255"/>
      <c r="Q1122" s="255"/>
      <c r="R1122" s="255"/>
      <c r="S1122" s="255"/>
    </row>
    <row r="1123" customFormat="false" ht="15.75" hidden="false" customHeight="true" outlineLevel="0" collapsed="false">
      <c r="A1123" s="173"/>
      <c r="B1123" s="6"/>
      <c r="C1123" s="6"/>
      <c r="D1123" s="255"/>
      <c r="E1123" s="255"/>
      <c r="F1123" s="466"/>
      <c r="G1123" s="255"/>
      <c r="H1123" s="255"/>
      <c r="I1123" s="255"/>
      <c r="J1123" s="255"/>
      <c r="K1123" s="255"/>
      <c r="L1123" s="255"/>
      <c r="M1123" s="255"/>
      <c r="N1123" s="255"/>
      <c r="O1123" s="255"/>
      <c r="P1123" s="255"/>
      <c r="Q1123" s="255"/>
      <c r="R1123" s="255"/>
      <c r="S1123" s="255"/>
    </row>
    <row r="1124" customFormat="false" ht="15.75" hidden="false" customHeight="true" outlineLevel="0" collapsed="false">
      <c r="A1124" s="173"/>
      <c r="B1124" s="6"/>
      <c r="C1124" s="6"/>
      <c r="D1124" s="255"/>
      <c r="E1124" s="255"/>
      <c r="F1124" s="466"/>
      <c r="G1124" s="255"/>
      <c r="H1124" s="255"/>
      <c r="I1124" s="255"/>
      <c r="J1124" s="255"/>
      <c r="K1124" s="255"/>
      <c r="L1124" s="255"/>
      <c r="M1124" s="255"/>
      <c r="N1124" s="255"/>
      <c r="O1124" s="255"/>
      <c r="P1124" s="255"/>
      <c r="Q1124" s="255"/>
      <c r="R1124" s="255"/>
      <c r="S1124" s="255"/>
    </row>
    <row r="1125" customFormat="false" ht="15.75" hidden="false" customHeight="true" outlineLevel="0" collapsed="false">
      <c r="A1125" s="173"/>
      <c r="B1125" s="6"/>
      <c r="C1125" s="6"/>
      <c r="D1125" s="255"/>
      <c r="E1125" s="255"/>
      <c r="F1125" s="466"/>
      <c r="G1125" s="255"/>
      <c r="H1125" s="255"/>
      <c r="I1125" s="255"/>
      <c r="J1125" s="255"/>
      <c r="K1125" s="255"/>
      <c r="L1125" s="255"/>
      <c r="M1125" s="255"/>
      <c r="N1125" s="255"/>
      <c r="O1125" s="255"/>
      <c r="P1125" s="255"/>
      <c r="Q1125" s="255"/>
      <c r="R1125" s="255"/>
      <c r="S1125" s="255"/>
    </row>
    <row r="1126" customFormat="false" ht="15.75" hidden="false" customHeight="true" outlineLevel="0" collapsed="false">
      <c r="A1126" s="173"/>
      <c r="B1126" s="6"/>
      <c r="C1126" s="6"/>
      <c r="D1126" s="255"/>
      <c r="E1126" s="255"/>
      <c r="F1126" s="466"/>
      <c r="G1126" s="255"/>
      <c r="H1126" s="255"/>
      <c r="I1126" s="255"/>
      <c r="J1126" s="255"/>
      <c r="K1126" s="255"/>
      <c r="L1126" s="255"/>
      <c r="M1126" s="255"/>
      <c r="N1126" s="255"/>
      <c r="O1126" s="255"/>
      <c r="P1126" s="255"/>
      <c r="Q1126" s="255"/>
      <c r="R1126" s="255"/>
      <c r="S1126" s="255"/>
    </row>
    <row r="1127" customFormat="false" ht="15.75" hidden="false" customHeight="true" outlineLevel="0" collapsed="false">
      <c r="A1127" s="173"/>
      <c r="B1127" s="6"/>
      <c r="C1127" s="6"/>
      <c r="D1127" s="255"/>
      <c r="E1127" s="255"/>
      <c r="F1127" s="466"/>
      <c r="G1127" s="255"/>
      <c r="H1127" s="255"/>
      <c r="I1127" s="255"/>
      <c r="J1127" s="255"/>
      <c r="K1127" s="255"/>
      <c r="L1127" s="255"/>
      <c r="M1127" s="255"/>
      <c r="N1127" s="255"/>
      <c r="O1127" s="255"/>
      <c r="P1127" s="255"/>
      <c r="Q1127" s="255"/>
      <c r="R1127" s="255"/>
      <c r="S1127" s="255"/>
    </row>
    <row r="1128" customFormat="false" ht="15.75" hidden="false" customHeight="true" outlineLevel="0" collapsed="false">
      <c r="A1128" s="173"/>
      <c r="B1128" s="6"/>
      <c r="C1128" s="6"/>
      <c r="D1128" s="255"/>
      <c r="E1128" s="255"/>
      <c r="F1128" s="466"/>
      <c r="G1128" s="255"/>
      <c r="H1128" s="255"/>
      <c r="I1128" s="255"/>
      <c r="J1128" s="255"/>
      <c r="K1128" s="255"/>
      <c r="L1128" s="255"/>
      <c r="M1128" s="255"/>
      <c r="N1128" s="255"/>
      <c r="O1128" s="255"/>
      <c r="P1128" s="255"/>
      <c r="Q1128" s="255"/>
      <c r="R1128" s="255"/>
      <c r="S1128" s="255"/>
    </row>
    <row r="1129" customFormat="false" ht="15.75" hidden="false" customHeight="true" outlineLevel="0" collapsed="false">
      <c r="A1129" s="173"/>
      <c r="B1129" s="6"/>
      <c r="C1129" s="6"/>
      <c r="D1129" s="255"/>
      <c r="E1129" s="255"/>
      <c r="F1129" s="466"/>
      <c r="G1129" s="255"/>
      <c r="H1129" s="255"/>
      <c r="I1129" s="255"/>
      <c r="J1129" s="255"/>
      <c r="K1129" s="255"/>
      <c r="L1129" s="255"/>
      <c r="M1129" s="255"/>
      <c r="N1129" s="255"/>
      <c r="O1129" s="255"/>
      <c r="P1129" s="255"/>
      <c r="Q1129" s="255"/>
      <c r="R1129" s="255"/>
      <c r="S1129" s="255"/>
    </row>
    <row r="1130" customFormat="false" ht="15.75" hidden="false" customHeight="true" outlineLevel="0" collapsed="false">
      <c r="A1130" s="173"/>
      <c r="B1130" s="6"/>
      <c r="C1130" s="6"/>
      <c r="D1130" s="255"/>
      <c r="E1130" s="255"/>
      <c r="F1130" s="466"/>
      <c r="G1130" s="255"/>
      <c r="H1130" s="255"/>
      <c r="I1130" s="255"/>
      <c r="J1130" s="255"/>
      <c r="K1130" s="255"/>
      <c r="L1130" s="255"/>
      <c r="M1130" s="255"/>
      <c r="N1130" s="255"/>
      <c r="O1130" s="255"/>
      <c r="P1130" s="255"/>
      <c r="Q1130" s="255"/>
      <c r="R1130" s="255"/>
      <c r="S1130" s="255"/>
    </row>
    <row r="1131" customFormat="false" ht="15.75" hidden="false" customHeight="true" outlineLevel="0" collapsed="false">
      <c r="A1131" s="173"/>
      <c r="B1131" s="6"/>
      <c r="C1131" s="6"/>
      <c r="D1131" s="255"/>
      <c r="E1131" s="255"/>
      <c r="F1131" s="466"/>
      <c r="G1131" s="255"/>
      <c r="H1131" s="255"/>
      <c r="I1131" s="255"/>
      <c r="J1131" s="255"/>
      <c r="K1131" s="255"/>
      <c r="L1131" s="255"/>
      <c r="M1131" s="255"/>
      <c r="N1131" s="255"/>
      <c r="O1131" s="255"/>
      <c r="P1131" s="255"/>
      <c r="Q1131" s="255"/>
      <c r="R1131" s="255"/>
      <c r="S1131" s="255"/>
    </row>
    <row r="1132" customFormat="false" ht="15.75" hidden="false" customHeight="true" outlineLevel="0" collapsed="false">
      <c r="A1132" s="173"/>
      <c r="B1132" s="6"/>
      <c r="C1132" s="6"/>
      <c r="D1132" s="255"/>
      <c r="E1132" s="255"/>
      <c r="F1132" s="466"/>
      <c r="G1132" s="255"/>
      <c r="H1132" s="255"/>
      <c r="I1132" s="255"/>
      <c r="J1132" s="255"/>
      <c r="K1132" s="255"/>
      <c r="L1132" s="255"/>
      <c r="M1132" s="255"/>
      <c r="N1132" s="255"/>
      <c r="O1132" s="255"/>
      <c r="P1132" s="255"/>
      <c r="Q1132" s="255"/>
      <c r="R1132" s="255"/>
      <c r="S1132" s="255"/>
    </row>
    <row r="1133" customFormat="false" ht="15.75" hidden="false" customHeight="true" outlineLevel="0" collapsed="false">
      <c r="A1133" s="173"/>
      <c r="B1133" s="6"/>
      <c r="C1133" s="6"/>
      <c r="D1133" s="255"/>
      <c r="E1133" s="255"/>
      <c r="F1133" s="466"/>
      <c r="G1133" s="255"/>
      <c r="H1133" s="255"/>
      <c r="I1133" s="255"/>
      <c r="J1133" s="255"/>
      <c r="K1133" s="255"/>
      <c r="L1133" s="255"/>
      <c r="M1133" s="255"/>
      <c r="N1133" s="255"/>
      <c r="O1133" s="255"/>
      <c r="P1133" s="255"/>
      <c r="Q1133" s="255"/>
      <c r="R1133" s="255"/>
      <c r="S1133" s="255"/>
    </row>
    <row r="1134" customFormat="false" ht="15.75" hidden="false" customHeight="true" outlineLevel="0" collapsed="false">
      <c r="A1134" s="173"/>
      <c r="B1134" s="6"/>
      <c r="C1134" s="6"/>
      <c r="D1134" s="255"/>
      <c r="E1134" s="255"/>
      <c r="F1134" s="466"/>
      <c r="G1134" s="255"/>
      <c r="H1134" s="255"/>
      <c r="I1134" s="255"/>
      <c r="J1134" s="255"/>
      <c r="K1134" s="255"/>
      <c r="L1134" s="255"/>
      <c r="M1134" s="255"/>
      <c r="N1134" s="255"/>
      <c r="O1134" s="255"/>
      <c r="P1134" s="255"/>
      <c r="Q1134" s="255"/>
      <c r="R1134" s="255"/>
      <c r="S1134" s="255"/>
    </row>
    <row r="1135" customFormat="false" ht="15.75" hidden="false" customHeight="true" outlineLevel="0" collapsed="false">
      <c r="A1135" s="173"/>
      <c r="B1135" s="6"/>
      <c r="C1135" s="6"/>
      <c r="D1135" s="255"/>
      <c r="E1135" s="255"/>
      <c r="F1135" s="466"/>
      <c r="G1135" s="255"/>
      <c r="H1135" s="255"/>
      <c r="I1135" s="255"/>
      <c r="J1135" s="255"/>
      <c r="K1135" s="255"/>
      <c r="L1135" s="255"/>
      <c r="M1135" s="255"/>
      <c r="N1135" s="255"/>
      <c r="O1135" s="255"/>
      <c r="P1135" s="255"/>
      <c r="Q1135" s="255"/>
      <c r="R1135" s="255"/>
      <c r="S1135" s="255"/>
    </row>
    <row r="1136" customFormat="false" ht="15.75" hidden="false" customHeight="true" outlineLevel="0" collapsed="false">
      <c r="A1136" s="173"/>
      <c r="B1136" s="6"/>
      <c r="C1136" s="6"/>
      <c r="D1136" s="255"/>
      <c r="E1136" s="255"/>
      <c r="F1136" s="466"/>
      <c r="G1136" s="255"/>
      <c r="H1136" s="255"/>
      <c r="I1136" s="255"/>
      <c r="J1136" s="255"/>
      <c r="K1136" s="255"/>
      <c r="L1136" s="255"/>
      <c r="M1136" s="255"/>
      <c r="N1136" s="255"/>
      <c r="O1136" s="255"/>
      <c r="P1136" s="255"/>
      <c r="Q1136" s="255"/>
      <c r="R1136" s="255"/>
      <c r="S1136" s="255"/>
    </row>
    <row r="1137" customFormat="false" ht="15.75" hidden="false" customHeight="true" outlineLevel="0" collapsed="false">
      <c r="A1137" s="173"/>
      <c r="B1137" s="6"/>
      <c r="C1137" s="6"/>
      <c r="D1137" s="255"/>
      <c r="E1137" s="255"/>
      <c r="F1137" s="466"/>
      <c r="G1137" s="255"/>
      <c r="H1137" s="255"/>
      <c r="I1137" s="255"/>
      <c r="J1137" s="255"/>
      <c r="K1137" s="255"/>
      <c r="L1137" s="255"/>
      <c r="M1137" s="255"/>
      <c r="N1137" s="255"/>
      <c r="O1137" s="255"/>
      <c r="P1137" s="255"/>
      <c r="Q1137" s="255"/>
      <c r="R1137" s="255"/>
      <c r="S1137" s="255"/>
    </row>
    <row r="1138" customFormat="false" ht="15.75" hidden="false" customHeight="true" outlineLevel="0" collapsed="false">
      <c r="A1138" s="173"/>
      <c r="B1138" s="6"/>
      <c r="C1138" s="6"/>
      <c r="D1138" s="255"/>
      <c r="E1138" s="255"/>
      <c r="F1138" s="466"/>
      <c r="G1138" s="255"/>
      <c r="H1138" s="255"/>
      <c r="I1138" s="255"/>
      <c r="J1138" s="255"/>
      <c r="K1138" s="255"/>
      <c r="L1138" s="255"/>
      <c r="M1138" s="255"/>
      <c r="N1138" s="255"/>
      <c r="O1138" s="255"/>
      <c r="P1138" s="255"/>
      <c r="Q1138" s="255"/>
      <c r="R1138" s="255"/>
      <c r="S1138" s="255"/>
    </row>
    <row r="1139" customFormat="false" ht="15.75" hidden="false" customHeight="true" outlineLevel="0" collapsed="false">
      <c r="A1139" s="173"/>
      <c r="B1139" s="6"/>
      <c r="C1139" s="6"/>
      <c r="D1139" s="255"/>
      <c r="E1139" s="255"/>
      <c r="F1139" s="466"/>
      <c r="G1139" s="255"/>
      <c r="H1139" s="255"/>
      <c r="I1139" s="255"/>
      <c r="J1139" s="255"/>
      <c r="K1139" s="255"/>
      <c r="L1139" s="255"/>
      <c r="M1139" s="255"/>
      <c r="N1139" s="255"/>
      <c r="O1139" s="255"/>
      <c r="P1139" s="255"/>
      <c r="Q1139" s="255"/>
      <c r="R1139" s="255"/>
      <c r="S1139" s="255"/>
    </row>
    <row r="1140" customFormat="false" ht="15.75" hidden="false" customHeight="true" outlineLevel="0" collapsed="false">
      <c r="A1140" s="173"/>
      <c r="B1140" s="6"/>
      <c r="C1140" s="6"/>
      <c r="D1140" s="255"/>
      <c r="E1140" s="255"/>
      <c r="F1140" s="466"/>
      <c r="G1140" s="255"/>
      <c r="H1140" s="255"/>
      <c r="I1140" s="255"/>
      <c r="J1140" s="255"/>
      <c r="K1140" s="255"/>
      <c r="L1140" s="255"/>
      <c r="M1140" s="255"/>
      <c r="N1140" s="255"/>
      <c r="O1140" s="255"/>
      <c r="P1140" s="255"/>
      <c r="Q1140" s="255"/>
      <c r="R1140" s="255"/>
      <c r="S1140" s="255"/>
    </row>
    <row r="1141" customFormat="false" ht="15.75" hidden="false" customHeight="true" outlineLevel="0" collapsed="false">
      <c r="A1141" s="173"/>
      <c r="B1141" s="6"/>
      <c r="C1141" s="6"/>
      <c r="D1141" s="255"/>
      <c r="E1141" s="255"/>
      <c r="F1141" s="466"/>
      <c r="G1141" s="255"/>
      <c r="H1141" s="255"/>
      <c r="I1141" s="255"/>
      <c r="J1141" s="255"/>
      <c r="K1141" s="255"/>
      <c r="L1141" s="255"/>
      <c r="M1141" s="255"/>
      <c r="N1141" s="255"/>
      <c r="O1141" s="255"/>
      <c r="P1141" s="255"/>
      <c r="Q1141" s="255"/>
      <c r="R1141" s="255"/>
      <c r="S1141" s="255"/>
    </row>
    <row r="1142" customFormat="false" ht="15.75" hidden="false" customHeight="true" outlineLevel="0" collapsed="false">
      <c r="A1142" s="173"/>
      <c r="B1142" s="6"/>
      <c r="C1142" s="6"/>
      <c r="D1142" s="255"/>
      <c r="E1142" s="255"/>
      <c r="F1142" s="466"/>
      <c r="G1142" s="255"/>
      <c r="H1142" s="255"/>
      <c r="I1142" s="255"/>
      <c r="J1142" s="255"/>
      <c r="K1142" s="255"/>
      <c r="L1142" s="255"/>
      <c r="M1142" s="255"/>
      <c r="N1142" s="255"/>
      <c r="O1142" s="255"/>
      <c r="P1142" s="255"/>
      <c r="Q1142" s="255"/>
      <c r="R1142" s="255"/>
      <c r="S1142" s="255"/>
    </row>
    <row r="1143" customFormat="false" ht="15.75" hidden="false" customHeight="true" outlineLevel="0" collapsed="false">
      <c r="A1143" s="173"/>
      <c r="B1143" s="6"/>
      <c r="C1143" s="6"/>
      <c r="D1143" s="255"/>
      <c r="E1143" s="255"/>
      <c r="F1143" s="466"/>
      <c r="G1143" s="255"/>
      <c r="H1143" s="255"/>
      <c r="I1143" s="255"/>
      <c r="J1143" s="255"/>
      <c r="K1143" s="255"/>
      <c r="L1143" s="255"/>
      <c r="M1143" s="255"/>
      <c r="N1143" s="255"/>
      <c r="O1143" s="255"/>
      <c r="P1143" s="255"/>
      <c r="Q1143" s="255"/>
      <c r="R1143" s="255"/>
      <c r="S1143" s="255"/>
    </row>
    <row r="1144" customFormat="false" ht="15.75" hidden="false" customHeight="true" outlineLevel="0" collapsed="false">
      <c r="A1144" s="173"/>
      <c r="B1144" s="6"/>
      <c r="C1144" s="6"/>
      <c r="D1144" s="255"/>
      <c r="E1144" s="255"/>
      <c r="F1144" s="466"/>
      <c r="G1144" s="255"/>
      <c r="H1144" s="255"/>
      <c r="I1144" s="255"/>
      <c r="J1144" s="255"/>
      <c r="K1144" s="255"/>
      <c r="L1144" s="255"/>
      <c r="M1144" s="255"/>
      <c r="N1144" s="255"/>
      <c r="O1144" s="255"/>
      <c r="P1144" s="255"/>
      <c r="Q1144" s="255"/>
      <c r="R1144" s="255"/>
      <c r="S1144" s="255"/>
    </row>
    <row r="1145" customFormat="false" ht="15.75" hidden="false" customHeight="true" outlineLevel="0" collapsed="false">
      <c r="A1145" s="173"/>
      <c r="B1145" s="6"/>
      <c r="C1145" s="6"/>
      <c r="D1145" s="255"/>
      <c r="E1145" s="255"/>
      <c r="F1145" s="466"/>
      <c r="G1145" s="255"/>
      <c r="H1145" s="255"/>
      <c r="I1145" s="255"/>
      <c r="J1145" s="255"/>
      <c r="K1145" s="255"/>
      <c r="L1145" s="255"/>
      <c r="M1145" s="255"/>
      <c r="N1145" s="255"/>
      <c r="O1145" s="255"/>
      <c r="P1145" s="255"/>
      <c r="Q1145" s="255"/>
      <c r="R1145" s="255"/>
      <c r="S1145" s="255"/>
    </row>
    <row r="1146" customFormat="false" ht="15.75" hidden="false" customHeight="true" outlineLevel="0" collapsed="false">
      <c r="A1146" s="173"/>
      <c r="B1146" s="6"/>
      <c r="C1146" s="6"/>
      <c r="D1146" s="255"/>
      <c r="E1146" s="255"/>
      <c r="F1146" s="466"/>
      <c r="G1146" s="255"/>
      <c r="H1146" s="255"/>
      <c r="I1146" s="255"/>
      <c r="J1146" s="255"/>
      <c r="K1146" s="255"/>
      <c r="L1146" s="255"/>
      <c r="M1146" s="255"/>
      <c r="N1146" s="255"/>
      <c r="O1146" s="255"/>
      <c r="P1146" s="255"/>
      <c r="Q1146" s="255"/>
      <c r="R1146" s="255"/>
      <c r="S1146" s="255"/>
    </row>
    <row r="1147" customFormat="false" ht="15.75" hidden="false" customHeight="true" outlineLevel="0" collapsed="false">
      <c r="A1147" s="173"/>
      <c r="B1147" s="6"/>
      <c r="C1147" s="6"/>
      <c r="D1147" s="255"/>
      <c r="E1147" s="255"/>
      <c r="F1147" s="466"/>
      <c r="G1147" s="255"/>
      <c r="H1147" s="255"/>
      <c r="I1147" s="255"/>
      <c r="J1147" s="255"/>
      <c r="K1147" s="255"/>
      <c r="L1147" s="255"/>
      <c r="M1147" s="255"/>
      <c r="N1147" s="255"/>
      <c r="O1147" s="255"/>
      <c r="P1147" s="255"/>
      <c r="Q1147" s="255"/>
      <c r="R1147" s="255"/>
      <c r="S1147" s="255"/>
    </row>
    <row r="1148" customFormat="false" ht="15.75" hidden="false" customHeight="true" outlineLevel="0" collapsed="false">
      <c r="A1148" s="173"/>
      <c r="B1148" s="6"/>
      <c r="C1148" s="6"/>
      <c r="D1148" s="255"/>
      <c r="E1148" s="255"/>
      <c r="F1148" s="466"/>
      <c r="G1148" s="255"/>
      <c r="H1148" s="255"/>
      <c r="I1148" s="255"/>
      <c r="J1148" s="255"/>
      <c r="K1148" s="255"/>
      <c r="L1148" s="255"/>
      <c r="M1148" s="255"/>
      <c r="N1148" s="255"/>
      <c r="O1148" s="255"/>
      <c r="P1148" s="255"/>
      <c r="Q1148" s="255"/>
      <c r="R1148" s="255"/>
      <c r="S1148" s="255"/>
    </row>
    <row r="1149" customFormat="false" ht="15.75" hidden="false" customHeight="true" outlineLevel="0" collapsed="false">
      <c r="A1149" s="173"/>
      <c r="B1149" s="6"/>
      <c r="C1149" s="6"/>
      <c r="D1149" s="255"/>
      <c r="E1149" s="255"/>
      <c r="F1149" s="466"/>
      <c r="G1149" s="255"/>
      <c r="H1149" s="255"/>
      <c r="I1149" s="255"/>
      <c r="J1149" s="255"/>
      <c r="K1149" s="255"/>
      <c r="L1149" s="255"/>
      <c r="M1149" s="255"/>
      <c r="N1149" s="255"/>
      <c r="O1149" s="255"/>
      <c r="P1149" s="255"/>
      <c r="Q1149" s="255"/>
      <c r="R1149" s="255"/>
      <c r="S1149" s="255"/>
    </row>
    <row r="1150" customFormat="false" ht="15.75" hidden="false" customHeight="true" outlineLevel="0" collapsed="false">
      <c r="A1150" s="173"/>
      <c r="B1150" s="6"/>
      <c r="C1150" s="6"/>
      <c r="D1150" s="255"/>
      <c r="E1150" s="255"/>
      <c r="F1150" s="466"/>
      <c r="G1150" s="255"/>
      <c r="H1150" s="255"/>
      <c r="I1150" s="255"/>
      <c r="J1150" s="255"/>
      <c r="K1150" s="255"/>
      <c r="L1150" s="255"/>
      <c r="M1150" s="255"/>
      <c r="N1150" s="255"/>
      <c r="O1150" s="255"/>
      <c r="P1150" s="255"/>
      <c r="Q1150" s="255"/>
      <c r="R1150" s="255"/>
      <c r="S1150" s="255"/>
    </row>
    <row r="1151" customFormat="false" ht="15.75" hidden="false" customHeight="true" outlineLevel="0" collapsed="false">
      <c r="A1151" s="173"/>
      <c r="B1151" s="6"/>
      <c r="C1151" s="6"/>
      <c r="D1151" s="255"/>
      <c r="E1151" s="255"/>
      <c r="F1151" s="466"/>
      <c r="G1151" s="255"/>
      <c r="H1151" s="255"/>
      <c r="I1151" s="255"/>
      <c r="J1151" s="255"/>
      <c r="K1151" s="255"/>
      <c r="L1151" s="255"/>
      <c r="M1151" s="255"/>
      <c r="N1151" s="255"/>
      <c r="O1151" s="255"/>
      <c r="P1151" s="255"/>
      <c r="Q1151" s="255"/>
      <c r="R1151" s="255"/>
      <c r="S1151" s="255"/>
    </row>
    <row r="1152" customFormat="false" ht="15.75" hidden="false" customHeight="true" outlineLevel="0" collapsed="false">
      <c r="A1152" s="173"/>
      <c r="B1152" s="6"/>
      <c r="C1152" s="6"/>
      <c r="D1152" s="255"/>
      <c r="E1152" s="255"/>
      <c r="F1152" s="466"/>
      <c r="G1152" s="255"/>
      <c r="H1152" s="255"/>
      <c r="I1152" s="255"/>
      <c r="J1152" s="255"/>
      <c r="K1152" s="255"/>
      <c r="L1152" s="255"/>
      <c r="M1152" s="255"/>
      <c r="N1152" s="255"/>
      <c r="O1152" s="255"/>
      <c r="P1152" s="255"/>
      <c r="Q1152" s="255"/>
      <c r="R1152" s="255"/>
      <c r="S1152" s="255"/>
    </row>
  </sheetData>
  <mergeCells count="17">
    <mergeCell ref="A1:S1"/>
    <mergeCell ref="A2:S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L3"/>
    <mergeCell ref="M3:M4"/>
    <mergeCell ref="N3:N4"/>
    <mergeCell ref="O3:P3"/>
    <mergeCell ref="Q3:S3"/>
    <mergeCell ref="B952:E952"/>
  </mergeCells>
  <hyperlinks>
    <hyperlink ref="F5" r:id="rId2" display="https://drive.google.com/file/d/1LYT306C3oQ6Kb1xcq34wt0gD3SawBfS7/view?usp=sharing"/>
    <hyperlink ref="J5" r:id="rId3" display="SHM"/>
    <hyperlink ref="N5" r:id="rId4" display="61.09-01.041"/>
    <hyperlink ref="F6" r:id="rId5" display="https://drive.google.com/file/d/1zxC9-INS_wGUjvMuJYuRLpYbY9kmUFXX/view?usp=sharing"/>
    <hyperlink ref="J6" r:id="rId6" display="SKT"/>
    <hyperlink ref="N6" r:id="rId7" display="61.09-01.604"/>
    <hyperlink ref="F7" r:id="rId8" display="https://drive.google.com/file/d/1OGf15aKhoq-0nv0ly5gu0_vup5eUdCdS/view?usp=sharing"/>
    <hyperlink ref="J7" r:id="rId9" display="SHM"/>
    <hyperlink ref="N7" r:id="rId10" display="61.09-01.111"/>
    <hyperlink ref="F8" r:id="rId11" display="https://drive.google.com/file/d/1r-I69xzjxF_DO3X8nKBrLf1XWQlcbc3b/view?usp=sharing"/>
    <hyperlink ref="J8" r:id="rId12" display="SKT"/>
    <hyperlink ref="N8" r:id="rId13" display="61.09-01.2004"/>
    <hyperlink ref="F9" r:id="rId14" display="https://drive.google.com/file/d/1-K5_W4rD5_YmRZj4nAe6HZCGxYssVfKA/view?usp=sharing"/>
    <hyperlink ref="J9" r:id="rId15" display="SKT"/>
    <hyperlink ref="N9" r:id="rId16" display="61.09-01.611"/>
    <hyperlink ref="F10" r:id="rId17" display="https://drive.google.com/file/d/1UvU1PJHFhJheashrcjhBHmr-bz-CMcDD/view?usp=sharing"/>
    <hyperlink ref="J10" r:id="rId18" display="SKT"/>
    <hyperlink ref="N10" r:id="rId19" display="61.09-01.108"/>
    <hyperlink ref="F11" r:id="rId20" display="https://drive.google.com/file/d/1hns2v2CzmeYz_wC-yVkTfeI5v0x35fXl/view?usp=sharing"/>
    <hyperlink ref="J11" r:id="rId21" display="SHM"/>
    <hyperlink ref="N11" r:id="rId22" display="61.09-01.178"/>
    <hyperlink ref="F12" r:id="rId23" display="https://drive.google.com/file/d/11XdG3Q1APLNuVqqvNpPuXeLI7oSR3TVV/view?usp=sharing"/>
    <hyperlink ref="J12" r:id="rId24" display="SKT"/>
    <hyperlink ref="N12" r:id="rId25" display="61.09-01.109"/>
    <hyperlink ref="F13" r:id="rId26" display="https://drive.google.com/file/d/1zKeSYTM_dd4hwY47fXdkdbUCyeKLZ1dz/view?usp=sharing"/>
    <hyperlink ref="J13" r:id="rId27" display="SKT"/>
    <hyperlink ref="N13" r:id="rId28" display="61.09-01.104"/>
    <hyperlink ref="F14" r:id="rId29" display="https://drive.google.com/file/d/1y_8nYcH3EgMVBqO5XAqyKvB1-Xulq73F/view?usp=sharing"/>
    <hyperlink ref="J14" r:id="rId30" display="SKT"/>
    <hyperlink ref="N14" r:id="rId31" display="61.09-01.2005"/>
    <hyperlink ref="F15" r:id="rId32" display="https://drive.google.com/file/d/1hI__h6HuZn0KnH4cIJuqzAaDzd8xDiuK/view?usp=sharing"/>
    <hyperlink ref="J15" r:id="rId33" display="SHM"/>
    <hyperlink ref="N15" r:id="rId34" display="61.09-01.179"/>
    <hyperlink ref="F16" r:id="rId35" display="https://drive.google.com/file/d/1xLP--aRLoMHF6cTOLbU76zkH1b9F-Roz/view?usp=sharing"/>
    <hyperlink ref="J16" r:id="rId36" display="SKT"/>
    <hyperlink ref="N16" r:id="rId37" display="61.09-01.105"/>
    <hyperlink ref="F17" r:id="rId38" display="https://drive.google.com/file/d/1O8lnBsxdfrGbJv8rs56OzpBqsFOgaOjA/view?usp=sharing"/>
    <hyperlink ref="J17" r:id="rId39" display="SKT"/>
    <hyperlink ref="N17" r:id="rId40" display="61.09-01.106"/>
    <hyperlink ref="F18" r:id="rId41" display="https://drive.google.com/file/d/1F1ux74MS1W6VYlavxbZGH-3Q9cyj7HeG/view?usp=sharing"/>
    <hyperlink ref="J18" r:id="rId42" display="SKT"/>
    <hyperlink ref="N18" r:id="rId43" display="61.09-01.665"/>
    <hyperlink ref="F19" r:id="rId44" display="https://drive.google.com/file/d/1IE8Kwlrq_607b-s-yECNz_GEWnyfyQGL/view?usp=sharing"/>
    <hyperlink ref="J19" r:id="rId45" display="SKT"/>
    <hyperlink ref="N19" r:id="rId46" display="61.09-01.107"/>
    <hyperlink ref="F20" r:id="rId47" display="https://drive.google.com/file/d/1V4IPB06Lka-gcf--gwlqrF_s7YaiJc-n/view?usp=sharing"/>
    <hyperlink ref="J20" r:id="rId48" display="SKT"/>
    <hyperlink ref="N20" r:id="rId49" display="61.09-01.2006"/>
    <hyperlink ref="F21" r:id="rId50" display="https://drive.google.com/file/d/1hB1rD0VNtMQaAZ2mxrx5DPOPtZiGrNxG/view?usp=sharing"/>
    <hyperlink ref="J21" r:id="rId51" display="SKT"/>
    <hyperlink ref="F22" r:id="rId52" display="https://drive.google.com/file/d/1NYqnUkpBLinAKC9p0R9jRisPt5UfxY7W/view?usp=sharing"/>
    <hyperlink ref="J22" r:id="rId53" display="SKT"/>
    <hyperlink ref="N22" r:id="rId54" display="61.09-01.103"/>
    <hyperlink ref="F23" r:id="rId55" display="https://drive.google.com/file/d/1La2u3UqOG20eF9cvkSFcECPQzEyqKgQp/view?usp=sharing"/>
    <hyperlink ref="J23" r:id="rId56" display="SKT"/>
    <hyperlink ref="N23" r:id="rId57" display="61.09-01.102"/>
    <hyperlink ref="F24" r:id="rId58" display="https://drive.google.com/file/d/1aIcpyKJVI_rOAHARaVCZVwhDAphE3X3q/view?usp=sharing"/>
    <hyperlink ref="J24" r:id="rId59" display="SKT"/>
    <hyperlink ref="N24" r:id="rId60" display="61.09-01.102"/>
    <hyperlink ref="F25" r:id="rId61" display="https://drive.google.com/file/d/1H-Zlo_e7aFhS54XVjdLxzGnjQOv_OxgA/view?usp=sharing"/>
    <hyperlink ref="J25" r:id="rId62" display="SKT"/>
    <hyperlink ref="N25" r:id="rId63" display="61.09-01.101"/>
    <hyperlink ref="F26" r:id="rId64" display="https://drive.google.com/file/d/1a0EHLQx5EDuGKtPfOpt80F3N4HllZap6/view?usp=sharing"/>
    <hyperlink ref="J26" r:id="rId65" display="SKT"/>
    <hyperlink ref="N26" r:id="rId66" display="61.09-01.2007"/>
    <hyperlink ref="F27" r:id="rId67" display="https://drive.google.com/file/d/1zz0z9u6UlrY0WPWjGetRQjvgmAMbvSAY/view?usp=sharing"/>
    <hyperlink ref="J27" r:id="rId68" display="SKT"/>
    <hyperlink ref="N27" r:id="rId69" display="61.09-01.100"/>
    <hyperlink ref="F28" r:id="rId70" display="https://drive.google.com/file/d/1IvWfVyIx9ETj_dIrUDStEC2I_CVLFIWk/view?usp=sharing"/>
    <hyperlink ref="J28" r:id="rId71" display="SKT"/>
    <hyperlink ref="N28" r:id="rId72" display="61.09-01.2008"/>
    <hyperlink ref="F29" r:id="rId73" display="https://drive.google.com/file/d/1EJvAUp2wUsazyZoZ5xelmUF6PbWW6dIR/view?usp=sharing"/>
    <hyperlink ref="J29" r:id="rId74" display="SKT"/>
    <hyperlink ref="N29" r:id="rId75" display="61.09-01.2009"/>
    <hyperlink ref="F30" r:id="rId76" display="https://drive.google.com/file/d/1gIXw5GJfE5qnH8PY54VhX8cYLZ__V6v8/view?usp=sharing"/>
    <hyperlink ref="J30" r:id="rId77" display="SKT"/>
    <hyperlink ref="N30" r:id="rId78" display="61.09-01.700"/>
    <hyperlink ref="F31" r:id="rId79" display="https://drive.google.com/file/d/1gpFyG6cYVVVvkq5d00YlvfiRMP2PqesM/view?usp=sharing"/>
    <hyperlink ref="J31" r:id="rId80" display="SKT"/>
    <hyperlink ref="N31" r:id="rId81" display="61.09-01.701"/>
    <hyperlink ref="F32" r:id="rId82" display="https://drive.google.com/file/d/1dIyXiWw4q6exHOE6YZmN89Kuyh-SmlSs/view?usp=sharing"/>
    <hyperlink ref="J32" r:id="rId83" display="SKT"/>
    <hyperlink ref="N32" r:id="rId84" display="61.09-01.180"/>
    <hyperlink ref="F33" r:id="rId85" display="https://drive.google.com/file/d/1dz7FB7V3YjaI5Bj7_2upkdKDS4n7dov4/view?usp=sharing"/>
    <hyperlink ref="J33" r:id="rId86" display="SKT"/>
    <hyperlink ref="N33" r:id="rId87" display="61.09-01.099"/>
    <hyperlink ref="F34" r:id="rId88" display="https://drive.google.com/file/d/1wZeuGU1zN5m7VQ_EsXbSsBavrTbItTMP/view?usp=sharing"/>
    <hyperlink ref="J34" r:id="rId89" display="SKT"/>
    <hyperlink ref="N34" r:id="rId90" display="61.09-01.707"/>
    <hyperlink ref="F35" r:id="rId91" display="https://drive.google.com/file/d/1GC7FaZwmlG-Gjlofzg2dTE-jMRM6XvXG/view?usp=sharing"/>
    <hyperlink ref="J35" r:id="rId92" display="SKT"/>
    <hyperlink ref="N35" r:id="rId93" display="61.09-01.2010"/>
    <hyperlink ref="F36" r:id="rId94" display="https://drive.google.com/file/d/1koLo9iBdS-4FLqmnQOH9TJdCbCgsb97Y/view?usp=sharing"/>
    <hyperlink ref="J36" r:id="rId95" display="SKT"/>
    <hyperlink ref="N36" r:id="rId96" display="61.09-01.098"/>
    <hyperlink ref="F37" r:id="rId97" display="https://drive.google.com/file/d/1FrtHMimfUtHlZ3WaKHw7Jd_Z0glFcT5c/view?usp=sharing"/>
    <hyperlink ref="J37" r:id="rId98" display="SKT"/>
    <hyperlink ref="N37" r:id="rId99" display="61.09-01.181"/>
    <hyperlink ref="F38" r:id="rId100" display="https://drive.google.com/file/d/1h5vJ2jzwTUnyBMs_-Ne21DzLKAmGJAO0/view?usp=sharing"/>
    <hyperlink ref="J38" r:id="rId101" display="SKT"/>
    <hyperlink ref="N38" r:id="rId102" display="61.09-01.711"/>
    <hyperlink ref="J39" r:id="rId103" display="SHM"/>
    <hyperlink ref="F40" r:id="rId104" display="https://drive.google.com/file/d/1If7JyhO3gVByopEXywam5a4CBvW2yWzH/view?usp=sharing"/>
    <hyperlink ref="J40" r:id="rId105" display="SKT"/>
    <hyperlink ref="N40" r:id="rId106" display="61.09-01.712"/>
    <hyperlink ref="F41" r:id="rId107" display="https://drive.google.com/file/d/1Q0BKxyM1T-ENaXyQ4Je0XnAGsSi77eEl/view?usp=sharing"/>
    <hyperlink ref="J41" r:id="rId108" display="SHM"/>
    <hyperlink ref="N41" r:id="rId109" display="61.09-01.097"/>
    <hyperlink ref="F42" r:id="rId110" display="https://drive.google.com/file/d/19hXNcFEe2O9n27nNPEq9mwPmIU3Hnb9M/view?usp=sharing"/>
    <hyperlink ref="J42" r:id="rId111" display="SKT"/>
    <hyperlink ref="N42" r:id="rId112" display="61.09-01.720"/>
    <hyperlink ref="F43" r:id="rId113" display="https://drive.google.com/file/d/1ECuXBxLpk69jj20s8eV_FMs0hdRcidtv/view?usp=sharing"/>
    <hyperlink ref="J43" r:id="rId114" display="SKT"/>
    <hyperlink ref="N43" r:id="rId115" display="61.09-01.121"/>
    <hyperlink ref="F44" r:id="rId116" display="https://drive.google.com/file/d/1BAl5j22r9jDZS366AQsgQnqqdxMpdhHX/view?usp=sharing"/>
    <hyperlink ref="J44" r:id="rId117" display="SKT"/>
    <hyperlink ref="N44" r:id="rId118" display="61.09-01.722"/>
    <hyperlink ref="F45" r:id="rId119" display="https://drive.google.com/file/d/1obKVPbIPKbY7KNC5Jx9R2WMqdmnIoan_/view?usp=sharing"/>
    <hyperlink ref="J45" r:id="rId120" display="SKT"/>
    <hyperlink ref="N45" r:id="rId121" display="61.09-01.723"/>
    <hyperlink ref="F46" r:id="rId122" display="https://drive.google.com/file/d/1ZgY3XTadBKA70YtuIJp9brQ3VdCZ5QOG/view?usp=sharing"/>
    <hyperlink ref="J46" r:id="rId123" display="SKT"/>
    <hyperlink ref="F47" r:id="rId124" display="https://drive.google.com/file/d/1BHBjjtoeCxctoUPDnUuXCecs6nzFpjJJ/view?usp=sharing"/>
    <hyperlink ref="J47" r:id="rId125" display="SKT"/>
    <hyperlink ref="N47" r:id="rId126" display="61.09-01.096"/>
    <hyperlink ref="J48" r:id="rId127" display="SKT"/>
    <hyperlink ref="J49" r:id="rId128" display="SKT"/>
    <hyperlink ref="J50" r:id="rId129" display="SKT"/>
    <hyperlink ref="F51" r:id="rId130" display="https://drive.google.com/file/d/15hP389wfvX9Rz2guumSFTTvOYRZC3B0v/view?usp=sharing"/>
    <hyperlink ref="J51" r:id="rId131" display="SHM"/>
    <hyperlink ref="M51" r:id="rId132" display="158/PAR/KS/IX/2005"/>
    <hyperlink ref="N51" r:id="rId133" display="61.09-01.095"/>
    <hyperlink ref="F52" r:id="rId134" display="https://drive.google.com/file/d/1q83XdndTFoyhx3H0M31DjnBGBjh3Vd9W/view?usp=sharing"/>
    <hyperlink ref="J52" r:id="rId135" display="SHM"/>
    <hyperlink ref="M52" r:id="rId136" display="158/PAR/KS/IX/2005"/>
    <hyperlink ref="N52" r:id="rId137" display="61.09-01.095"/>
    <hyperlink ref="F53" r:id="rId138" display="https://drive.google.com/file/d/1cBhF45oJ0EOq70m8jvcM5sAJOaKYAymS/view?usp=sharing"/>
    <hyperlink ref="J53" r:id="rId139" display="SHM"/>
    <hyperlink ref="M53" r:id="rId140" display="158/PAR/KS/IX/2005"/>
    <hyperlink ref="N53" r:id="rId141" display="61.09-01.094"/>
    <hyperlink ref="F54" r:id="rId142" display="https://drive.google.com/file/d/12dBfQzE0UBvGDG-WruUajIbeqdKH3qqi/view?usp=sharing"/>
    <hyperlink ref="J54" r:id="rId143" display="SHM"/>
    <hyperlink ref="M54" r:id="rId144" display="158/PAR/KS/IX/2005"/>
    <hyperlink ref="N54" r:id="rId145" display="61.09-01.093"/>
    <hyperlink ref="F55" r:id="rId146" display="https://drive.google.com/file/d/1Y5dMdlydSxsRyypO2GKuDTbZRZXZEfmM/view?usp=sharing"/>
    <hyperlink ref="J55" r:id="rId147" display="SHM"/>
    <hyperlink ref="M55" r:id="rId148" display="158/PAR/KS/IX/2005"/>
    <hyperlink ref="N55" r:id="rId149" display="61.09-01.092"/>
    <hyperlink ref="F56" r:id="rId150" display="https://drive.google.com/file/d/1IwS5ZLqIVb9rzO-f0UTDvhQUO-DH7ykW/view?usp=sharing"/>
    <hyperlink ref="J56" r:id="rId151" display="SHM"/>
    <hyperlink ref="M56" r:id="rId152" display="158/PAR/KS/IX/2005"/>
    <hyperlink ref="N56" r:id="rId153" display="61.09-01.092"/>
    <hyperlink ref="F57" r:id="rId154" display="https://drive.google.com/file/d/1kggeM8an5vCP4VdCHEWPduht12xtDLO0/view?usp=sharing"/>
    <hyperlink ref="J57" r:id="rId155" display="SKT"/>
    <hyperlink ref="N57" r:id="rId156" display="61.09-01.2071"/>
    <hyperlink ref="F58" r:id="rId157" display="https://drive.google.com/file/d/1jzRlQHaDuzyuVtX0ZxNarYIEL4hbYHNT/view?usp=sharing"/>
    <hyperlink ref="J58" r:id="rId158" display="SKT"/>
    <hyperlink ref="M58" r:id="rId159" display="31/PAR/BKS-PS/VII/2008"/>
    <hyperlink ref="N58" r:id="rId160" display="61.09-01.1403"/>
    <hyperlink ref="F59" r:id="rId161" display="https://drive.google.com/file/d/1A6RnqJo74iatO3Zx00lCH_VWaPq97c9H/view?usp=sharing"/>
    <hyperlink ref="J59" r:id="rId162" display="SKT"/>
    <hyperlink ref="M59" r:id="rId163" display="6909/PAR/KS/XI/2004"/>
    <hyperlink ref="N59" r:id="rId164" display="61.09-01.122"/>
    <hyperlink ref="F60" r:id="rId165" display="https://drive.google.com/file/d/1Pydt4U1edFNns5MT6gwcma4r8U3aEGFg/view?usp=sharing"/>
    <hyperlink ref="J60" r:id="rId166" display="SHM"/>
    <hyperlink ref="M60" r:id="rId167" display="201/PAR/KS/III/2014"/>
    <hyperlink ref="N60" r:id="rId168" display="61.09-01.183"/>
    <hyperlink ref="F61" r:id="rId169" display="https://drive.google.com/file/d/1HRYFr2KQFELMfSDkDs6ellKEJXE7qNjR/view?usp=sharing"/>
    <hyperlink ref="J61" r:id="rId170" display="SHM"/>
    <hyperlink ref="M61" r:id="rId171" display="200/PAR/KS/III/2014"/>
    <hyperlink ref="N61" r:id="rId172" display="61.09-01.264"/>
    <hyperlink ref="F62" r:id="rId173" display="https://drive.google.com/file/d/1kMGmQhcf4z2XlD_bpuD8ldI-asXchSYK/view?usp=sharing"/>
    <hyperlink ref="J62" r:id="rId174" display="SHM"/>
    <hyperlink ref="N62" r:id="rId175" display="61.09-01.123"/>
    <hyperlink ref="F63" r:id="rId176" display="https://drive.google.com/file/d/1Ix5mv9J69YyEpeDXhUVBf3-7UmBUrIjh/view?usp=sharing"/>
    <hyperlink ref="J63" r:id="rId177" display="SKT"/>
    <hyperlink ref="N63" r:id="rId178" display="61.09-01.2073"/>
    <hyperlink ref="F64" r:id="rId179" display="https://drive.google.com/file/d/1Bh2RVmAWTsFQ0p27HeEAYtrmo3wunRM4/view?usp=sharing"/>
    <hyperlink ref="J64" r:id="rId180" display="SHM"/>
    <hyperlink ref="M64" r:id="rId181" display="200/PAR/KS/XI/2004"/>
    <hyperlink ref="N64" r:id="rId182" display="61.09-01.130"/>
    <hyperlink ref="F65" r:id="rId183" display="https://drive.google.com/file/d/1obY_I9-z7BJ6jzNSzmPdyMuhEY_9XtlQ/view?usp=sharing"/>
    <hyperlink ref="J65" r:id="rId184" display="SHM"/>
    <hyperlink ref="M65" r:id="rId185" display="282/PAR/KS/III/2014"/>
    <hyperlink ref="N65" r:id="rId186" display="61.09-01.134"/>
    <hyperlink ref="F66" r:id="rId187" display="https://drive.google.com/file/d/1kgHFh1upYi-TKi0djHdS8BAXXoqvNs1p/view?usp=sharing"/>
    <hyperlink ref="J66" r:id="rId188" display="SHM"/>
    <hyperlink ref="M66" r:id="rId189" display="282/PAR/KS/III/2014"/>
    <hyperlink ref="N66" r:id="rId190" display="61.09-01.134"/>
    <hyperlink ref="F67" r:id="rId191" display="https://drive.google.com/file/d/1zJjKZO6Ees37VxPZ0qeg6gK1O4FcxOdG/view?usp=sharing"/>
    <hyperlink ref="J67" r:id="rId192" display="SHM"/>
    <hyperlink ref="M67" r:id="rId193" display="282/PAR/KS/III/2014"/>
    <hyperlink ref="N67" r:id="rId194" display="61.09-01.134"/>
    <hyperlink ref="F68" r:id="rId195" display="https://drive.google.com/file/d/1XbpZUaTfjVhGyAiwrmPkYVAXe6Lv50kg/view?usp=sharing"/>
    <hyperlink ref="J68" r:id="rId196" display="SHM"/>
    <hyperlink ref="N68" r:id="rId197" display="61.09-01.184"/>
    <hyperlink ref="F69" r:id="rId198" display="https://drive.google.com/file/d/1dl6pk-Kj-FnYWMbkbrqfXJpapHgzh1fx/view?usp=sharing"/>
    <hyperlink ref="J69" r:id="rId199" display="SHM"/>
    <hyperlink ref="M69" r:id="rId200" display="201/PAR/KS/III/2014"/>
    <hyperlink ref="N69" r:id="rId201" display="61.09-01.129"/>
    <hyperlink ref="F70" r:id="rId202" display="https://drive.google.com/file/d/1Nw309W_vCwtK9ooxlyPeUp2fUep-0DtV/view?usp=sharing"/>
    <hyperlink ref="J70" r:id="rId203" display="SHM"/>
    <hyperlink ref="M70" r:id="rId204" display="149/PAR/KS/IX/04"/>
    <hyperlink ref="N70" r:id="rId205" display="61.09-01.154"/>
    <hyperlink ref="F71" r:id="rId206" display="https://drive.google.com/file/d/1HaQdLYARgD7DaHW138T5dgxsMOBe3J2a/view?usp=sharing"/>
    <hyperlink ref="J71" r:id="rId207" display="SHM"/>
    <hyperlink ref="M71" r:id="rId208" display="149/PAR/KS/IX/04"/>
    <hyperlink ref="N71" r:id="rId209" display="61.09-01.154"/>
    <hyperlink ref="F72" r:id="rId210" display="https://drive.google.com/file/d/1QBVYRStbbsc0kx466lJoABSyV3AxJhlq/view?usp=sharing"/>
    <hyperlink ref="J72" r:id="rId211" display="SHM"/>
    <hyperlink ref="M72" r:id="rId212" display="149/PAR/KS/IX/04"/>
    <hyperlink ref="N72" r:id="rId213" display="61.09-01.154"/>
    <hyperlink ref="F73" r:id="rId214" display="https://drive.google.com/file/d/1wB193tYVmAlmUKNwDHHzFZMyck3A6J_6/view?usp=sharing"/>
    <hyperlink ref="J73" r:id="rId215" display="SHM"/>
    <hyperlink ref="M73" r:id="rId216" display="44/PAR/KS/III/2005"/>
    <hyperlink ref="N73" r:id="rId217" display="61.09-01.153"/>
    <hyperlink ref="F74" r:id="rId218" display="https://drive.google.com/file/d/1_GW8bLgJksb3n7Agdl_4WGSa4ev3R91E/view?usp=sharing"/>
    <hyperlink ref="J74" r:id="rId219" display="SKT"/>
    <hyperlink ref="M74" r:id="rId220" display="44/PAR/KS/III/2005"/>
    <hyperlink ref="N74" r:id="rId221" display="61.09-01.153"/>
    <hyperlink ref="F75" r:id="rId222" display="https://drive.google.com/file/d/1E4pezy0xUPDD1fSXOISiFi9jgHNbvrms/view?usp=sharing"/>
    <hyperlink ref="J75" r:id="rId223" display="SHM"/>
    <hyperlink ref="M75" r:id="rId224" display="44/PAR/KS/III/2005"/>
    <hyperlink ref="N75" r:id="rId225" display="61.09-01.153"/>
    <hyperlink ref="F76" r:id="rId226" display="https://drive.google.com/file/d/1kuP1dm3Rs6OdlxczumYqQi_C4eBnmmGA/view?usp=sharing"/>
    <hyperlink ref="J76" r:id="rId227" display="SHM"/>
    <hyperlink ref="M76" r:id="rId228" display="200/PAR/KS/III/2004"/>
    <hyperlink ref="N76" r:id="rId229" display="61.09-01.128"/>
    <hyperlink ref="F77" r:id="rId230" display="https://drive.google.com/file/d/1Jwh4KHI3VXPzJ7sPTjdTqoge20iSdDwn/view?usp=sharing"/>
    <hyperlink ref="J77" r:id="rId231" display="SHM"/>
    <hyperlink ref="N77" r:id="rId232" display="61.09-01.125"/>
    <hyperlink ref="F78" r:id="rId233" display="https://drive.google.com/file/d/1TiRhpECYLPZKtUqPpfzsTP4Eng99y9ay/view?usp=sharing"/>
    <hyperlink ref="J78" r:id="rId234" display="SKT"/>
    <hyperlink ref="N78" r:id="rId235" display="61.09-01.125"/>
    <hyperlink ref="F79" r:id="rId236" display="https://drive.google.com/file/d/1V5lw-RTsJuTTUkf3ZsQ6t1y81Ai_UcFb/view?usp=sharing"/>
    <hyperlink ref="J79" r:id="rId237" display="SKT"/>
    <hyperlink ref="N79" r:id="rId238" display="61.09-01.2074"/>
    <hyperlink ref="F80" r:id="rId239" display="https://drive.google.com/file/d/1FEV1lcIGqdhTho50moCBbRMrC_T0aBmO/view?usp=sharing"/>
    <hyperlink ref="J80" r:id="rId240" display="SKT"/>
    <hyperlink ref="N80" r:id="rId241" display="61.09-01.1404"/>
    <hyperlink ref="F81" r:id="rId242" display="https://drive.google.com/file/d/17T-AraNwwlecFfGXDa9nkdamfNToy4ew/view?usp=sharing"/>
    <hyperlink ref="J81" r:id="rId243" display="SKT"/>
    <hyperlink ref="N81" r:id="rId244" display="61.09-01.037"/>
    <hyperlink ref="F82" r:id="rId245" display="https://drive.google.com/file/d/1Q9vTDBSEzdoFQmQBq7q5gTuWt7V9NeRn/view?usp=sharing"/>
    <hyperlink ref="J82" r:id="rId246" display="SKT"/>
    <hyperlink ref="N82" r:id="rId247" display="61.09-01.2076"/>
    <hyperlink ref="F83" r:id="rId248" display="https://drive.google.com/file/d/1dV6sHpLLjPgUGMdPYqEZjuY5rWI2FUSh/view?usp=sharing"/>
    <hyperlink ref="J83" r:id="rId249" display="SHM"/>
    <hyperlink ref="N83" r:id="rId250" display="61.09-01.186"/>
    <hyperlink ref="F84" r:id="rId251" display="https://drive.google.com/file/d/1ZGld5Wf-gVIWGA-F_cCtxhuhx79ScPaE/view?usp=sharing"/>
    <hyperlink ref="J84" r:id="rId252" display="SKT"/>
    <hyperlink ref="F85" r:id="rId253" display="https://drive.google.com/file/d/1UP_-YdqDaUX0uDhgnZgU7oKhfUNHdIQH/view?usp=sharing"/>
    <hyperlink ref="J85" r:id="rId254" display="SKT"/>
    <hyperlink ref="N85" r:id="rId255" display="61.09-01.2077"/>
    <hyperlink ref="F86" r:id="rId256" display="https://drive.google.com/file/d/12rJcXZm7wJS2ua2dDfzMcV6xFmDC1AVQ/view?usp=sharing"/>
    <hyperlink ref="J86" r:id="rId257" display="SKT"/>
    <hyperlink ref="N86" r:id="rId258" display="61.09-01.2078"/>
    <hyperlink ref="F87" r:id="rId259" display="https://drive.google.com/file/d/1r83iT_HWyzWYaBD76PRKoSOUfzHJkmgV/view?usp=sharing"/>
    <hyperlink ref="J87" r:id="rId260" display="SKT"/>
    <hyperlink ref="N87" r:id="rId261" display="61.09-01.2079"/>
    <hyperlink ref="F88" r:id="rId262" display="https://drive.google.com/file/d/1IbA3-O6Nfh0TluUz46nZQqjwrOfnYh8X/view?usp=sharing"/>
    <hyperlink ref="J88" r:id="rId263" display="SKT"/>
    <hyperlink ref="N88" r:id="rId264" display="61.09-01.2080"/>
    <hyperlink ref="F89" r:id="rId265" display="https://drive.google.com/file/d/1rTRvJXk5Rl4JV7mKq2noGO5IV_V2JNVn/view?usp=sharing"/>
    <hyperlink ref="J89" r:id="rId266" display="SKT"/>
    <hyperlink ref="N89" r:id="rId267" display="61.09-01.576"/>
    <hyperlink ref="F90" r:id="rId268" display="https://drive.google.com/file/d/1rcU7_THsbzgw6oEAaXJ7F_B1Vm2DDNf8/view?usp=sharing"/>
    <hyperlink ref="J90" r:id="rId269" display="SKT"/>
    <hyperlink ref="N90" r:id="rId270" display="61.09-01.2081"/>
    <hyperlink ref="F91" r:id="rId271" display="https://drive.google.com/file/d/1tO8T0utTIvXMsKGwhOFtDHtWdpe0xApp/view?usp=sharing"/>
    <hyperlink ref="J91" r:id="rId272" display="SKT"/>
    <hyperlink ref="F92" r:id="rId273" display="https://drive.google.com/file/d/1efbEpG_l0122YQlmlG6vvXXCfGBghQLL/view?usp=sharing"/>
    <hyperlink ref="J92" r:id="rId274" display="SKT"/>
    <hyperlink ref="N92" r:id="rId275" display="61.09-01.131"/>
    <hyperlink ref="F93" r:id="rId276" display="https://drive.google.com/file/d/1GyV9_9jqF5Xaa7ZpE93ZeS2BL9t3vqQf/view?usp=sharing"/>
    <hyperlink ref="J93" r:id="rId277" display="SKT"/>
    <hyperlink ref="N93" r:id="rId278" display="61.09-01.2082"/>
    <hyperlink ref="F94" r:id="rId279" display="https://drive.google.com/file/d/1aFBi4VYPVntuHpJdP1ftxxrNbcQoDLeR/view?usp=sharing"/>
    <hyperlink ref="J94" r:id="rId280" display="SKT"/>
    <hyperlink ref="N94" r:id="rId281" display="61.09-01.2083"/>
    <hyperlink ref="F95" r:id="rId282" display="https://drive.google.com/file/d/13x1VJ_iHlB4RToHHQKwIdk7HUxMoPg6C/view?usp=sharing"/>
    <hyperlink ref="J95" r:id="rId283" display="SKT"/>
    <hyperlink ref="N95" r:id="rId284" display="61.09-01.2084"/>
    <hyperlink ref="F96" r:id="rId285" display="https://drive.google.com/file/d/1jJl2HkyWdHF7FFQxXMKuNdJPeNaV206L/view?usp=sharing"/>
    <hyperlink ref="J96" r:id="rId286" display="SKT"/>
    <hyperlink ref="N96" r:id="rId287" display="61.09-01.2085"/>
    <hyperlink ref="F97" r:id="rId288" display="https://drive.google.com/file/d/1c0baVdvu6UlWpSJIjflNiGe3HVqiqT2w/view?usp=sharing"/>
    <hyperlink ref="J97" r:id="rId289" display="SKT"/>
    <hyperlink ref="N97" r:id="rId290" display="61.09-01.2086"/>
    <hyperlink ref="F98" r:id="rId291" display="https://drive.google.com/file/d/17c-d0n10Ys-kk6Ld0k-2bXYU2lgFf2UW/view?usp=sharing"/>
    <hyperlink ref="J98" r:id="rId292" display="SHM"/>
    <hyperlink ref="N98" r:id="rId293" display="61.09-01.2087"/>
    <hyperlink ref="F99" r:id="rId294" display="https://drive.google.com/file/d/1UNUze3g4gGjV6mwyK8SHeesTqGaQzWiA/view?usp=sharing"/>
    <hyperlink ref="J99" r:id="rId295" display="SHM"/>
    <hyperlink ref="N99" r:id="rId296" display="61.09-01.187"/>
    <hyperlink ref="F100" r:id="rId297" display="https://drive.google.com/file/d/1nZz5Hb_22nHn8TWoehKVuEp6BlT3WAMz/view?usp=sharing"/>
    <hyperlink ref="J100" r:id="rId298" display="SKT"/>
    <hyperlink ref="F101" r:id="rId299" display="https://drive.google.com/file/d/1Lp31d829Fh83sbyWhflXISuvoY4r5FAX/view?usp=sharing"/>
    <hyperlink ref="J101" r:id="rId300" display="SKT"/>
    <hyperlink ref="N101" r:id="rId301" display="61.09-01.126"/>
    <hyperlink ref="F102" r:id="rId302" display="https://drive.google.com/file/d/1IJRo43V_1vxB5-6hQVrQuDHC6-gnVTaZ/view?usp=sharing"/>
    <hyperlink ref="J102" r:id="rId303" display="SHM"/>
    <hyperlink ref="F103" r:id="rId304" display="https://drive.google.com/file/d/1KyEoEb3kVvQ8NRQ-Cx1DI2KZ3e1yC5cV/view?usp=sharing"/>
    <hyperlink ref="J103" r:id="rId305" display="SKT"/>
    <hyperlink ref="N103" r:id="rId306" display="61.09-01.2089"/>
    <hyperlink ref="F104" r:id="rId307" display="https://drive.google.com/file/d/1a0fNIaSU7Zt_Yb068WdhvkacRy1dTBik/view?usp=sharing"/>
    <hyperlink ref="J104" r:id="rId308" display="SKT"/>
    <hyperlink ref="N104" r:id="rId309" display="61.09-01.790"/>
    <hyperlink ref="F105" r:id="rId310" display="https://drive.google.com/file/d/1DopTp7TMFKzNYdXHOSVPLFnRe9AdAacy/view?usp=sharing"/>
    <hyperlink ref="J105" r:id="rId311" display="SKT"/>
    <hyperlink ref="N105" r:id="rId312" display="61.09-01.593"/>
    <hyperlink ref="F106" r:id="rId313" display="https://drive.google.com/file/d/17EpkR2ZD3VQktNbHZPmcn_7RufBV43JU/view?usp=sharing"/>
    <hyperlink ref="J106" r:id="rId314" display="SKT"/>
    <hyperlink ref="N106" r:id="rId315" display="61.09-01.791"/>
    <hyperlink ref="F107" r:id="rId316" display="https://drive.google.com/file/d/1RonhE6ettxKgIP08oXmr1ko5_j3X_hud/view?usp=sharing"/>
    <hyperlink ref="J107" r:id="rId317" display="SKT"/>
    <hyperlink ref="N107" r:id="rId318" display="61.09-01.792"/>
    <hyperlink ref="F108" r:id="rId319" display="https://drive.google.com/file/d/1WDwx5Sto1KH9lfr9aS6at4x8dX9uysGS/view?usp=sharing"/>
    <hyperlink ref="J108" r:id="rId320" display="SKT"/>
    <hyperlink ref="N108" r:id="rId321" display="61.09-01.594"/>
    <hyperlink ref="F109" r:id="rId322" display="https://drive.google.com/file/d/1FvTS7shN38j1S7fzTfh8KXbODdEzeRcI/view?usp=sharing"/>
    <hyperlink ref="J109" r:id="rId323" display="SKT"/>
    <hyperlink ref="F110" r:id="rId324" display="https://drive.google.com/file/d/1JtRoTMFsIk2vdYq5Of12gemdNulDvgvT/view?usp=sharing"/>
    <hyperlink ref="J110" r:id="rId325" display="SKT"/>
    <hyperlink ref="N110" r:id="rId326" display="61.09-01.2014"/>
    <hyperlink ref="F111" r:id="rId327" display="https://drive.google.com/file/d/1eW70o08PtACAzG5j7HaCKfNveCMbrsbh/view?usp=sharing"/>
    <hyperlink ref="J111" r:id="rId328" display="SKT"/>
    <hyperlink ref="N111" r:id="rId329" display="61.09-01.2015"/>
    <hyperlink ref="F112" r:id="rId330" display="https://drive.google.com/file/d/1VBFPG1eVnhybxBr7Yq8vkEz0QDfjMG5x/view?usp=sharing"/>
    <hyperlink ref="J112" r:id="rId331" display="SKT"/>
    <hyperlink ref="N112" r:id="rId332" display="61.09-01.2016"/>
    <hyperlink ref="F113" r:id="rId333" display="https://drive.google.com/file/d/14GFpSJq6HMN5RkYlMeNDnNYzuCsB-DEb/view?usp=sharing"/>
    <hyperlink ref="J113" r:id="rId334" display="SKT"/>
    <hyperlink ref="N113" r:id="rId335" display="61.09-01.595"/>
    <hyperlink ref="F114" r:id="rId336" display="https://drive.google.com/file/d/1EQ4LGxVK4xL9NqEtZbuYzisdSSC3u-RW/view?usp=sharing"/>
    <hyperlink ref="J114" r:id="rId337" display="SKT"/>
    <hyperlink ref="N114" r:id="rId338" display="61.09-01.793"/>
    <hyperlink ref="F115" r:id="rId339" display="https://drive.google.com/file/d/1n2XYa5aISGbkRFBZxZoP_oY8Fz4ST1jS/view?usp=sharing"/>
    <hyperlink ref="J115" r:id="rId340" display="SKT"/>
    <hyperlink ref="N115" r:id="rId341" display="61.09-01.794"/>
    <hyperlink ref="F116" r:id="rId342" display="https://drive.google.com/file/d/1Gnu17sQaZ3D0M1fpPqKhfIx_kyUwi2JE/view?usp=sharing"/>
    <hyperlink ref="J116" r:id="rId343" display="SKT"/>
    <hyperlink ref="N116" r:id="rId344" display="61.09-01.795"/>
    <hyperlink ref="F117" r:id="rId345" display="https://drive.google.com/file/d/1a9I4tRz8d01ZohcK_iPEmkEFo36NSz1n/view?usp=sharing"/>
    <hyperlink ref="J117" r:id="rId346" display="SKT"/>
    <hyperlink ref="N117" r:id="rId347" display="61.09-01.796"/>
    <hyperlink ref="F118" r:id="rId348" display="https://drive.google.com/file/d/1Ek0Zg-Pre3MpQpDY7YlS06mOX0qumsOx/view?usp=sharing"/>
    <hyperlink ref="J118" r:id="rId349" display="SKT"/>
    <hyperlink ref="N118" r:id="rId350" display="61.09-01.797"/>
    <hyperlink ref="F119" r:id="rId351" display="https://drive.google.com/file/d/1xmWtNI3lvE6VboxzFAGtmckO2HEZLKCq/view?usp=sharing"/>
    <hyperlink ref="J119" r:id="rId352" display="SKT"/>
    <hyperlink ref="N119" r:id="rId353" display="61.09-01.798"/>
    <hyperlink ref="F120" r:id="rId354" display="https://drive.google.com/file/d/1b7FgEqTH3FOd48NznBBlF6w5PUpH8HOc/view?usp=sharing"/>
    <hyperlink ref="J120" r:id="rId355" display="SKT"/>
    <hyperlink ref="N120" r:id="rId356" display="61.09-01.799"/>
    <hyperlink ref="F121" r:id="rId357" display="https://drive.google.com/file/d/1NXopBnmfM7OctYCJbmqBCFSRp7uDeZg6/view?usp=sharing"/>
    <hyperlink ref="J121" r:id="rId358" display="SKT"/>
    <hyperlink ref="F122" r:id="rId359" display="https://drive.google.com/file/d/1MzTAh9uGQhQ5qp0TJtoQ8fuc47Xw99yy/view?usp=sharing"/>
    <hyperlink ref="J122" r:id="rId360" display="SKT"/>
    <hyperlink ref="N122" r:id="rId361" display="61.09-01.800"/>
    <hyperlink ref="F123" r:id="rId362" display="https://drive.google.com/file/d/1gwZYRkr7NpG-mai26Z-uBY1sB1cyeJ1W/view?usp=sharing"/>
    <hyperlink ref="J123" r:id="rId363" display="SKT"/>
    <hyperlink ref="N123" r:id="rId364" display="61.09-01.801"/>
    <hyperlink ref="J124" r:id="rId365" display="SKT"/>
    <hyperlink ref="J125" r:id="rId366" display="SKT"/>
    <hyperlink ref="F126" r:id="rId367" display="https://drive.google.com/file/d/1y7zvKpiRn1OYneSo2xi1WnwtOKew8wEp/view?usp=sharing"/>
    <hyperlink ref="J126" r:id="rId368" display="SKT"/>
    <hyperlink ref="N126" r:id="rId369" display="61.09-01.802"/>
    <hyperlink ref="F127" r:id="rId370" display="https://drive.google.com/file/d/1hMigd_dnsNEZlyw_XBP2xZhRzwWoSwpB/view?usp=sharing"/>
    <hyperlink ref="J127" r:id="rId371" display="SKT"/>
    <hyperlink ref="N127" r:id="rId372" display="61.09-01.803"/>
    <hyperlink ref="F128" r:id="rId373" display="https://drive.google.com/file/d/17tX9WRipmCOHJzVkcfYSH-MLlSCbKYVO/view?usp=sharing"/>
    <hyperlink ref="J128" r:id="rId374" display="SKT"/>
    <hyperlink ref="N128" r:id="rId375" display="61.09-01.2017"/>
    <hyperlink ref="F129" r:id="rId376" display="https://drive.google.com/file/d/1rjxjvCedDF3ewPUbqTBd4o6pcL1LsCEd/view?usp=sharing"/>
    <hyperlink ref="J129" r:id="rId377" display="SKT"/>
    <hyperlink ref="N129" r:id="rId378" display="61.09-01.804"/>
    <hyperlink ref="F130" r:id="rId379" display="https://drive.google.com/file/d/1FV2S-7vzox7ZB8QjmjtlLY-8ASPqBjEW/view?usp=sharing"/>
    <hyperlink ref="J130" r:id="rId380" display="SKT"/>
    <hyperlink ref="N130" r:id="rId381" display="61.09-01.805"/>
    <hyperlink ref="F131" r:id="rId382" display="https://drive.google.com/file/d/1YSzNBxENQWJdc4GIOI4dqsVODCQ4l88_/view?usp=sharing"/>
    <hyperlink ref="J131" r:id="rId383" display="SKT"/>
    <hyperlink ref="N131" r:id="rId384" display="61.09-01.806"/>
    <hyperlink ref="J132" r:id="rId385" display="SKT"/>
    <hyperlink ref="J133" r:id="rId386" display="SKT"/>
    <hyperlink ref="J134" r:id="rId387" display="SKT"/>
    <hyperlink ref="J135" r:id="rId388" display="SKT"/>
    <hyperlink ref="J136" r:id="rId389" display="SKT"/>
    <hyperlink ref="J137" r:id="rId390" display="SKT"/>
    <hyperlink ref="F138" r:id="rId391" display="https://drive.google.com/file/d/1yWLEFX7X9fyWS8wXgyaYOmV534Q4eGve/view?usp=sharing"/>
    <hyperlink ref="J138" r:id="rId392" display="SKT"/>
    <hyperlink ref="N138" r:id="rId393" display="61.09-01.151"/>
    <hyperlink ref="F139" r:id="rId394" display="https://drive.google.com/file/d/16MgE9c29VZHcjYP5uAZKOBNJYpYfdlcS/view?usp=sharing"/>
    <hyperlink ref="J139" r:id="rId395" display="SKT"/>
    <hyperlink ref="F140" r:id="rId396" display="https://drive.google.com/file/d/1eultgRSdhNlndasHRKYAykzexoUDCc1f/view?usp=sharing"/>
    <hyperlink ref="J140" r:id="rId397" display="SKT"/>
    <hyperlink ref="N140" r:id="rId398" display="61.09-01.150"/>
    <hyperlink ref="F141" r:id="rId399" display="https://drive.google.com/file/d/1nqpGP46rn1BnkT3_iKrgfAmneCmFPz1W/view?usp=sharing"/>
    <hyperlink ref="J141" r:id="rId400" display="SKT"/>
    <hyperlink ref="N141" r:id="rId401" display="61.09-01.149"/>
    <hyperlink ref="F142" r:id="rId402" display="https://drive.google.com/file/d/1YxjTdH0nfAnfX_MDbDngo2AsZ3uzuWFr/view?usp=sharing"/>
    <hyperlink ref="J142" r:id="rId403" display="SHM"/>
    <hyperlink ref="N142" r:id="rId404" display="61.09-01.148"/>
    <hyperlink ref="F143" r:id="rId405" display="https://drive.google.com/file/d/1v1dghVcwkvwh67TOJ1Fmm6UN8L_a5yiA/view?usp=sharing"/>
    <hyperlink ref="J143" r:id="rId406" display="SKT"/>
    <hyperlink ref="N143" r:id="rId407" display="61.09-01.148"/>
    <hyperlink ref="F144" r:id="rId408" display="https://drive.google.com/file/d/1te_XDk-dgx6BucljM0c7Cw9VL5_fOuBi/view?usp=sharing"/>
    <hyperlink ref="J144" r:id="rId409" display="SKT"/>
    <hyperlink ref="N144" r:id="rId410" display="61.09-01.147"/>
    <hyperlink ref="F145" r:id="rId411" display="https://drive.google.com/file/d/1m59KNh2URk18Vp9urUyUODsbbINK1cW2/view?usp=sharing"/>
    <hyperlink ref="J145" r:id="rId412" display="SKT"/>
    <hyperlink ref="N145" r:id="rId413" display="61.09-01.146"/>
    <hyperlink ref="F146" r:id="rId414" display="https://drive.google.com/file/d/1xENZmE5xOVjI6Cmv_K0qS2R7q7cdGRMW/view?usp=sharing"/>
    <hyperlink ref="J146" r:id="rId415" display="SKT"/>
    <hyperlink ref="N146" r:id="rId416" display="61.09-01.2090"/>
    <hyperlink ref="F147" r:id="rId417" display="https://drive.google.com/file/d/1bnL1-hryp14qap4EAdiS3QS70UHa8DVu/view?usp=sharing"/>
    <hyperlink ref="J147" r:id="rId418" display="SKT"/>
    <hyperlink ref="F148" r:id="rId419" display="https://drive.google.com/file/d/1kiYVpQf0U1DSmdssHYXYfHgneSkMbC9Z/view?usp=sharing"/>
    <hyperlink ref="J148" r:id="rId420" display="SKT"/>
    <hyperlink ref="F149" r:id="rId421" display="https://drive.google.com/file/d/1IaNneJBbaNfKyQ0uy11xIYHDHzkf6zts/view?usp=sharing"/>
    <hyperlink ref="J149" r:id="rId422" display="SKT"/>
    <hyperlink ref="N149" r:id="rId423" display="61.09-01.145"/>
    <hyperlink ref="F150" r:id="rId424" display="https://drive.google.com/file/d/10wLmT9a0gPYLmYxmLxteuYQXPVlYpxvT/view?usp=sharing"/>
    <hyperlink ref="J150" r:id="rId425" display="SKT"/>
    <hyperlink ref="F151" r:id="rId426" display="https://drive.google.com/file/d/1xHBr6CiEF_9-WoeW3jUsKNRiabLtLUeH/view?usp=sharing"/>
    <hyperlink ref="J151" r:id="rId427" display="SKT"/>
    <hyperlink ref="N151" r:id="rId428" display="61.09-01.740"/>
    <hyperlink ref="F152" r:id="rId429" display="https://drive.google.com/file/d/1U73kuNfZIulOPsfZ8KatKxA853_Co_Gz/view?usp=sharing"/>
    <hyperlink ref="J152" r:id="rId430" display="SKT"/>
    <hyperlink ref="N152" r:id="rId431" display="61.09-01.2092"/>
    <hyperlink ref="F153" r:id="rId432" display="https://drive.google.com/file/d/1pkQFjYd1wQH1Z2laj-FQVvH5q55daIgb/view?usp=sharing"/>
    <hyperlink ref="J153" r:id="rId433" display="SHM"/>
    <hyperlink ref="N153" r:id="rId434" display="61.09-01.2093"/>
    <hyperlink ref="F154" r:id="rId435" display="https://drive.google.com/file/d/1YMCur0vf5ojItXRZxbgDRN0UAjJqYkLU/view?usp=sharing"/>
    <hyperlink ref="J154" r:id="rId436" display="SHM"/>
    <hyperlink ref="N154" r:id="rId437" display="61.09-01.144"/>
    <hyperlink ref="F155" r:id="rId438" display="https://drive.google.com/file/d/1xJSR-FCvxGp9eIE5PBAETmU8sIcFIIvp/view?usp=sharing"/>
    <hyperlink ref="J155" r:id="rId439" display="SHM"/>
    <hyperlink ref="N155" r:id="rId440" display="61.09-01.2094"/>
    <hyperlink ref="F156" r:id="rId441" display="https://drive.google.com/file/d/1pAsZrKDGi24oTvsDodKVKZfN-1aqY74P/view?usp=sharing"/>
    <hyperlink ref="J156" r:id="rId442" display="SKT"/>
    <hyperlink ref="N156" r:id="rId443" display="61.09-01.145"/>
    <hyperlink ref="F157" r:id="rId444" display="https://drive.google.com/file/d/1bkF3g3_T9LeG6vODcZhXHI_sK3xvnSCc/view?usp=sharing"/>
    <hyperlink ref="J157" r:id="rId445" display="SHM"/>
    <hyperlink ref="F158" r:id="rId446" display="https://drive.google.com/file/d/1IfBEwlSMBFzblXDnU9QJ-z8PMow4nmSH/view?usp=sharing"/>
    <hyperlink ref="J158" r:id="rId447" display="SKT"/>
    <hyperlink ref="N158" r:id="rId448" display="61.09-01.142"/>
    <hyperlink ref="F159" r:id="rId449" display="https://drive.google.com/file/d/1jjCwVWr2Q-a1etkPh6VQBBQAcqZDSK6k/view?usp=sharing"/>
    <hyperlink ref="J159" r:id="rId450" display="SKT"/>
    <hyperlink ref="N159" r:id="rId451" display="61.09-01.141"/>
    <hyperlink ref="F160" r:id="rId452" display="https://drive.google.com/file/d/1upIrR3mVERFqsI9oa7e2lA212W9WVPXN/view?usp=sharing"/>
    <hyperlink ref="J160" r:id="rId453" display="SKT"/>
    <hyperlink ref="N160" r:id="rId454" display="61.09-01.748"/>
    <hyperlink ref="F161" r:id="rId455" display="https://drive.google.com/file/d/1j-ZDoiuChZcvQxG5cFmbrx5NT9LWvoXT/view?usp=sharing"/>
    <hyperlink ref="J161" r:id="rId456" display="SHM"/>
    <hyperlink ref="F162" r:id="rId457" display="https://drive.google.com/file/d/1mGCDgSR-IyJz6ThULva0f3MH1XKT1wJe/view?usp=sharing"/>
    <hyperlink ref="J162" r:id="rId458" display="SKT"/>
    <hyperlink ref="F163" r:id="rId459" display="https://drive.google.com/file/d/1SGX-f82cVfWz_HRbAiTiZlW3ND_JLoS8/view?usp=sharing"/>
    <hyperlink ref="J163" r:id="rId460" display="SKT"/>
    <hyperlink ref="F164" r:id="rId461" display="https://drive.google.com/file/d/1pAcjP88kGO0uK9QzhokQkbLh_2svNyUQ/view?usp=sharing"/>
    <hyperlink ref="J164" r:id="rId462" display="SKT"/>
    <hyperlink ref="F165" r:id="rId463" display="https://drive.google.com/file/d/1DzBfJpoNjrJkI6bPgGSaX4q-HMTqqFfN/view?usp=sharing"/>
    <hyperlink ref="J165" r:id="rId464" display="SKT"/>
    <hyperlink ref="N165" r:id="rId465" display="61.09-01.158"/>
    <hyperlink ref="F166" r:id="rId466" display="https://drive.google.com/file/d/1Ra7HvdaKSF3iHHvlDNZjZ8B9D1JDRDF2/view?usp=sharing"/>
    <hyperlink ref="J166" r:id="rId467" display="SKT"/>
    <hyperlink ref="N166" r:id="rId468" display="61.09-01.753"/>
    <hyperlink ref="F167" r:id="rId469" display="https://drive.google.com/file/d/12a6YUMd44bIzJfucwpBMmDempFyBcef2/view?usp=sharing"/>
    <hyperlink ref="J167" r:id="rId470" display="SKT"/>
    <hyperlink ref="N167" r:id="rId471" display="61.09-01.155"/>
    <hyperlink ref="F168" r:id="rId472" display="https://drive.google.com/file/d/1JWvmyakhDPuee4-to-oBID5_Kugw0p5s/view?usp=sharing"/>
    <hyperlink ref="J168" r:id="rId473" display="SHM"/>
    <hyperlink ref="N168" r:id="rId474" display="61.09-01.250"/>
    <hyperlink ref="F169" r:id="rId475" display="https://drive.google.com/file/d/1Bmp1hHDTwcG6rVD1wHDDz-v8d0BewAUO/view?usp=sharing"/>
    <hyperlink ref="J169" r:id="rId476" display="SKT"/>
    <hyperlink ref="N169" r:id="rId477" display="61.09-01.157"/>
    <hyperlink ref="F170" r:id="rId478" display="https://drive.google.com/file/d/1tMMeK_FCY0fABrJy95Wk5Gden4A0KnM2/view?usp=sharing"/>
    <hyperlink ref="J170" r:id="rId479" display="SHM"/>
    <hyperlink ref="F171" r:id="rId480" display="https://drive.google.com/file/d/1riJqiABHicJ946QSmD6wGjhBCtqUYsx6/view?usp=sharing"/>
    <hyperlink ref="J171" r:id="rId481" display="SKT"/>
    <hyperlink ref="N171" r:id="rId482" display="61.09-01.150"/>
    <hyperlink ref="F172" r:id="rId483" display="https://drive.google.com/file/d/1-JDpa5kN__H6ptZfOH4YholYglQGj1ws/view?usp=sharing"/>
    <hyperlink ref="J172" r:id="rId484" display="SHM"/>
    <hyperlink ref="F173" r:id="rId485" display="https://drive.google.com/file/d/1OuxVxETzRTcEPRqA19Wt-h63llKLoA3q/view?usp=sharing"/>
    <hyperlink ref="J173" r:id="rId486" display="SKT"/>
    <hyperlink ref="N173" r:id="rId487" display="61.09-01.135"/>
    <hyperlink ref="F174" r:id="rId488" display="https://drive.google.com/file/d/1uSRSWIva4p91NiEBinDcxPV2N_HYutMe/view?usp=sharing"/>
    <hyperlink ref="J174" r:id="rId489" display="SKT"/>
    <hyperlink ref="N174" r:id="rId490" display="61.09-01.135"/>
    <hyperlink ref="F175" r:id="rId491" display="https://drive.google.com/file/d/1JILe7QIGeJwP0Ke0ylO1zb_x1mjpXNOD/view?usp=sharing"/>
    <hyperlink ref="J175" r:id="rId492" display="SHM"/>
    <hyperlink ref="N175" r:id="rId493" display="61.09-01.203"/>
    <hyperlink ref="F176" r:id="rId494" display="https://drive.google.com/file/d/1aSGomnfa81MBjqeHStbaifrqO429DbfK/view?usp=sharing"/>
    <hyperlink ref="J176" r:id="rId495" display="SKT"/>
    <hyperlink ref="N176" r:id="rId496" display="61.09-01.2097"/>
    <hyperlink ref="F177" r:id="rId497" display="https://drive.google.com/file/d/1U0ryHUq5EkiwWl2asbjZfu2YscW5OYmP/view?usp=sharing"/>
    <hyperlink ref="J177" r:id="rId498" display="SKT"/>
    <hyperlink ref="N177" r:id="rId499" display="61.09-01.119"/>
    <hyperlink ref="F178" r:id="rId500" display="https://drive.google.com/file/d/1l4BSEnsv-jfJEjzHePwM_SrhYlIiQKTN/view?usp=sharing"/>
    <hyperlink ref="J178" r:id="rId501" display="SHM"/>
    <hyperlink ref="N178" r:id="rId502" display="61.09-01.2098"/>
    <hyperlink ref="F179" r:id="rId503" display="https://drive.google.com/file/d/1_LiQre1KSXpFDbTfVvEIokv4KXAaDDZe/view?usp=sharing"/>
    <hyperlink ref="J179" r:id="rId504" display="SKT"/>
    <hyperlink ref="N179" r:id="rId505" display="61.09-01.120"/>
    <hyperlink ref="F180" r:id="rId506" display="https://drive.google.com/file/d/1jFAK0aJx7DdwPydfZGULrhkDHyFjmR-6/view?usp=sharing"/>
    <hyperlink ref="J180" r:id="rId507" display="SKT"/>
    <hyperlink ref="N180" r:id="rId508" display="61.09-01.139"/>
    <hyperlink ref="F181" r:id="rId509" display="https://drive.google.com/file/d/1b8pe_UE_EiS-eTQvZh3X4rxsvaiarCIL/view?usp=sharing"/>
    <hyperlink ref="J181" r:id="rId510" display="SKT"/>
    <hyperlink ref="F182" r:id="rId511" display="https://drive.google.com/file/d/1BErupBTkYtj-b-fd809o5VpMTMUe3ija/view?usp=sharing"/>
    <hyperlink ref="J182" r:id="rId512" display="SHM"/>
    <hyperlink ref="F183" r:id="rId513" display="https://drive.google.com/file/d/1QQr8-AZ_AdZM4hWjN_X-hKlv7Fjs_65P/view?usp=sharing"/>
    <hyperlink ref="J183" r:id="rId514" display="SKT"/>
    <hyperlink ref="N183" r:id="rId515" display="61.09-01.140"/>
    <hyperlink ref="F184" r:id="rId516" display="https://drive.google.com/file/d/1VBBuMTiBeAoTWUeSsuc3IWsvzXtGSc9n/view?usp=sharing"/>
    <hyperlink ref="J184" r:id="rId517" display="SHM"/>
    <hyperlink ref="F185" r:id="rId518" display="https://drive.google.com/file/d/1owTcabyonoqpd9UA3t48MuxpxfYkkw8S/view?usp=sharing"/>
    <hyperlink ref="J185" r:id="rId519" display="SKT"/>
    <hyperlink ref="N185" r:id="rId520" display="61.09-01.208"/>
    <hyperlink ref="F186" r:id="rId521" display="https://drive.google.com/file/d/1_B3aMoliOySM3rVejk3eis1Z3MT_TCgj/view?usp=sharing"/>
    <hyperlink ref="J186" r:id="rId522" display="SHM"/>
    <hyperlink ref="F187" r:id="rId523" display="https://drive.google.com/file/d/1XkXtpNT5JPfiZh35jf5Mu9AjN_LhQIYK/view?usp=sharing"/>
    <hyperlink ref="J187" r:id="rId524" display="SKT"/>
    <hyperlink ref="N187" r:id="rId525" display="61.09-01.111"/>
    <hyperlink ref="F188" r:id="rId526" display="https://drive.google.com/file/d/1XiB6ZPqj_cE3EaLI19X04Nif7fSz446O/view?usp=sharing"/>
    <hyperlink ref="J188" r:id="rId527" display="SKT"/>
    <hyperlink ref="N188" r:id="rId528" display="61.09-01.111"/>
    <hyperlink ref="F189" r:id="rId529" display="https://drive.google.com/file/d/1bxv_MnrHUwMkU5RNTcMUubZdW75Kboco/view?usp=sharing"/>
    <hyperlink ref="J189" r:id="rId530" display="SHM"/>
    <hyperlink ref="N189" r:id="rId531" display="61.09-01.2101"/>
    <hyperlink ref="F190" r:id="rId532" display="https://drive.google.com/file/d/1M11001UxysQn_UOeVWX64pZZozSQPJaC/view?usp=sharing"/>
    <hyperlink ref="J190" r:id="rId533" display="SHM"/>
    <hyperlink ref="F191" r:id="rId534" display="https://drive.google.com/file/d/1hlFA-4tmyvVpny6GWiKdssLL0ktP9RPB/view?usp=sharing"/>
    <hyperlink ref="J191" r:id="rId535" display="SKT"/>
    <hyperlink ref="N191" r:id="rId536" display="61.09-01.045"/>
    <hyperlink ref="F192" r:id="rId537" display="https://drive.google.com/file/d/1QvM123UghfR1ilF5yETgqntowfL6pO0L/view?usp=sharing"/>
    <hyperlink ref="J192" r:id="rId538" display="SHM"/>
    <hyperlink ref="N192" r:id="rId539" display="61.09-01.047"/>
    <hyperlink ref="F193" r:id="rId540" display="https://drive.google.com/file/d/10kf4UCGeRt8eMOIeg29zwN7AfkX2HI4q/view?usp=sharing"/>
    <hyperlink ref="J193" r:id="rId541" display="SKT"/>
    <hyperlink ref="N193" r:id="rId542" display="61.09-01.062"/>
    <hyperlink ref="F194" r:id="rId543" display="https://drive.google.com/file/d/1_546lzE4-YAoWMKQ_n782hh73GSMj6fF/view?usp=sharing"/>
    <hyperlink ref="J194" r:id="rId544" display="SKT"/>
    <hyperlink ref="F195" r:id="rId545" display="https://drive.google.com/file/d/1x9N47eSvSk00fvijZMc4vRpr6tgovnUZ/view?usp=sharing"/>
    <hyperlink ref="J195" r:id="rId546" display="SKT"/>
    <hyperlink ref="N195" r:id="rId547" display="61.09-01.616"/>
    <hyperlink ref="F196" r:id="rId548" display="https://drive.google.com/file/d/1a2oO6pc2-x546pLwVRZ-ukIbXqyLkZW0/view?usp=sharing"/>
    <hyperlink ref="J196" r:id="rId549" display="SKT"/>
    <hyperlink ref="N196" r:id="rId550" display="61.09-01.617"/>
    <hyperlink ref="F197" r:id="rId551" display="https://drive.google.com/file/d/1nD9TKpWGGH1kwobhnl9jpvfTpSc7qgN_/view?usp=sharing"/>
    <hyperlink ref="J197" r:id="rId552" display="SKT"/>
    <hyperlink ref="F198" r:id="rId553" display="https://drive.google.com/file/d/1XJD_5pr8xUNAAZ6eRBa7xHsPyQA6CzUC/view?usp=sharing"/>
    <hyperlink ref="J198" r:id="rId554" display="SKT"/>
    <hyperlink ref="N198" r:id="rId555" display="61.09-01.2018"/>
    <hyperlink ref="F199" r:id="rId556" display="https://drive.google.com/file/d/1RbCqxbiotc_UlD0Raev0Ci3FThlT0eH4/view?usp=sharing"/>
    <hyperlink ref="J199" r:id="rId557" display="SKT"/>
    <hyperlink ref="N199" r:id="rId558" display="61.09-01.2019"/>
    <hyperlink ref="F200" r:id="rId559" display="https://drive.google.com/file/d/1JAosum5xi7F2DgWnvKsyielp9eoXeTvG/view?usp=sharing"/>
    <hyperlink ref="J200" r:id="rId560" display="SKT"/>
    <hyperlink ref="N200" r:id="rId561" display="61.09-01.621"/>
    <hyperlink ref="F201" r:id="rId562" display="https://drive.google.com/file/d/13-clx8_J56dKItHWqxe4WNH8Wysie7kT/view?usp=sharing"/>
    <hyperlink ref="J201" r:id="rId563" display="SHM"/>
    <hyperlink ref="N201" r:id="rId564" display="61.09-01.273"/>
    <hyperlink ref="F202" r:id="rId565" display="https://drive.google.com/file/d/1EnNj5OhkQX83xsjTIRUdU7idF5HU1JbV/view?usp=sharing"/>
    <hyperlink ref="J202" r:id="rId566" display="SKT"/>
    <hyperlink ref="N202" r:id="rId567" display="61.09-01.274"/>
    <hyperlink ref="F203" r:id="rId568" display="https://drive.google.com/file/d/1bh0GH_XoRpj9PATR2MGhwTMVujNfTuL0/view?usp=sharing"/>
    <hyperlink ref="J203" r:id="rId569" display="SHM"/>
    <hyperlink ref="N203" r:id="rId570" display="61.09-01.004"/>
    <hyperlink ref="F204" r:id="rId571" display="https://drive.google.com/file/d/1xuaibY1-GKDjmfOTYbRmvEkcyg5A1kc_/view?usp=sharing"/>
    <hyperlink ref="J204" r:id="rId572" display="SHM"/>
    <hyperlink ref="F205" r:id="rId573" display="https://drive.google.com/file/d/18ssYBraNXnByBMLBIFvNoTUpV9-RDz_e/view?usp=sharing"/>
    <hyperlink ref="J205" r:id="rId574" display="SHM"/>
    <hyperlink ref="N205" r:id="rId575" display="61.09-01.001"/>
    <hyperlink ref="F206" r:id="rId576" display="https://drive.google.com/file/d/1BVrYJo8pdmOJKksqTTA7NFXv1XuOl8QL/view?usp=sharing"/>
    <hyperlink ref="J206" r:id="rId577" display="SHM"/>
    <hyperlink ref="N206" r:id="rId578" display="61.09-01.275"/>
    <hyperlink ref="F207" r:id="rId579" display="https://drive.google.com/file/d/1kfCwY-9bvOGz2Xs114QONQFEG1qO0KWa/view?usp=sharing"/>
    <hyperlink ref="J207" r:id="rId580" display="SHM"/>
    <hyperlink ref="N207" r:id="rId581" display="61.09-01.001"/>
    <hyperlink ref="F208" r:id="rId582" display="https://drive.google.com/file/d/1hLAEwZttFyFF9fKFkAVuYyggCMOMW3sy/view?usp=sharing"/>
    <hyperlink ref="J208" r:id="rId583" display="SKT"/>
    <hyperlink ref="F209" r:id="rId584" display="https://drive.google.com/file/d/1txAd5JHITnF-ZgrO95o_ZdmBlSWLIpky/view?usp=sharing"/>
    <hyperlink ref="J209" r:id="rId585" display="SKT"/>
    <hyperlink ref="N209" r:id="rId586" display="61.09-01.566"/>
    <hyperlink ref="F210" r:id="rId587" display="https://drive.google.com/file/d/1P_wYPdyiR5j1zjUpjt2JElHk52I-jClf/view?usp=sharing"/>
    <hyperlink ref="J210" r:id="rId588" display="SKT"/>
    <hyperlink ref="F211" r:id="rId589" display="https://drive.google.com/file/d/1BD8-wKkewdv1rTIybpUNpHpSZlrbLstx/view?usp=sharing"/>
    <hyperlink ref="J211" r:id="rId590" display="SKT"/>
    <hyperlink ref="N211" r:id="rId591" display="61.09-01.567"/>
    <hyperlink ref="F212" r:id="rId592" display="https://drive.google.com/file/d/1mQKDNV0X6kQbLEq8SmlNHhv5Q75d_8N7/view?usp=sharing"/>
    <hyperlink ref="J212" r:id="rId593" display="SKT"/>
    <hyperlink ref="F213" r:id="rId594" display="https://drive.google.com/file/d/1gj2SlvbUnmXb0DS4Skzc7WlTiyacWjy9/view?usp=sharing"/>
    <hyperlink ref="J213" r:id="rId595" display="SKT"/>
    <hyperlink ref="N213" r:id="rId596" display="61.09-01.568"/>
    <hyperlink ref="F214" r:id="rId597" display="https://drive.google.com/file/d/1fTrfCn51m3ae-vDwPuqajXrrLUGIlXRL/view?usp=sharing"/>
    <hyperlink ref="J214" r:id="rId598" display="SKT"/>
    <hyperlink ref="N214" r:id="rId599" display="61.09-01.051"/>
    <hyperlink ref="F215" r:id="rId600" display="https://drive.google.com/file/d/1VnktefUe_VfWmgzneKp2v9ahrMgTjrQK/view?usp=sharing"/>
    <hyperlink ref="J215" r:id="rId601" display="SHM"/>
    <hyperlink ref="N215" r:id="rId602" display="61.09-01.2022"/>
    <hyperlink ref="F216" r:id="rId603" display="https://drive.google.com/file/d/1fmuX8LjjMZSF3hOYk9aEgAPCsKt81TS5/view?usp=sharing"/>
    <hyperlink ref="J216" r:id="rId604" display="SHM"/>
    <hyperlink ref="F217" r:id="rId605" display="https://drive.google.com/file/d/1uElm3TjquAiLQyItMJIrV5aYTctrB_Tq/view?usp=sharing"/>
    <hyperlink ref="J217" r:id="rId606" display="SKT"/>
    <hyperlink ref="F218" r:id="rId607" display="https://drive.google.com/file/d/12QnS6JNJhVIgdtyFgJGbFC89es57PziK/view?usp=sharing"/>
    <hyperlink ref="J218" r:id="rId608" display="SKT"/>
    <hyperlink ref="N218" r:id="rId609" display="61.09-01.016"/>
    <hyperlink ref="F219" r:id="rId610" display="https://drive.google.com/file/d/1yKrBSFNr9Okq_NH4wD25OXoQh8Dxpw6b/view?usp=sharing"/>
    <hyperlink ref="J219" r:id="rId611" display="SHM"/>
    <hyperlink ref="F220" r:id="rId612" display="https://drive.google.com/file/d/1MNjGzororqzTbNy_gKS4M1HDQRe6bBVx/view?usp=sharing"/>
    <hyperlink ref="J220" r:id="rId613" display="SKT"/>
    <hyperlink ref="F221" r:id="rId614" display="https://drive.google.com/file/d/1GhsO2mEtOEOjn8ewbZQ_5fMP5puUqM1r/view?usp=sharing"/>
    <hyperlink ref="J221" r:id="rId615" display="SKT"/>
    <hyperlink ref="N221" r:id="rId616" display="61.09-01.016"/>
    <hyperlink ref="F222" r:id="rId617" display="https://drive.google.com/file/d/1vqekTxXNoBIAJCGKdJMKJ9gaJs6A96RP/view?usp=sharing"/>
    <hyperlink ref="J222" r:id="rId618" display="SKT"/>
    <hyperlink ref="N222" r:id="rId619" display="61.09-01.055"/>
    <hyperlink ref="F223" r:id="rId620" display="https://drive.google.com/file/d/1qJhDUn7Ro-0YlLp5cDicFfCt6H1lSR2B/view?usp=sharing"/>
    <hyperlink ref="J223" r:id="rId621" display="SKT"/>
    <hyperlink ref="N223" r:id="rId622" display="61.09-01.055"/>
    <hyperlink ref="F224" r:id="rId623" display="https://drive.google.com/file/d/1BWR6J_kUgT1tym-FaQfHcLaAemKAQojn/view?usp=sharing"/>
    <hyperlink ref="J224" r:id="rId624" display="SHM"/>
    <hyperlink ref="F225" r:id="rId625" display="https://drive.google.com/file/d/13RS7yI_6-8B-w8Uq5nXB4tV2KoW7V7ZB/view?usp=sharing"/>
    <hyperlink ref="J225" r:id="rId626" display="SKT"/>
    <hyperlink ref="N225" r:id="rId627" display="61.09-01.2025"/>
    <hyperlink ref="F226" r:id="rId628" display="https://drive.google.com/file/d/1i8InvzqBtRdNV83ANt5Zlo5FOx2LutCi/view?usp=sharing"/>
    <hyperlink ref="J226" r:id="rId629" display="SKT"/>
    <hyperlink ref="F227" r:id="rId630" display="https://drive.google.com/file/d/1V0fV78525Rfk-tZGQhvYoXUih8IQSA5B/view?usp=sharing"/>
    <hyperlink ref="J227" r:id="rId631" display="SHM"/>
    <hyperlink ref="N227" r:id="rId632" display="61.09-01.056"/>
    <hyperlink ref="F228" r:id="rId633" display="https://drive.google.com/file/d/1ow5YOTaoh0CTxd7ZLL_qAhxw9ofn2CyX/view?usp=sharing"/>
    <hyperlink ref="J228" r:id="rId634" display="SKT"/>
    <hyperlink ref="N228" r:id="rId635" display="61.09-01.2026"/>
    <hyperlink ref="F229" r:id="rId636" display="https://drive.google.com/file/d/100uqXogKWoLAVm-14fqOAC75aGet-ZqR/view?usp=sharing"/>
    <hyperlink ref="J229" r:id="rId637" display="SKT"/>
    <hyperlink ref="F230" r:id="rId638" display="https://drive.google.com/file/d/10rRJxmAsUNqy_eBQpkkYTt2NST22kMGP/view?usp=sharing"/>
    <hyperlink ref="J230" r:id="rId639" display="SKT"/>
    <hyperlink ref="N230" r:id="rId640" display="61.09-01.021"/>
    <hyperlink ref="F231" r:id="rId641" display="https://drive.google.com/file/d/115udvhN-ecMupwfy40q1HONPmOBrrRQC/view?usp=sharing"/>
    <hyperlink ref="J231" r:id="rId642" display="SKT"/>
    <hyperlink ref="N231" r:id="rId643" display="61.09-01.021"/>
    <hyperlink ref="F232" r:id="rId644" display="https://drive.google.com/file/d/1Ohmia_dkPU2bLXLxVPCz2Smc3v6fGW69/view?usp=sharing"/>
    <hyperlink ref="J232" r:id="rId645" display="SHM"/>
    <hyperlink ref="N232" r:id="rId646" display="61.09-01.058"/>
    <hyperlink ref="F233" r:id="rId647" display="https://drive.google.com/file/d/1WsLzsQCnf7YpPjjoU1T8dKgkgFRN9rPe/view?usp=sharing"/>
    <hyperlink ref="J233" r:id="rId648" display="SKT"/>
    <hyperlink ref="N233" r:id="rId649" display="61.09-01.697"/>
    <hyperlink ref="F234" r:id="rId650" display="https://drive.google.com/file/d/1iFmW2xc5jc5xASzmdwkm0fYXlMEBvUy4/view?usp=sharing"/>
    <hyperlink ref="J234" r:id="rId651" display="SHM"/>
    <hyperlink ref="N234" r:id="rId652" display="61.09-01.023"/>
    <hyperlink ref="F235" r:id="rId653" display="https://drive.google.com/file/d/13OexsRwOxgRRVyqTDBuns-ievHCZaRVn/view?usp=sharing"/>
    <hyperlink ref="J235" r:id="rId654" display="SHM"/>
    <hyperlink ref="F236" r:id="rId655" display="https://drive.google.com/file/d/1QuzlLu_3i5lQde40IxzV8vfgM0b4vQdG/view?usp=sharing"/>
    <hyperlink ref="J236" r:id="rId656" display="SHM"/>
    <hyperlink ref="N236" r:id="rId657" display="61.09-01.023"/>
    <hyperlink ref="F237" r:id="rId658" display="https://drive.google.com/file/d/1OMZigg2PgnMvbTB3Uqfp4xc5uX97Fd-B/view?usp=sharing"/>
    <hyperlink ref="J237" r:id="rId659" display="SHM"/>
    <hyperlink ref="N237" r:id="rId660" display="61.09-01.2028"/>
    <hyperlink ref="F238" r:id="rId661" display="https://drive.google.com/file/d/1Vc42sxspmAjXWxL6jglePaO2ZGonaDIa/view?usp=sharing"/>
    <hyperlink ref="J238" r:id="rId662" display="SKT"/>
    <hyperlink ref="N238" r:id="rId663" display="61.09-01.2029"/>
    <hyperlink ref="F239" r:id="rId664" display="https://drive.google.com/file/d/1BoM81_W4wLkfevjdXEEqMOup8yd-wwEX/view?usp=sharing"/>
    <hyperlink ref="J239" r:id="rId665" display="SKT"/>
    <hyperlink ref="N239" r:id="rId666" display="61.09-01.572"/>
    <hyperlink ref="F240" r:id="rId667" display="https://drive.google.com/file/d/1nk3it5tqXjX3nEyiXL5RBu6hJJCrX6l1/view?usp=sharing"/>
    <hyperlink ref="J240" r:id="rId668" display="SKT"/>
    <hyperlink ref="N240" r:id="rId669" display="61.09-01.012"/>
    <hyperlink ref="F241" r:id="rId670" display="https://drive.google.com/file/d/1WpH0UlSc6UmnMRiWMrDPxyLypInmRo2G/view?usp=sharing"/>
    <hyperlink ref="J241" r:id="rId671" display="SHM"/>
    <hyperlink ref="N241" r:id="rId672" display="61.09-01.061"/>
    <hyperlink ref="F242" r:id="rId673" display="https://drive.google.com/file/d/1wMYXgHMpqEabSK3IrQ6yrI-YfY-T4CWO/view?usp=sharing"/>
    <hyperlink ref="J242" r:id="rId674" display="SHM"/>
    <hyperlink ref="N242" r:id="rId675" display="61.09-01.065"/>
    <hyperlink ref="F243" r:id="rId676" display="https://drive.google.com/file/d/1TlO21mLMN9gkgYlK87_Bzs7VjTT88Uuk/view?usp=sharing"/>
    <hyperlink ref="J243" r:id="rId677" display="SKT"/>
    <hyperlink ref="N243" r:id="rId678" display="61.09-01.063"/>
    <hyperlink ref="F244" r:id="rId679" display="https://drive.google.com/file/d/1pjR9Bx_HPHDPM9CQhmVZO8lmd95c87w0/view?usp=sharing"/>
    <hyperlink ref="J244" r:id="rId680" display="SHM"/>
    <hyperlink ref="N244" r:id="rId681" display="61.09-01.706"/>
    <hyperlink ref="F245" r:id="rId682" display="https://drive.google.com/file/d/1XRudpek4fDiC_S9ExXkWzB2hZuxXu8uQ/view?usp=sharing"/>
    <hyperlink ref="J245" r:id="rId683" display="SHM"/>
    <hyperlink ref="N245" r:id="rId684" display="61.09-01.039"/>
    <hyperlink ref="F246" r:id="rId685" display="https://drive.google.com/file/d/18E9n3MxOuxvm_eF8HSHPsaN4ln7qnbSC/view?usp=sharing"/>
    <hyperlink ref="J246" r:id="rId686" display="SKT"/>
    <hyperlink ref="N246" r:id="rId687" display="61.09-01.068"/>
    <hyperlink ref="F247" r:id="rId688" display="https://drive.google.com/file/d/1hmVKV0BANQJQaGvVxXetBSkMVczqmTCf/view?usp=sharing"/>
    <hyperlink ref="J247" r:id="rId689" display="SKT"/>
    <hyperlink ref="N247" r:id="rId690" display="61.09-01.068"/>
    <hyperlink ref="F248" r:id="rId691" display="https://drive.google.com/file/d/1LIqDobYcldbkd1JCjjJw9U9cYZxerl6E/view?usp=sharing"/>
    <hyperlink ref="J248" r:id="rId692" display="SHM"/>
    <hyperlink ref="N248" r:id="rId693" display="61.09-01.060"/>
    <hyperlink ref="F249" r:id="rId694" display="https://drive.google.com/file/d/1wmKfegmwYU5SweEtDegyaadRbskqPv6e/view?usp=sharing"/>
    <hyperlink ref="J249" r:id="rId695" display="SKT"/>
    <hyperlink ref="N249" r:id="rId696" display="61.09-01.060"/>
    <hyperlink ref="F250" r:id="rId697" display="https://drive.google.com/file/d/1NSk2oD1i-VfBhuMDWNf37azUphWY_rHF/view?usp=sharing"/>
    <hyperlink ref="J250" r:id="rId698" display="SKT"/>
    <hyperlink ref="N250" r:id="rId699" display="61.09-01.575"/>
    <hyperlink ref="F251" r:id="rId700" display="https://drive.google.com/file/d/1LKUicSlelRgTK1cjR6g4ctuHDux6wk4l/view?usp=sharing"/>
    <hyperlink ref="J251" r:id="rId701" display="SKT"/>
    <hyperlink ref="N251" r:id="rId702" display="61.09-01.043"/>
    <hyperlink ref="F252" r:id="rId703" display="https://drive.google.com/file/d/1pmf1m4rsD-eR6PhHCzCKwCdGRI8ZCC9h/view?usp=sharing"/>
    <hyperlink ref="J252" r:id="rId704" display="SKT"/>
    <hyperlink ref="N252" r:id="rId705" display="61.09-01.708"/>
    <hyperlink ref="F253" r:id="rId706" display="https://drive.google.com/file/d/1T1bNAL20JKE_v3rlXubXe6Rk2A6hLCVO/view?usp=sharing"/>
    <hyperlink ref="J253" r:id="rId707" display="SKT"/>
    <hyperlink ref="N253" r:id="rId708" display="61.09-01.2030"/>
    <hyperlink ref="F254" r:id="rId709" display="https://drive.google.com/file/d/15xlq-T4NKzcIp5koouL9VXV-fEH6Aktr/view?usp=sharing"/>
    <hyperlink ref="J254" r:id="rId710" display="SHM"/>
    <hyperlink ref="N254" r:id="rId711" display="61.09-01.040"/>
    <hyperlink ref="F255" r:id="rId712" display="https://drive.google.com/file/d/1u5rIRxfvVBWhjD0goAQvpKPUf-q1mkux/view?usp=sharing"/>
    <hyperlink ref="J255" r:id="rId713" display="SKT"/>
    <hyperlink ref="N255" r:id="rId714" display="61.09-01.2031"/>
    <hyperlink ref="F256" r:id="rId715" display="https://drive.google.com/file/d/185GHmn7pwieENxPxDDHVy4mCX-4OIZky/view?usp=sharing"/>
    <hyperlink ref="J256" r:id="rId716" display="SKT"/>
    <hyperlink ref="N256" r:id="rId717" display="61.09-01.2032"/>
    <hyperlink ref="F257" r:id="rId718" display="https://drive.google.com/file/d/19d11z77WWqRayMacq-zjCv2x9L6eNi9O/view?usp=sharing"/>
    <hyperlink ref="J257" r:id="rId719" display="SKT"/>
    <hyperlink ref="N257" r:id="rId720" display="61.09-01.038"/>
    <hyperlink ref="F258" r:id="rId721" display="https://drive.google.com/file/d/1JuAP0xbM6SbAolOyPZdCGtvYN_LS06Ay/view?usp=sharing"/>
    <hyperlink ref="J258" r:id="rId722" display="SKT"/>
    <hyperlink ref="N258" r:id="rId723" display="61.09-01.042"/>
    <hyperlink ref="F259" r:id="rId724" display="https://drive.google.com/file/d/1VLcosRB6ZYutXTVkuLv6lAmPKEWF9GCd/view?usp=sharing"/>
    <hyperlink ref="J259" r:id="rId725" display="SKT"/>
    <hyperlink ref="F260" r:id="rId726" display="https://drive.google.com/file/d/1VkXm4JcS7kP2OqB-4CQpqIX88hzi5Fg6/view?usp=sharing"/>
    <hyperlink ref="J260" r:id="rId727" display="SKT"/>
    <hyperlink ref="J261" r:id="rId728" display="SKT"/>
    <hyperlink ref="J262" r:id="rId729" display="SKT"/>
    <hyperlink ref="J263" r:id="rId730" display="SKT"/>
    <hyperlink ref="F264" r:id="rId731" display="https://drive.google.com/file/d/1dV-aFN1mk4EhQDarr8nmzeex2qiSdIzz/view?usp=sharing"/>
    <hyperlink ref="J264" r:id="rId732" display="SKT"/>
    <hyperlink ref="N264" r:id="rId733" display="61.09-01.2033"/>
    <hyperlink ref="F265" r:id="rId734" display="https://drive.google.com/file/d/1tkYYgNHFAivAGPBXiBVStu24G8C5hjKC/view?usp=sharing"/>
    <hyperlink ref="J265" r:id="rId735" display="SKT"/>
    <hyperlink ref="N265" r:id="rId736" display="61.09-01.635"/>
    <hyperlink ref="F266" r:id="rId737" display="https://drive.google.com/file/d/1a6L-R08HpMJfO9mG2AyjEgGRC1KDIs4C/view?usp=sharing"/>
    <hyperlink ref="J266" r:id="rId738" display="SKT"/>
    <hyperlink ref="N266" r:id="rId739" display="61.09-01.2034"/>
    <hyperlink ref="F267" r:id="rId740" display="https://drive.google.com/file/d/1KbZjX0p_QROFa0Y9dR1yOY3Sf3zls7lU/view?usp=sharing"/>
    <hyperlink ref="J267" r:id="rId741" display="SKT"/>
    <hyperlink ref="F268" r:id="rId742" display="https://drive.google.com/file/d/1Mz9d0_pYU32NmqQEGfQQG6SRdUxy-79q/view?usp=sharing"/>
    <hyperlink ref="J268" r:id="rId743" display="SKT"/>
    <hyperlink ref="F269" r:id="rId744" display="https://drive.google.com/file/d/1O6lza4HtZ0mCTKGb3p1n1xcH3lhg1NjX/view?usp=sharing"/>
    <hyperlink ref="J269" r:id="rId745" display="SKT"/>
    <hyperlink ref="M269" r:id="rId746" display="189/PAR/KS/III/2016"/>
    <hyperlink ref="N269" r:id="rId747" display="61.09-01.696"/>
    <hyperlink ref="F270" r:id="rId748" display="https://drive.google.com/file/d/1ijj6s0M7dMescE0cekLF2kBVXjhDUDBb/view?usp=sharing"/>
    <hyperlink ref="J270" r:id="rId749" display="SKT"/>
    <hyperlink ref="N270" r:id="rId750" display="61.09-01.693"/>
    <hyperlink ref="F271" r:id="rId751" display="https://drive.google.com/file/d/1YPJNUQKa9OYR4NS4MenNGQXPPKCGXmG8/view?usp=sharing"/>
    <hyperlink ref="J271" r:id="rId752" display="SKT"/>
    <hyperlink ref="F272" r:id="rId753" display="https://drive.google.com/file/d/1_PfkPgbXu-48DdJ50AFPkQ4cf_-fraP6/view?usp=sharing"/>
    <hyperlink ref="J272" r:id="rId754" display="SKT"/>
    <hyperlink ref="N272" r:id="rId755" display="61.09-01.704"/>
    <hyperlink ref="F273" r:id="rId756" display="https://drive.google.com/file/d/1Md0EiZPi3xdg62IGzVyshsWK6pB7ikYh/view?usp=sharing"/>
    <hyperlink ref="J273" r:id="rId757" display="SKT"/>
    <hyperlink ref="N273" r:id="rId758" display="61.09-01.710"/>
    <hyperlink ref="F274" r:id="rId759" display="https://drive.google.com/file/d/1NM32RV-maA5ZKQZca4ALA-ZCQQ2qF69n/view?usp=sharing"/>
    <hyperlink ref="J274" r:id="rId760" display="SKT"/>
    <hyperlink ref="N274" r:id="rId761" display="61.09-01.2035"/>
    <hyperlink ref="F275" r:id="rId762" display="https://drive.google.com/file/d/1yrXG5zrXm6ldoPSy03xov6YGfSKpN1gw/view?usp=sharing"/>
    <hyperlink ref="J275" r:id="rId763" display="SHM"/>
    <hyperlink ref="N275" r:id="rId764" display="61.09-01.2036"/>
    <hyperlink ref="F276" r:id="rId765" display="https://drive.google.com/file/d/1f3BounMtjETyFoNIc-bfagBu7fcsMxKA/view?usp=sharing"/>
    <hyperlink ref="J276" r:id="rId766" display="SKT"/>
    <hyperlink ref="N276" r:id="rId767" display="61.09-01.2037"/>
    <hyperlink ref="F277" r:id="rId768" display="https://drive.google.com/file/d/1iJbxO1Ga8-p63_opa76TQ0Jiu_Ardfou/view?usp=sharing"/>
    <hyperlink ref="J277" r:id="rId769" display="SKT"/>
    <hyperlink ref="N277" r:id="rId770" display="61.09-01.2038"/>
    <hyperlink ref="F278" r:id="rId771" display="https://drive.google.com/file/d/1VW105EL7DQ8uZsuY-DhIc-9g15V6VnxU/view?usp=sharing"/>
    <hyperlink ref="J278" r:id="rId772" display="SHM"/>
    <hyperlink ref="M278" r:id="rId773" display="188/PAR/KS/VI/2016"/>
    <hyperlink ref="N278" r:id="rId774" display="61.09-01.725"/>
    <hyperlink ref="F279" r:id="rId775" display="https://drive.google.com/file/d/1Js6vVoP4SlDg7JiMV1K_nYbZhrof6hkd/view?usp=sharing"/>
    <hyperlink ref="J279" r:id="rId776" display="SHM"/>
    <hyperlink ref="N279" r:id="rId777" display="61.09-01.2102"/>
    <hyperlink ref="F280" r:id="rId778" display="https://drive.google.com/file/d/1gt5hVyU2mzAzHDVbqLkNG27Dh-E9iLb4/view?usp=sharing"/>
    <hyperlink ref="J280" r:id="rId779" display="SHM"/>
    <hyperlink ref="N280" r:id="rId780" display="61.09-01.732"/>
    <hyperlink ref="F281" r:id="rId781" display="https://drive.google.com/file/d/1CRTZM-ghIE19AE2uAhtdxkg_I4TFc0-C/view?usp=sharing"/>
    <hyperlink ref="J281" r:id="rId782" display="SHM"/>
    <hyperlink ref="N281" r:id="rId783" display="61.09-01.733"/>
    <hyperlink ref="F282" r:id="rId784" display="https://drive.google.com/file/d/1GS9Tn8851M1Dntb6KDEfHUg1sNENGRlR/view?usp=sharing"/>
    <hyperlink ref="J282" r:id="rId785" display="SHM"/>
    <hyperlink ref="N282" r:id="rId786" display="61.09-01.2103"/>
    <hyperlink ref="F283" r:id="rId787" display="https://drive.google.com/file/d/166ZQXPWqMis5oIgImY7jOddLyWIbcCiv/view?usp=sharing"/>
    <hyperlink ref="J283" r:id="rId788" display="SKT"/>
    <hyperlink ref="M283" r:id="rId789" display="190/PAR/KS/III/2016"/>
    <hyperlink ref="N283" r:id="rId790" display="61.09-01.1405"/>
    <hyperlink ref="F284" r:id="rId791" display="https://drive.google.com/file/d/1iXINXop7s3BaOdN4xJJt6XOjcq_3w0Fw/view?usp=sharing"/>
    <hyperlink ref="J284" r:id="rId792" display="SKT"/>
    <hyperlink ref="M284" r:id="rId793" display="190/PAR/KS/III/2016"/>
    <hyperlink ref="N284" r:id="rId794" display="61.09-01.1406"/>
    <hyperlink ref="F285" r:id="rId795" display="https://drive.google.com/file/d/1drfDZN6pKwOhblZZ1THhoLxu1kH0F9s0/view?usp=sharing"/>
    <hyperlink ref="J285" r:id="rId796" display="SKT"/>
    <hyperlink ref="N285" r:id="rId797" display="61.09-01.2106"/>
    <hyperlink ref="F286" r:id="rId798" display="https://drive.google.com/file/d/1cXWlHOoG7MBr6959bU6ASq95zmV13d8Z/view?usp=sharing"/>
    <hyperlink ref="J286" r:id="rId799" display="SHM"/>
    <hyperlink ref="N286" r:id="rId800" display="61.09-01.741"/>
    <hyperlink ref="F287" r:id="rId801" display="https://drive.google.com/file/d/1su9Rlr09gGSRZDNACVurpmO1iUwzruTM/view?usp=sharing"/>
    <hyperlink ref="J287" r:id="rId802" display="SHM"/>
    <hyperlink ref="N287" r:id="rId803" display="61.09-01.745"/>
    <hyperlink ref="F288" r:id="rId804" display="https://drive.google.com/file/d/1vBK_eUUSHii_czuqGQy6LvnXYYVdcD9O/view?usp=sharing"/>
    <hyperlink ref="J288" r:id="rId805" display="SHM"/>
    <hyperlink ref="N288" r:id="rId806" display="61.09-01.746"/>
    <hyperlink ref="F289" r:id="rId807" display="https://drive.google.com/file/d/1zL0B1vHaz6YXgxlm2zM1endtgv6ilzY7/view?usp=sharing"/>
    <hyperlink ref="J289" r:id="rId808" display="SHM"/>
    <hyperlink ref="N289" r:id="rId809" display="61.09-01.749"/>
    <hyperlink ref="F290" r:id="rId810" display="https://drive.google.com/file/d/157lE70t7TA7M8LYT7FzMt046V_oJ48Iq/view?usp=sharing"/>
    <hyperlink ref="J290" r:id="rId811" display="SHM"/>
    <hyperlink ref="F291" r:id="rId812" display="https://drive.google.com/file/d/1MTTdvyzpq8M5uL_o--neTA1vWiFTkxXA/view?usp=sharing"/>
    <hyperlink ref="J291" r:id="rId813" display="SHM"/>
    <hyperlink ref="M291" r:id="rId814" display="190/PAR/KS/III/2016"/>
    <hyperlink ref="N291" r:id="rId815" display="61.09-01.2107"/>
    <hyperlink ref="F292" r:id="rId816" display="https://drive.google.com/file/d/15G1gLdiyAuGxMR0hk-9vRAUnzytT4g_L/view?usp=sharing"/>
    <hyperlink ref="J292" r:id="rId817" display="SHM"/>
    <hyperlink ref="M292" r:id="rId818" display="190/PAR/KS/III/2016"/>
    <hyperlink ref="N292" r:id="rId819" display="61.09-01.2108"/>
    <hyperlink ref="F293" r:id="rId820" display="https://drive.google.com/file/d/1A5brJvIeMhApr0QKET4V-0FzgtoDS0Qe/view?usp=sharing"/>
    <hyperlink ref="J293" r:id="rId821" display="SHM"/>
    <hyperlink ref="M293" r:id="rId822" display="453/PAR/KS/II/2015"/>
    <hyperlink ref="N293" r:id="rId823" display="61.09-01.2109"/>
    <hyperlink ref="F294" r:id="rId824" display="https://drive.google.com/file/d/1aKywBX9v-pkZhwqvfUW1CghXoal679m7/view?usp=sharing"/>
    <hyperlink ref="J294" r:id="rId825" display="SHM"/>
    <hyperlink ref="M294" r:id="rId826" display="453/PAR/KS/II/2015"/>
    <hyperlink ref="N294" r:id="rId827" display="61.09-01.2110"/>
    <hyperlink ref="F295" r:id="rId828" display="https://drive.google.com/file/d/1u9g5aYB6PjsCtVZC9xYFI4zDcwnpwN4m/view?usp=sharing"/>
    <hyperlink ref="J295" r:id="rId829" display="SHM"/>
    <hyperlink ref="M295" r:id="rId830" display="124/PAR/KS/II/2011"/>
    <hyperlink ref="N295" r:id="rId831" display="61.09-01.2111"/>
    <hyperlink ref="F296" r:id="rId832" display="https://drive.google.com/file/d/1UydNStMEj0resJuhpYMdceqxdzE_-PV-/view?usp=sharing"/>
    <hyperlink ref="J296" r:id="rId833" display="SHM"/>
    <hyperlink ref="M296" r:id="rId834" display="124/PAR/KS/II/2011"/>
    <hyperlink ref="N296" r:id="rId835" display="61.09-01.2112"/>
    <hyperlink ref="F297" r:id="rId836" display="https://drive.google.com/file/d/1XrCmrEb9wf1ZRXWEvtjQXp57ZOqUIkxf/view?usp=sharing"/>
    <hyperlink ref="J297" r:id="rId837" display="SKT"/>
    <hyperlink ref="N297" r:id="rId838" display="61.09-01.2113"/>
    <hyperlink ref="F298" r:id="rId839" display="https://drive.google.com/file/d/1qe3igwm6cl0pmSRrFwuRLeVMwjwSWo-J/view?usp=sharing"/>
    <hyperlink ref="J298" r:id="rId840" display="SKT"/>
    <hyperlink ref="F299" r:id="rId841" display="https://drive.google.com/file/d/1TfX2zt4qPtkvFwEhKKGihAYoPaPtn328/view?usp=sharing"/>
    <hyperlink ref="J299" r:id="rId842" display="SKT"/>
    <hyperlink ref="N299" r:id="rId843" display="61.09-01.2114"/>
    <hyperlink ref="F300" r:id="rId844" display="https://drive.google.com/file/d/1Q2fjcgU1wFPKxoA_R7GmcuoPVXsrqroH/view?usp=sharing"/>
    <hyperlink ref="J300" r:id="rId845" display="SKT"/>
    <hyperlink ref="F301" r:id="rId846" display="https://drive.google.com/file/d/1BWYyXBz7Qbwp-MtLinQtX0IG9iUblHbm/view?usp=sharing"/>
    <hyperlink ref="J301" r:id="rId847" display="SKT"/>
    <hyperlink ref="N301" r:id="rId848" display="61.09-01.2115"/>
    <hyperlink ref="F302" r:id="rId849" display="https://drive.google.com/file/d/1QKGkghZWMPaySCCXLEdfbU2wjCufHLUR/view?usp=sharing"/>
    <hyperlink ref="J302" r:id="rId850" display="SKT"/>
    <hyperlink ref="N302" r:id="rId851" display="61.09-01.2116"/>
    <hyperlink ref="F303" r:id="rId852" display="https://drive.google.com/file/d/1C4kVM6UlQL5CrzGFLsrkDBLCThWoahTY/view?usp=sharing"/>
    <hyperlink ref="J303" r:id="rId853" display="SHM"/>
    <hyperlink ref="N303" r:id="rId854" display="61.09-01.2117"/>
    <hyperlink ref="F304" r:id="rId855" display="https://drive.google.com/file/d/1R0Jh2AyoPYdcXmLLwrGVzbhjnEkm-dxV/view?usp=sharing"/>
    <hyperlink ref="J304" r:id="rId856" display="SKT"/>
    <hyperlink ref="N304" r:id="rId857" display="61.09-01.2118"/>
    <hyperlink ref="F305" r:id="rId858" display="https://drive.google.com/file/d/1YErGSDHUdkGfelv2JyUwMdAfH_AVFXJt/view?usp=sharing"/>
    <hyperlink ref="J305" r:id="rId859" display="SKT"/>
    <hyperlink ref="N305" r:id="rId860" display="61.09-01.596"/>
    <hyperlink ref="F306" r:id="rId861" display="https://drive.google.com/file/d/16MsRh0GqeFBNRrEY3ykRqC12QXZicvxF/view?usp=sharing"/>
    <hyperlink ref="J306" r:id="rId862" display="SKT"/>
    <hyperlink ref="F307" r:id="rId863" display="https://drive.google.com/file/d/1RAZP43ODsM_a5bdHo6NfYqgvX_kHJCuh/view?usp=sharing"/>
    <hyperlink ref="J307" r:id="rId864" display="SKT"/>
    <hyperlink ref="N307" r:id="rId865" display="61.09-01.559"/>
    <hyperlink ref="F308" r:id="rId866" display="https://drive.google.com/file/d/1h9tSBrLbzEKra9p3J0SSGQOnqLjfe7M0/view?usp=sharing"/>
    <hyperlink ref="J308" r:id="rId867" display="SKT"/>
    <hyperlink ref="N308" r:id="rId868" display="61.09-01.560"/>
    <hyperlink ref="F309" r:id="rId869" display="https://drive.google.com/file/d/1eBlaAggHjYhb0-l6a2NI3MRLiwLfT4CO/view?usp=sharing"/>
    <hyperlink ref="J309" r:id="rId870" display="SKT"/>
    <hyperlink ref="N309" r:id="rId871" display="61.09-01.562"/>
    <hyperlink ref="F310" r:id="rId872" display="https://drive.google.com/file/d/19kTtni95fqJgDjmfmUuvpKlc8o7I3ycT/view?usp=sharing"/>
    <hyperlink ref="J310" r:id="rId873" display="SKT"/>
    <hyperlink ref="N310" r:id="rId874" display="61.09-01.565"/>
    <hyperlink ref="F311" r:id="rId875" display="https://drive.google.com/file/d/1aiP_BptiNVs2VN5MHuRQKDUdqsDhs6Al/view?usp=sharing"/>
    <hyperlink ref="J311" r:id="rId876" display="SKT"/>
    <hyperlink ref="N311" r:id="rId877" display="61.09-01.668"/>
    <hyperlink ref="F312" r:id="rId878" display="https://drive.google.com/file/d/1oYlJE4cicvG5hcfmZSlYqzvY9JyDdodY/view?usp=sharing"/>
    <hyperlink ref="J312" r:id="rId879" display="SKT"/>
    <hyperlink ref="N312" r:id="rId880" display="61.09-01.2120"/>
    <hyperlink ref="J313" r:id="rId881" display="SKT"/>
    <hyperlink ref="F314" r:id="rId882" display="https://drive.google.com/file/d/137D3PiPNMt8Gf3X9OM5EP3Qpcil9B3Kk/view?usp=sharing"/>
    <hyperlink ref="J314" r:id="rId883" display="SKT"/>
    <hyperlink ref="F315" r:id="rId884" display="https://drive.google.com/file/d/1_NKb2YVmUNhZ43vg_Y8qs7j2bmF9aSbV/view?usp=sharing"/>
    <hyperlink ref="J315" r:id="rId885" display="SKT"/>
    <hyperlink ref="F316" r:id="rId886" display="https://drive.google.com/file/d/1_VlU9aoky7iFuKfCSpprrSb1anjFD-fg/view?usp=sharing"/>
    <hyperlink ref="J316" r:id="rId887" display="SKT"/>
    <hyperlink ref="N316" r:id="rId888" display="61.09-01.2121"/>
    <hyperlink ref="F317" r:id="rId889" display="https://drive.google.com/file/d/1yFTkIIg4wmqnw6Amdad-EZ9ZY6DEq7_W/view?usp=sharing"/>
    <hyperlink ref="J317" r:id="rId890" display="SKT"/>
    <hyperlink ref="F318" r:id="rId891" display="https://drive.google.com/file/d/1rfvL5vfvST4Lz8gqFoVDbEyBwE0hhgr1/view?usp=sharing"/>
    <hyperlink ref="J318" r:id="rId892" display="SKT"/>
    <hyperlink ref="N318" r:id="rId893" display="61.09-01.716"/>
    <hyperlink ref="J319" r:id="rId894" display="SKT"/>
    <hyperlink ref="F320" r:id="rId895" display="https://drive.google.com/file/d/1xSlCfDiyPjsZ8-dpW8ZBoINmZduW09rD/view?usp=sharing"/>
    <hyperlink ref="J320" r:id="rId896" display="SKT"/>
    <hyperlink ref="N320" r:id="rId897" display="61.09-01.2122"/>
    <hyperlink ref="F321" r:id="rId898" display="https://drive.google.com/file/d/1uIcNc1H8EbLWm3iyKo3dSimikN1IAw2h/view?usp=sharing"/>
    <hyperlink ref="J321" r:id="rId899" display="SKT"/>
    <hyperlink ref="M321" r:id="rId900" display="143/PAR/KS/II/2011"/>
    <hyperlink ref="N321" r:id="rId901" display="61.09-01.091"/>
    <hyperlink ref="F322" r:id="rId902" display="https://drive.google.com/file/d/1fwJV4SAzEPRBgKX0YU4dNmbt0ONnpvsU/view?usp=sharing"/>
    <hyperlink ref="J322" r:id="rId903" display="SKT"/>
    <hyperlink ref="M322" r:id="rId904" display="143/PAR/KS/II/2011"/>
    <hyperlink ref="N322" r:id="rId905" display="61.09-01.091"/>
    <hyperlink ref="F323" r:id="rId906" display="https://drive.google.com/file/d/1ux_yaJIcnj7P-e0EqaE2SdkAvO8Rd9OC/view?usp=sharing"/>
    <hyperlink ref="J323" r:id="rId907" display="SHM"/>
    <hyperlink ref="M323" r:id="rId908" display="143/PAR/KS/II/2011"/>
    <hyperlink ref="F324" r:id="rId909" display="https://drive.google.com/file/d/1uP0NpuUoPtxpfB-Fm9x5AHJcUK2zeFKy/view?usp=sharing"/>
    <hyperlink ref="J324" r:id="rId910" display="SHM"/>
    <hyperlink ref="M324" r:id="rId911" display="143/PAR/KS/II/2011"/>
    <hyperlink ref="N324" r:id="rId912" display="61.09-01.272"/>
    <hyperlink ref="F325" r:id="rId913" display="https://drive.google.com/file/d/1AZAyNsQXKQjhLB1rBx7vihK15yBvhD5D/view?usp=sharing"/>
    <hyperlink ref="J325" r:id="rId914" display="SHM"/>
    <hyperlink ref="M325" r:id="rId915" display="143/PAR/KS/II/2011"/>
    <hyperlink ref="N325" r:id="rId916" display="61.09-01.090"/>
    <hyperlink ref="F326" r:id="rId917" display="https://drive.google.com/file/d/1g5kd1iG78X5JQC372D_9aySRzwZ8laFo/view?usp=sharing"/>
    <hyperlink ref="J326" r:id="rId918" display="SHM"/>
    <hyperlink ref="M326" r:id="rId919" display="143/PAR/KS/II/2011"/>
    <hyperlink ref="N326" r:id="rId920" display="61.09-01.277"/>
    <hyperlink ref="F327" r:id="rId921" display="https://drive.google.com/file/d/1RwcDtmPltBxXNbIbXwTJTIN6GkCnXrRO/view?usp=sharing"/>
    <hyperlink ref="J327" r:id="rId922" display="SKT"/>
    <hyperlink ref="M327" r:id="rId923" display="143/PAR/KS/II/2011"/>
    <hyperlink ref="N327" r:id="rId924" display="61.09-01.085"/>
    <hyperlink ref="F328" r:id="rId925" display="https://drive.google.com/file/d/1wTJ4S6cQ5ygxH--SY-P1_VhTnwd24_3D/view?usp=sharing"/>
    <hyperlink ref="J328" r:id="rId926" display="SHM"/>
    <hyperlink ref="M328" r:id="rId927" display="173/PAR/KS/II/2011"/>
    <hyperlink ref="N328" r:id="rId928" display="61.09-01.2039"/>
    <hyperlink ref="F329" r:id="rId929" display="https://drive.google.com/file/d/162yCn8rCL8Vj9w5-OnaMSNodIi8xgO8h/view?usp=sharing"/>
    <hyperlink ref="J329" r:id="rId930" display="SKT"/>
    <hyperlink ref="N329" r:id="rId931" display="61.09-01.2040"/>
    <hyperlink ref="F330" r:id="rId932" display="https://drive.google.com/file/d/1_Clg8RfstqbjnUpO4k3NI4df5TZgvfY_/view?usp=sharing"/>
    <hyperlink ref="J330" r:id="rId933" display="SKT"/>
    <hyperlink ref="N330" r:id="rId934" display="61.09-01.082"/>
    <hyperlink ref="F331" r:id="rId935" display="https://drive.google.com/file/d/1US5BuHx3xvBhc4UDaEKvUXC-u4jHjGHd/view?usp=sharing"/>
    <hyperlink ref="J331" r:id="rId936" display="SHM"/>
    <hyperlink ref="F332" r:id="rId937" display="https://drive.google.com/file/d/1gqPIPLGcqeGaVT6RxBQ4-s8qWovPMRA8/view?usp=sharing"/>
    <hyperlink ref="J332" r:id="rId938" display="SHM"/>
    <hyperlink ref="M332" r:id="rId939" display="1.554/PAR/KS/VIII/2013"/>
    <hyperlink ref="N332" r:id="rId940" display="61.09-01.170"/>
    <hyperlink ref="F333" r:id="rId941" display="https://drive.google.com/file/d/1SS9d-2lp3f7MUuxeHX0xFZ6PObY4B6J7/view?usp=sharing"/>
    <hyperlink ref="J333" r:id="rId942" display="SKT"/>
    <hyperlink ref="M333" r:id="rId943" display="173/PAR/KS/VII/2011"/>
    <hyperlink ref="N333" r:id="rId944" display="61.09-01.110"/>
    <hyperlink ref="F334" r:id="rId945" display="https://drive.google.com/file/d/1RKYiWT0uJWWYCidFoH20B2pulSZljG58/view?usp=sharing"/>
    <hyperlink ref="J334" r:id="rId946" display="SHM"/>
    <hyperlink ref="N334" r:id="rId947" display="61.09-01.133"/>
    <hyperlink ref="F335" r:id="rId948" display="https://drive.google.com/file/d/1AS8HLkwnu_l1PG-xrTgOGKIiNGYLdwjV/view?usp=sharing"/>
    <hyperlink ref="J335" r:id="rId949" display="SHM"/>
    <hyperlink ref="M335" r:id="rId950" display="425/PAR/KS/VII/2011"/>
    <hyperlink ref="N335" r:id="rId951" display="61.09-01.171"/>
    <hyperlink ref="J336" r:id="rId952" display="SKT"/>
    <hyperlink ref="F337" r:id="rId953" display="https://drive.google.com/file/d/16aCySOXSTexnb14f-hXnlV2uJs6YBsNE/view?usp=sharing"/>
    <hyperlink ref="J337" r:id="rId954" display="SKT"/>
    <hyperlink ref="N337" r:id="rId955" display="61.09-01.726"/>
    <hyperlink ref="J338" r:id="rId956" display="SKT"/>
    <hyperlink ref="J339" r:id="rId957" display="SKT"/>
    <hyperlink ref="J340" r:id="rId958" display="SKT"/>
    <hyperlink ref="F341" r:id="rId959" display="https://drive.google.com/file/d/1wj7YBlu57r9h9t3ED6tRXJzcMpnWoBnL/view?usp=sharing"/>
    <hyperlink ref="J341" r:id="rId960" display="SKT"/>
    <hyperlink ref="N341" r:id="rId961" display="61.09-01.172"/>
    <hyperlink ref="F342" r:id="rId962" display="https://drive.google.com/file/d/1Z5djpHCzROLYjWrsR1Gx_ajZ5A4Pb_US/view?usp=sharing"/>
    <hyperlink ref="J342" r:id="rId963" display="SKT"/>
    <hyperlink ref="N342" r:id="rId964" display="61.09-01.727"/>
    <hyperlink ref="F343" r:id="rId965" display="https://drive.google.com/file/d/1YBK127WbIBF6hfm3Mvj44fr7PWeVkSje/view?usp=sharing"/>
    <hyperlink ref="J343" r:id="rId966" display="SHM"/>
    <hyperlink ref="N343" r:id="rId967" display="61.09-01.728"/>
    <hyperlink ref="F344" r:id="rId968" display="https://drive.google.com/file/d/1HZxs5fbjaKOfMQidDjNiFqcnD9Arwxqn/view?usp=sharing"/>
    <hyperlink ref="J344" r:id="rId969" display="SKT"/>
    <hyperlink ref="N344" r:id="rId970" display="61.09-01.730"/>
    <hyperlink ref="F345" r:id="rId971" display="https://drive.google.com/file/d/1rT-CfoYKA0GPKRWwo41pOLA2mPP58DYE/view?usp=sharing"/>
    <hyperlink ref="J345" r:id="rId972" display="SKT"/>
    <hyperlink ref="N345" r:id="rId973" display="61.09-01.731"/>
    <hyperlink ref="F346" r:id="rId974" display="https://drive.google.com/file/d/1bOt7Y77Lf6Z78sIZk2_juWAJo-Xjem-z/view?usp=sharing"/>
    <hyperlink ref="J346" r:id="rId975" display="SKT"/>
    <hyperlink ref="N346" r:id="rId976" display="61.09-01.089"/>
    <hyperlink ref="F347" r:id="rId977" display="https://drive.google.com/file/d/1GLA7Nk9vFynm9HqT77FXy3fJ2U0Apz3o/view?usp=sharing"/>
    <hyperlink ref="J347" r:id="rId978" display="SKT"/>
    <hyperlink ref="N347" r:id="rId979" display="61.09-01.088"/>
    <hyperlink ref="F348" r:id="rId980" display="https://drive.google.com/file/d/1NAuW8_m9qIgL5MxFy9a3XqhPY-CyFyS8/view?usp=sharing"/>
    <hyperlink ref="J348" r:id="rId981" display="SKT"/>
    <hyperlink ref="N348" r:id="rId982" display="61.09-01.088"/>
    <hyperlink ref="F349" r:id="rId983" display="https://drive.google.com/file/d/1NDlxKWkr2MkXKe2uvMtnQDf7Hq5jOB7d/view?usp=sharing"/>
    <hyperlink ref="J349" r:id="rId984" display="SKT"/>
    <hyperlink ref="N349" r:id="rId985" display="61.09-01.735"/>
    <hyperlink ref="F350" r:id="rId986" display="https://drive.google.com/file/d/1hf9iQnm_2SsGmzclqiGE3GQK5nbo4vsX/view?usp=sharing"/>
    <hyperlink ref="J350" r:id="rId987" display="SKT"/>
    <hyperlink ref="F351" r:id="rId988" display="https://drive.google.com/file/d/1INfqBPCCYZT8hVa8TrwxTTIL-qprjhds/view?usp=sharing"/>
    <hyperlink ref="J351" r:id="rId989" display="SKT"/>
    <hyperlink ref="N351" r:id="rId990" display="61.09-01.736"/>
    <hyperlink ref="F352" r:id="rId991" display="https://drive.google.com/file/d/1vvjpBB5pDbTRjlhrf8s2VJqKnxY7gUDT/view?usp=sharing"/>
    <hyperlink ref="J352" r:id="rId992" display="SHM"/>
    <hyperlink ref="N352" r:id="rId993" display="61.09-01.737"/>
    <hyperlink ref="F353" r:id="rId994" display="https://drive.google.com/file/d/1tvyfWHcYAtgdlx6HtRzzL9aA2SPlSqQn/view?usp=sharing"/>
    <hyperlink ref="J353" r:id="rId995" display="SHM"/>
    <hyperlink ref="N353" r:id="rId996" display="61.09-01.738"/>
    <hyperlink ref="F354" r:id="rId997" display="https://drive.google.com/file/d/1DtaV4GdN_FcJsSjWmeKwfPKZ8I_H7gOz/view?usp=sharing"/>
    <hyperlink ref="J354" r:id="rId998" display="SKT"/>
    <hyperlink ref="N354" r:id="rId999" display="61.09-01.739"/>
    <hyperlink ref="F355" r:id="rId1000" display="https://drive.google.com/file/d/17G4-9vRLWaKSxyR_183F1qR3A_bITpMa/view?usp=sharing"/>
    <hyperlink ref="J355" r:id="rId1001" display="SHM"/>
    <hyperlink ref="N355" r:id="rId1002" display="61.09-01.2042"/>
    <hyperlink ref="J356" r:id="rId1003" display="SKT"/>
    <hyperlink ref="F357" r:id="rId1004" display="https://drive.google.com/file/d/1yBULleskngOwVuBKYtfAHT5_yyeXvcY3/view?usp=sharing"/>
    <hyperlink ref="J357" r:id="rId1005" display="SKT"/>
    <hyperlink ref="N357" r:id="rId1006" display="61.09-01.053"/>
    <hyperlink ref="F358" r:id="rId1007" display="https://drive.google.com/file/d/1b7qHVGfcGo4OY9IARcr3R5rD_Kb2m07-/view?usp=sharing"/>
    <hyperlink ref="J358" r:id="rId1008" display="SKT"/>
    <hyperlink ref="N358" r:id="rId1009" display="61.09-01.053"/>
    <hyperlink ref="F359" r:id="rId1010" display="https://drive.google.com/file/d/1EK2uhH_3YTI4I8gv3gu7JQZ7CnuP90eo/view?usp=sharing"/>
    <hyperlink ref="J359" r:id="rId1011" display="SKT"/>
    <hyperlink ref="N359" r:id="rId1012" display="61.09-01.053"/>
    <hyperlink ref="F360" r:id="rId1013" display="https://drive.google.com/file/d/19mlvjOx7H8GuUM4DhhqWbdeTe4A942Jq/view?usp=sharing"/>
    <hyperlink ref="J360" r:id="rId1014" display="SKT"/>
    <hyperlink ref="N360" r:id="rId1015" display="61.09-01.742"/>
    <hyperlink ref="F361" r:id="rId1016" display="https://drive.google.com/file/d/1mO-4-i2iC5kh1AnNHpQciOJMaz0kKBOp/view?usp=sharing"/>
    <hyperlink ref="J361" r:id="rId1017" display="SKT"/>
    <hyperlink ref="N361" r:id="rId1018" display="61.09-01.743"/>
    <hyperlink ref="F362" r:id="rId1019" display="https://drive.google.com/file/d/10Tk49kfl6mWX-RP4PrsCSz1WPxeZA6F3/view?usp=sharing"/>
    <hyperlink ref="J362" r:id="rId1020" display="SKT"/>
    <hyperlink ref="N362" r:id="rId1021" display="61.09-01.744"/>
    <hyperlink ref="F363" r:id="rId1022" display="https://drive.google.com/file/d/1VpBVFhuyjNtyeYmSIwhjjLuNZez83ByA/view?usp=sharing"/>
    <hyperlink ref="J363" r:id="rId1023" display="SKT"/>
    <hyperlink ref="N363" r:id="rId1024" display="61.09-01.750"/>
    <hyperlink ref="F364" r:id="rId1025" display="https://drive.google.com/file/d/1nKIuU7jFs0evAnRI0bRW4LvcoPLy7-G4/view?usp=sharing"/>
    <hyperlink ref="J364" r:id="rId1026" display="SKT"/>
    <hyperlink ref="N364" r:id="rId1027" display="61.09-01.2043"/>
    <hyperlink ref="F365" r:id="rId1028" display="https://drive.google.com/file/d/1hh5zC2d0BI_fkRsAJNNiYRIhaBTh8toe/view?usp=sharing"/>
    <hyperlink ref="J365" r:id="rId1029" display="SHM"/>
    <hyperlink ref="N365" r:id="rId1030" display="61.09-01.081"/>
    <hyperlink ref="F366" r:id="rId1031" display="https://drive.google.com/file/d/1hGlkfNR6MPOAZQBm6qd8YpJjx-BxbQ87/view?usp=sharing"/>
    <hyperlink ref="J366" r:id="rId1032" display="SKT"/>
    <hyperlink ref="N366" r:id="rId1033" display="61.09-01.080"/>
    <hyperlink ref="F367" r:id="rId1034" display="https://drive.google.com/file/d/1EtYgl6oUnZcM7E2uVr-ikk2SEdhBytZV/view?usp=sharing"/>
    <hyperlink ref="J367" r:id="rId1035" display="SHM"/>
    <hyperlink ref="N367" r:id="rId1036" display="61.09-01.072"/>
    <hyperlink ref="F368" r:id="rId1037" display="https://drive.google.com/file/d/1EFuuZfm2uuxm0JhOXAdOPd7eVSZ7A5NT/view?usp=sharing"/>
    <hyperlink ref="J368" r:id="rId1038" display="SHM"/>
    <hyperlink ref="N368" r:id="rId1039" display="61.09-01.124"/>
    <hyperlink ref="F369" r:id="rId1040" display="https://drive.google.com/file/d/1gubYMrOlJoJIywOCktyXlzviItNE7ERH/view?usp=sharing"/>
    <hyperlink ref="J369" r:id="rId1041" display="SHM"/>
    <hyperlink ref="N369" r:id="rId1042" display="61.09-01.174"/>
    <hyperlink ref="F370" r:id="rId1043" display="https://drive.google.com/file/d/1gEGwWW3g9DK_y7JMYEUkMMCBxoIzqWmA/view?usp=sharing"/>
    <hyperlink ref="J370" r:id="rId1044" display="SKT"/>
    <hyperlink ref="N370" r:id="rId1045" display="61.09-01.751"/>
    <hyperlink ref="F371" r:id="rId1046" display="https://drive.google.com/file/d/1p__LiTXJ5LYiecVhnyGONQDx_Xoy-pYR/view?usp=sharing"/>
    <hyperlink ref="J371" r:id="rId1047" display="SKT"/>
    <hyperlink ref="N371" r:id="rId1048" display="61.09-01.752"/>
    <hyperlink ref="F372" r:id="rId1049" display="https://drive.google.com/file/d/1MWVLU60wlJ1LoEOkOhFrWl95yS71O9bb/view?usp=sharing"/>
    <hyperlink ref="J372" r:id="rId1050" display="SKT"/>
    <hyperlink ref="N372" r:id="rId1051" display="61.09-01.754"/>
    <hyperlink ref="F373" r:id="rId1052" display="https://drive.google.com/file/d/1aWRuoTAHuF8LK-UWLURSXzlVjKFa06GU/view?usp=sharing"/>
    <hyperlink ref="J373" r:id="rId1053" display="SKT"/>
    <hyperlink ref="N373" r:id="rId1054" display="61.09-01.755"/>
    <hyperlink ref="F374" r:id="rId1055" display="https://drive.google.com/file/d/1D_5Sxuox333tvfHqlV-eOFHPMjo109pj/view?usp=sharing"/>
    <hyperlink ref="J374" r:id="rId1056" display="SKT"/>
    <hyperlink ref="N374" r:id="rId1057" display="61.09-01.758"/>
    <hyperlink ref="F375" r:id="rId1058" display="https://drive.google.com/file/d/1CBsRWbA2djl84oKRcYSEyjjrNmnz_OQh/view?usp=sharing"/>
    <hyperlink ref="J375" r:id="rId1059" display="SKT"/>
    <hyperlink ref="N375" r:id="rId1060" display="61.09-01.757"/>
    <hyperlink ref="F376" r:id="rId1061" display="https://drive.google.com/file/d/1DkIU73bkvfidXvwBI_TB5N9kZxAwRK-t/view?usp=sharing"/>
    <hyperlink ref="J376" r:id="rId1062" display="SHM"/>
    <hyperlink ref="N376" r:id="rId1063" display="61.09-01.132"/>
    <hyperlink ref="F377" r:id="rId1064" display="https://drive.google.com/file/d/1AYy50R00_DqMw4sGJ5_dW6E4c6ULZTmh/view?usp=sharing"/>
    <hyperlink ref="J377" r:id="rId1065" display="SKT"/>
    <hyperlink ref="N377" r:id="rId1066" display="61.09-01.083"/>
    <hyperlink ref="F378" r:id="rId1067" display="https://drive.google.com/file/d/1vY0VXe0z4Q6qRzzoKPXIbQNWGkmqoJjU/view?usp=sharing"/>
    <hyperlink ref="J378" r:id="rId1068" display="SKT"/>
    <hyperlink ref="N378" r:id="rId1069" display="61.09-01.083"/>
    <hyperlink ref="F379" r:id="rId1070" display="https://drive.google.com/file/d/1UG8WPB4J0kXDdqSyI65PbUcGXnAa458z/view?usp=sharing"/>
    <hyperlink ref="J379" r:id="rId1071" display="SHM"/>
    <hyperlink ref="N379" r:id="rId1072" display="61.09-01.083"/>
    <hyperlink ref="F380" r:id="rId1073" display="https://drive.google.com/file/d/1g3uHxshSi1RuJypOQX0Bv7X3uhjNpREq/view?usp=sharing"/>
    <hyperlink ref="J380" r:id="rId1074" display="SKT"/>
    <hyperlink ref="N380" r:id="rId1075" display="61.09-01.759"/>
    <hyperlink ref="F381" r:id="rId1076" display="https://drive.google.com/file/d/17HCFXza0HRxougfaCYUXP-jIPJ4ZH1Bw/view?usp=sharing"/>
    <hyperlink ref="J381" r:id="rId1077" display="SHM"/>
    <hyperlink ref="N381" r:id="rId1078" display="61.09-01.137"/>
    <hyperlink ref="F382" r:id="rId1079" display="https://drive.google.com/file/d/13qJoXnyfupLPO7n8yT5r1M1KO68i_ZT-/view?usp=sharing"/>
    <hyperlink ref="J382" r:id="rId1080" display="SHM"/>
    <hyperlink ref="N382" r:id="rId1081" display="61.09-01.137"/>
    <hyperlink ref="F383" r:id="rId1082" display="https://drive.google.com/file/d/1iAxv5-xhFV1WlqXwU1AB1v2_rzlpAMYF/view?usp=sharing"/>
    <hyperlink ref="J383" r:id="rId1083" display="SKT"/>
    <hyperlink ref="N383" r:id="rId1084" display="61.09-01.761"/>
    <hyperlink ref="J384" r:id="rId1085" display="SKT"/>
    <hyperlink ref="J385" r:id="rId1086" display="SKT"/>
    <hyperlink ref="J386" r:id="rId1087" display="SKT"/>
    <hyperlink ref="J387" r:id="rId1088" display="SKT"/>
    <hyperlink ref="J388" r:id="rId1089" display="SKT"/>
    <hyperlink ref="J389" r:id="rId1090" display="SKT"/>
    <hyperlink ref="J390" r:id="rId1091" display="SKT"/>
    <hyperlink ref="J391" r:id="rId1092" display="SKT"/>
    <hyperlink ref="J392" r:id="rId1093" display="SKT"/>
    <hyperlink ref="J393" r:id="rId1094" display="SKT"/>
    <hyperlink ref="J394" r:id="rId1095" display="SKT"/>
    <hyperlink ref="J395" r:id="rId1096" display="SKT"/>
    <hyperlink ref="J396" r:id="rId1097" display="SKT"/>
    <hyperlink ref="J397" r:id="rId1098" display="SKT"/>
    <hyperlink ref="J398" r:id="rId1099" display="SKT"/>
    <hyperlink ref="F399" r:id="rId1100" display="https://drive.google.com/file/d/1tacz52UpaZBFfKD_XDocX98WJ8Yfk-_E/view?usp=sharing"/>
    <hyperlink ref="J399" r:id="rId1101" display="SKT"/>
    <hyperlink ref="F400" r:id="rId1102" display="https://drive.google.com/file/d/1eP1DnbvJM-JzfjSCqmoz8Sl3hHzLvJSZ/view?usp=sharing"/>
    <hyperlink ref="J400" r:id="rId1103" display="SKT"/>
    <hyperlink ref="N400" r:id="rId1104" display="61.09-01.766"/>
    <hyperlink ref="F401" r:id="rId1105" display="https://drive.google.com/file/d/1F51QCKL8msEnH9hESP-V_DfbkB_jXU41/view?usp=sharing"/>
    <hyperlink ref="J401" r:id="rId1106" display="SKT"/>
    <hyperlink ref="N401" r:id="rId1107" display="61.09-01.767"/>
    <hyperlink ref="F402" r:id="rId1108" display="https://drive.google.com/file/d/1k8rtDXkXKr729bNkmrnOK5OYxSUJuDhp/view?usp=sharing"/>
    <hyperlink ref="J402" r:id="rId1109" display="SKT"/>
    <hyperlink ref="N402" r:id="rId1110" display="61.09-01.769"/>
    <hyperlink ref="F403" r:id="rId1111" display="https://drive.google.com/file/d/1GMcFlXqjbgSp28a2zrmAU3AT_jvldJeg/view?usp=sharing"/>
    <hyperlink ref="J403" r:id="rId1112" display="SKT"/>
    <hyperlink ref="N403" r:id="rId1113" display="61.09-01.770"/>
    <hyperlink ref="F404" r:id="rId1114" display="https://drive.google.com/file/d/1a7K4jCfZjy0Kea1Un4wVgP7MOvNx0gxS/view?usp=sharing"/>
    <hyperlink ref="J404" r:id="rId1115" display="SKT"/>
    <hyperlink ref="M404" r:id="rId1116" display="1.259/PAR/KS/III/2018"/>
    <hyperlink ref="N404" r:id="rId1117" display="61.09-01.771"/>
    <hyperlink ref="F405" r:id="rId1118" display="https://drive.google.com/file/d/13-mYwVHhL0CBLd0zbwppt3K6m6OoLtRY/view?usp=sharing"/>
    <hyperlink ref="J405" r:id="rId1119" display="SKT"/>
    <hyperlink ref="N405" r:id="rId1120" display="61.09-01.772"/>
    <hyperlink ref="J406" r:id="rId1121" display="SKT"/>
    <hyperlink ref="N406" r:id="rId1122" display="61.09-01.773"/>
    <hyperlink ref="F407" r:id="rId1123" display="https://drive.google.com/file/d/1x-ATYL7OZC8yG5KIewxDRFGqFoTaRh-V/view?usp=sharing"/>
    <hyperlink ref="J407" r:id="rId1124" display="SKT"/>
    <hyperlink ref="N407" r:id="rId1125" display="61.09-01.774"/>
    <hyperlink ref="F408" r:id="rId1126" display="https://drive.google.com/file/d/1PESFHqC1s5ibayVx3wc4Eo01KDX7DmjA/view?usp=sharing"/>
    <hyperlink ref="J408" r:id="rId1127" display="SKT"/>
    <hyperlink ref="N408" r:id="rId1128" display="61.09-01.2123"/>
    <hyperlink ref="F409" r:id="rId1129" display="https://drive.google.com/file/d/17FwCBU1r8zL_wjdSeW3knhnZ7B9HSuI8/view?usp=sharing"/>
    <hyperlink ref="J409" r:id="rId1130" display="SKT"/>
    <hyperlink ref="N409" r:id="rId1131" display="61.09-01.2124"/>
    <hyperlink ref="F410" r:id="rId1132" display="https://drive.google.com/file/d/13m9ydj5CFXXI2RdC8GnFWadxUt4M6ctw/view?usp=sharing"/>
    <hyperlink ref="J410" r:id="rId1133" display="SKT"/>
    <hyperlink ref="N410" r:id="rId1134" display="61.09-01.2125"/>
    <hyperlink ref="F411" r:id="rId1135" display="https://drive.google.com/file/d/1Z67YHjKl5kyNLH7HobUmx5ghktoSijg4/view?usp=sharing"/>
    <hyperlink ref="J411" r:id="rId1136" display="SKT"/>
    <hyperlink ref="N411" r:id="rId1137" display="61.09-01.2126"/>
    <hyperlink ref="F412" r:id="rId1138" display="https://drive.google.com/file/d/1eQD0Yi5JBEAUWiW1yshkoguyUIQO58kK/view?usp=sharing"/>
    <hyperlink ref="J412" r:id="rId1139" display="SKT"/>
    <hyperlink ref="N412" r:id="rId1140" display="61.09-01.775"/>
    <hyperlink ref="F413" r:id="rId1141" display="https://drive.google.com/file/d/129ZVuuMop8S6xh4tI40V29bW67vQDxf5/view?usp=sharing"/>
    <hyperlink ref="J413" r:id="rId1142" display="SKT"/>
    <hyperlink ref="N413" r:id="rId1143" display="61.09-01.782"/>
    <hyperlink ref="F414" r:id="rId1144" display="https://drive.google.com/file/d/1RV0pxYBUDn56DyeYekws4fWDG2J-WFns/view?usp=sharing"/>
    <hyperlink ref="J414" r:id="rId1145" display="SKT"/>
    <hyperlink ref="N414" r:id="rId1146" display="61.09-01.783"/>
    <hyperlink ref="F415" r:id="rId1147" display="https://drive.google.com/file/d/1MJHzXKp5sexOktaAokjkTYGGMoPufsMz/view?usp=sharing"/>
    <hyperlink ref="J415" r:id="rId1148" display="SKT"/>
    <hyperlink ref="N415" r:id="rId1149" display="61.09-01.2127"/>
    <hyperlink ref="F416" r:id="rId1150" display="https://drive.google.com/file/d/1IFTma991Z3YEXOR2Z0USHlBM9brBp1D5/view?usp=sharing"/>
    <hyperlink ref="J416" r:id="rId1151" display="SKT"/>
    <hyperlink ref="M416" r:id="rId1152" display="1.934/PAR/KS/XII/2014"/>
    <hyperlink ref="N416" r:id="rId1153" display="61.09-01.582"/>
    <hyperlink ref="F417" r:id="rId1154" display="https://drive.google.com/file/d/1zN7nUPQ9L_1Y39hdr6bJNPmoSPRXzzPb/view?usp=sharing"/>
    <hyperlink ref="J417" r:id="rId1155" display="SHM"/>
    <hyperlink ref="F418" r:id="rId1156" display="https://drive.google.com/file/d/1gYVyg9yC9VhSIA-mg-nJcXmyRal_4SzA/view?usp=sharing"/>
    <hyperlink ref="J418" r:id="rId1157" display="SKT"/>
    <hyperlink ref="N418" r:id="rId1158" display="61.09-01.2128"/>
    <hyperlink ref="F419" r:id="rId1159" display="https://drive.google.com/file/d/13e7rywMSjBDmSOMRle9NDh8u0-xmAXKI/view?usp=sharing"/>
    <hyperlink ref="J419" r:id="rId1160" display="SKT"/>
    <hyperlink ref="N419" r:id="rId1161" display="61.09-01.2129"/>
    <hyperlink ref="F420" r:id="rId1162" display="https://drive.google.com/file/d/1JZ441O7qd4O1RRYXwoZL4m43iOn9n5Yc/view?usp=sharing"/>
    <hyperlink ref="J420" r:id="rId1163" display="SHM"/>
    <hyperlink ref="N420" r:id="rId1164" display="61.09-01.784"/>
    <hyperlink ref="F421" r:id="rId1165" display="https://drive.google.com/file/d/1092cNtnKYlPK430vmmRw9wj7q5qnhIMr/view?usp=sharing"/>
    <hyperlink ref="J421" r:id="rId1166" display="SKT"/>
    <hyperlink ref="N421" r:id="rId1167" display="61.09-01.2130"/>
    <hyperlink ref="F422" r:id="rId1168" display="https://drive.google.com/file/d/1cdWcf4gWbR60UwXsXv-e8VGin1HyJYV6/view?usp=sharing"/>
    <hyperlink ref="J422" r:id="rId1169" display="SKT"/>
    <hyperlink ref="N422" r:id="rId1170" display="61.09-01.2131"/>
    <hyperlink ref="F423" r:id="rId1171" display="https://drive.google.com/file/d/1bSuWpEYrH-Hn1A_bP3ruxzy5ph6G9DdX/view?usp=sharing"/>
    <hyperlink ref="J423" r:id="rId1172" display="SKT"/>
    <hyperlink ref="N423" r:id="rId1173" display="61.09-01.2132"/>
    <hyperlink ref="F424" r:id="rId1174" display="https://drive.google.com/file/d/1T4M67tGpeQzWsgUK8u-VQ4957awNlFOD/view?usp=sharing"/>
    <hyperlink ref="J424" r:id="rId1175" display="SKT"/>
    <hyperlink ref="N424" r:id="rId1176" display="61.09-01.785"/>
    <hyperlink ref="F425" r:id="rId1177" display="https://drive.google.com/file/d/1FkUTI05r-BMqtZk4hUjLEsU_RMyjhohJ/view?usp=sharing"/>
    <hyperlink ref="J425" r:id="rId1178" display="SKT"/>
    <hyperlink ref="F426" r:id="rId1179" display="https://drive.google.com/file/d/16TO_CpcUJCUJTVtUJVpxtHXH9TCHWWjX/view?usp=sharing"/>
    <hyperlink ref="J426" r:id="rId1180" display="SHM"/>
    <hyperlink ref="M426" r:id="rId1181" display="33a/PAR/KS/II/2015"/>
    <hyperlink ref="N426" r:id="rId1182" display="61.09-01.1408"/>
    <hyperlink ref="F427" r:id="rId1183" display="https://drive.google.com/file/d/1k4zW38lh61b-Vg7iNu_XLwEeLugEIos9/view?usp=sharing"/>
    <hyperlink ref="J427" r:id="rId1184" display="SKT"/>
    <hyperlink ref="N427" r:id="rId1185" display="61.09-01.786"/>
    <hyperlink ref="F428" r:id="rId1186" display="https://drive.google.com/file/d/18qhE-lKgw3vXbZzyPhA6-BvF4TqJeedv/view?usp=sharing"/>
    <hyperlink ref="J428" r:id="rId1187" display="SHM"/>
    <hyperlink ref="N428" r:id="rId1188" display="61.09-01.2133"/>
    <hyperlink ref="F429" r:id="rId1189" display="https://drive.google.com/file/d/1y0DlhwKABNJ-pbd7W7K-lRdiTpF6Dk5p/view?usp=sharing"/>
    <hyperlink ref="J429" r:id="rId1190" display="SKT"/>
    <hyperlink ref="N429" r:id="rId1191" display="61.09-01.787"/>
    <hyperlink ref="F430" r:id="rId1192" display="https://drive.google.com/file/d/1ALpmRSxCPKhp03ivZ_X2pCS2KE0ZfdCD/view?usp=sharing"/>
    <hyperlink ref="J430" r:id="rId1193" display="SHM"/>
    <hyperlink ref="N430" r:id="rId1194" display="61.09-01.788"/>
    <hyperlink ref="F431" r:id="rId1195" display="https://drive.google.com/file/d/1tC30zRUyl0tzZJdslXqYsFd5ATxk2wQf/view?usp=sharing"/>
    <hyperlink ref="J431" r:id="rId1196" display="SKT"/>
    <hyperlink ref="N431" r:id="rId1197" display="61.09-01.2134"/>
    <hyperlink ref="F432" r:id="rId1198" display="https://drive.google.com/file/d/1cZj278ootxV7KUJQuI58bX1oWmxqXmyH/view?usp=sharing"/>
    <hyperlink ref="J432" r:id="rId1199" display="SHM"/>
    <hyperlink ref="N432" r:id="rId1200" display="61.09-01.789"/>
    <hyperlink ref="F433" r:id="rId1201" display="https://drive.google.com/file/d/1Y4fBSSzpb7SHkVbg2Od2ig-b1fZYvyuE/view?usp=sharing"/>
    <hyperlink ref="J433" r:id="rId1202" display="SKT"/>
    <hyperlink ref="N433" r:id="rId1203" display="61.09-01.2135"/>
    <hyperlink ref="F434" r:id="rId1204" display="https://drive.google.com/file/d/1f5OR1Fhml0VZBiprCXuPsTe_613-MICZ/view?usp=sharing"/>
    <hyperlink ref="J434" r:id="rId1205" display="SHM"/>
    <hyperlink ref="N434" r:id="rId1206" display="61.09-01.2136"/>
    <hyperlink ref="F435" r:id="rId1207" display="https://drive.google.com/file/d/11fnS-KhC4rfrjQ_Qk5IoFLu3Yc_mjaDk/view?usp=sharing"/>
    <hyperlink ref="J435" r:id="rId1208" display="SKT"/>
    <hyperlink ref="M435" r:id="rId1209" display="1.623/PAR/KS/XII/2016"/>
    <hyperlink ref="N435" r:id="rId1210" display="61.09-01.2137"/>
    <hyperlink ref="J436" r:id="rId1211" display="SKT"/>
    <hyperlink ref="J437" r:id="rId1212" display="SKT"/>
    <hyperlink ref="J438" r:id="rId1213" display="SKT"/>
    <hyperlink ref="J439" r:id="rId1214" display="SKT"/>
    <hyperlink ref="J440" r:id="rId1215" display="SKT"/>
    <hyperlink ref="F441" r:id="rId1216" display="https://drive.google.com/file/d/1KFZhIWmBrGRzLsBpsEB3aCEPFCjjEQlZ/view?usp=sharing"/>
    <hyperlink ref="J441" r:id="rId1217" display="SKT"/>
    <hyperlink ref="N441" r:id="rId1218" display="61.09-01.610"/>
    <hyperlink ref="F442" r:id="rId1219" display="https://drive.google.com/file/d/1Ffdcs1pSVKUrQgoEta5Ue0X1ToZP05rN/view?usp=sharing"/>
    <hyperlink ref="J442" r:id="rId1220" display="SKT"/>
    <hyperlink ref="N442" r:id="rId1221" display="61.09-01.612"/>
    <hyperlink ref="F443" r:id="rId1222" display="https://drive.google.com/file/d/1Nzrs-cblvUIdYrvovRSEGy505ktvcru6/view?usp=sharing"/>
    <hyperlink ref="J443" r:id="rId1223" display="SKT"/>
    <hyperlink ref="N443" r:id="rId1224" display="61.09-01.615"/>
    <hyperlink ref="F444" r:id="rId1225" display="https://drive.google.com/file/d/1GsCcNZRv5zjtrTUDSRipABdnvNL-Ep-g/view?usp=sharing"/>
    <hyperlink ref="J444" r:id="rId1226" display="SKT"/>
    <hyperlink ref="N444" r:id="rId1227" display="61.09-01.622"/>
    <hyperlink ref="F445" r:id="rId1228" display="https://drive.google.com/file/d/1anQzll8PfkgmgymPyuc9-srN4jLjWapZ/view?usp=sharing"/>
    <hyperlink ref="J445" r:id="rId1229" display="SKT"/>
    <hyperlink ref="N445" r:id="rId1230" display="61.09-01.631"/>
    <hyperlink ref="F446" r:id="rId1231" display="https://drive.google.com/file/d/1z7Mv-d3XdyHiew1EcD-_oMTcUCVj6sHQ/view?usp=sharing"/>
    <hyperlink ref="J446" r:id="rId1232" display="SKT"/>
    <hyperlink ref="N446" r:id="rId1233" display="61.09-01.634"/>
    <hyperlink ref="F447" r:id="rId1234" display="https://drive.google.com/file/d/1oX711chxYvTpGRXqLc6JG_AzOCx7GENC/view?usp=sharing"/>
    <hyperlink ref="J447" r:id="rId1235" display="SKT"/>
    <hyperlink ref="N447" r:id="rId1236" display="61.09-01.219"/>
    <hyperlink ref="F448" r:id="rId1237" display="https://drive.google.com/file/d/1vi6BXuId_ToWASNXwyFqSvpiM7K_Pnty/view?usp=sharing"/>
    <hyperlink ref="J448" r:id="rId1238" display="SKT"/>
    <hyperlink ref="N448" r:id="rId1239" display="61.09-01.660"/>
    <hyperlink ref="F449" r:id="rId1240" display="https://drive.google.com/file/d/1475a3-iUu3jSznO3HzyKaYK1wljj4Z4b/view?usp=sharing"/>
    <hyperlink ref="J449" r:id="rId1241" display="SKT"/>
    <hyperlink ref="N449" r:id="rId1242" display="61.09-01.662"/>
    <hyperlink ref="F450" r:id="rId1243" display="https://drive.google.com/file/d/12qYOoiIXQyb5K5FifMAv8ksaX70LuBq5/view?usp=sharing"/>
    <hyperlink ref="J450" r:id="rId1244" display="SKT"/>
    <hyperlink ref="N450" r:id="rId1245" display="61.09-01.2044"/>
    <hyperlink ref="F451" r:id="rId1246" display="https://drive.google.com/file/d/1iOIASSfLSLxQaGE7BZOhUy0QFLoNveCv/view?usp=sharing"/>
    <hyperlink ref="J451" r:id="rId1247" display="SKT"/>
    <hyperlink ref="N451" r:id="rId1248" display="61.09-01.2045"/>
    <hyperlink ref="F452" r:id="rId1249" display="https://drive.google.com/file/d/1Yl1ZoziPRpKpA4w1WfSFP5Ffj6Z8zH23/view?usp=sharing"/>
    <hyperlink ref="J452" r:id="rId1250" display="SHM"/>
    <hyperlink ref="N452" r:id="rId1251" display="61.09-01.221"/>
    <hyperlink ref="F453" r:id="rId1252" display="https://drive.google.com/file/d/1JNVfsULIM3aza1vJp6iv79W_FmSO0LT1/view?usp=sharing"/>
    <hyperlink ref="J453" r:id="rId1253" display="SHM"/>
    <hyperlink ref="N453" r:id="rId1254" display="61.09-01.695"/>
    <hyperlink ref="F454" r:id="rId1255" display="https://drive.google.com/file/d/15u6xN_u8j4t_8y2oyX4YXR6bO-TyN5zw/view?usp=sharing"/>
    <hyperlink ref="J454" r:id="rId1256" display="SKT"/>
    <hyperlink ref="N454" r:id="rId1257" display="61.09-01.2046"/>
    <hyperlink ref="J455" r:id="rId1258" display="SHM"/>
    <hyperlink ref="J456" r:id="rId1259" display="SKT"/>
    <hyperlink ref="F457" r:id="rId1260" display="https://drive.google.com/file/d/17K01oHKnHBe8pZl1RWD9TNpf_DHLJT3k/view?usp=sharing"/>
    <hyperlink ref="J457" r:id="rId1261" display="SKT"/>
    <hyperlink ref="N457" r:id="rId1262" display="61.09-01.2138"/>
    <hyperlink ref="F458" r:id="rId1263" display="https://drive.google.com/file/d/1FVaaoeiJWOlX4jJO7--aZphkbvgaejvc/view?usp=sharing"/>
    <hyperlink ref="J458" r:id="rId1264" display="SKT"/>
    <hyperlink ref="N458" r:id="rId1265" display="61.09-01.2139"/>
    <hyperlink ref="F459" r:id="rId1266" display="https://drive.google.com/file/d/1Oy3rCBWZ8skrCNAVbcNzxHR14t3byQhm/view?usp=sharing"/>
    <hyperlink ref="J459" r:id="rId1267" display="SKT"/>
    <hyperlink ref="N459" r:id="rId1268" display="61.09-01.2140"/>
    <hyperlink ref="F460" r:id="rId1269" display="https://drive.google.com/file/d/1AmBe3cztmZ2L_JQZOVX7pL_-yek678VY/view?usp=sharing"/>
    <hyperlink ref="J460" r:id="rId1270" display="SHM"/>
    <hyperlink ref="N460" r:id="rId1271" display="61.09-01.118"/>
    <hyperlink ref="F461" r:id="rId1272" display="https://drive.google.com/file/d/11tD9cBIIrDeEMMc9BKi99zdAoS4ZwTJg/view?usp=sharing"/>
    <hyperlink ref="J461" r:id="rId1273" display="SKT"/>
    <hyperlink ref="F462" r:id="rId1274" display="https://drive.google.com/file/d/1_eAz_B1y3ec6m1juPwozSI0SOa1T_RgN/view?usp=sharing"/>
    <hyperlink ref="J462" r:id="rId1275" display="SKT"/>
    <hyperlink ref="F463" r:id="rId1276" display="https://drive.google.com/file/d/1I-zxGax6yJupMw9hjE_sXd58JBgsMo_I/view?usp=sharing"/>
    <hyperlink ref="J463" r:id="rId1277" display="SKT"/>
    <hyperlink ref="N463" r:id="rId1278" display="61.09-01.2143"/>
    <hyperlink ref="F464" r:id="rId1279" display="https://drive.google.com/file/d/1jFX2AinwxO7qkn2DEX6npw2LmvayaV4r/view?usp=sharing"/>
    <hyperlink ref="J464" r:id="rId1280" display="SKT"/>
    <hyperlink ref="N464" r:id="rId1281" display="61.09-01.2144"/>
    <hyperlink ref="F465" r:id="rId1282" display="https://drive.google.com/file/d/176sc0PDSNFUUbzeM8zxeV9_sPMGI1E7g/view?usp=sharing"/>
    <hyperlink ref="J465" r:id="rId1283" display="SHM"/>
    <hyperlink ref="N465" r:id="rId1284" display="61.09-01.223"/>
    <hyperlink ref="F466" r:id="rId1285" display="https://drive.google.com/file/d/1VcyzPo6qCQQpGkW1QtC0MIf8t1ubpB_e/view?usp=sharing"/>
    <hyperlink ref="J466" r:id="rId1286" display="SKT"/>
    <hyperlink ref="N466" r:id="rId1287" display="61.09-01.2145"/>
    <hyperlink ref="F467" r:id="rId1288" display="https://drive.google.com/file/d/1hoO1UohCWays-cwUctS1G4Op5bhZXo5H/view?usp=sharing"/>
    <hyperlink ref="J467" r:id="rId1289" display="SKT"/>
    <hyperlink ref="N467" r:id="rId1290" display="61.09-01.583"/>
    <hyperlink ref="F468" r:id="rId1291" display="https://drive.google.com/file/d/1PFqnq99agVlBjQ6iuZop7ZH8XwYLFOFC/view?usp=sharing"/>
    <hyperlink ref="J468" r:id="rId1292" display="SKT"/>
    <hyperlink ref="F469" r:id="rId1293" display="https://drive.google.com/file/d/17MT-6nsyu4wHezYpeWf7z4JgMaUcPwYj/view?usp=sharing"/>
    <hyperlink ref="J469" r:id="rId1294" display="SKT"/>
    <hyperlink ref="N469" r:id="rId1295" display="61.09-01.2147"/>
    <hyperlink ref="F470" r:id="rId1296" display="https://drive.google.com/file/d/13T8wH6PBA0DNOPVG1XyFMpjJxZNvzsPC/view?usp=sharing"/>
    <hyperlink ref="J470" r:id="rId1297" display="SKT"/>
    <hyperlink ref="F471" r:id="rId1298" display="https://drive.google.com/file/d/1YSEcpQ6CNHr-GOtmlU_8VzJNiBo-67Dx/view?usp=sharing"/>
    <hyperlink ref="J471" r:id="rId1299" display="SHM"/>
    <hyperlink ref="N471" r:id="rId1300" display="61.09-01.224"/>
    <hyperlink ref="J472" r:id="rId1301" display="SKT"/>
    <hyperlink ref="F473" r:id="rId1302" display="https://drive.google.com/file/d/1S_YnGuaVPvV_zci_iPGQ6B17Wje8lNnI/view?usp=sharing"/>
    <hyperlink ref="J473" r:id="rId1303" display="SKT"/>
    <hyperlink ref="N473" r:id="rId1304" display="61.09-01.2150"/>
    <hyperlink ref="F474" r:id="rId1305" display="https://drive.google.com/file/d/1h4X7q4y158JNURQxec5M2okhiuhkq-RF/view?usp=sharing"/>
    <hyperlink ref="J474" r:id="rId1306" display="SKT"/>
    <hyperlink ref="N474" r:id="rId1307" display="61.09-01.577"/>
    <hyperlink ref="F475" r:id="rId1308" display="https://drive.google.com/file/d/19UinfyW1e72gm0-I8HeqZJkersgLUcpT/view?usp=sharing"/>
    <hyperlink ref="J475" r:id="rId1309" display="SKT"/>
    <hyperlink ref="N475" r:id="rId1310" display="61.09-01.578"/>
    <hyperlink ref="F476" r:id="rId1311" display="https://drive.google.com/file/d/1XvUbGP7t6rCtvb0MP49LlcrcTBeK85jS/view?usp=sharing"/>
    <hyperlink ref="J476" r:id="rId1312" display="SKT"/>
    <hyperlink ref="F477" r:id="rId1313" display="https://drive.google.com/file/d/11-w5BDVXgQMTExWT5I74ZnJqnIIfV1kR/view?usp=sharing"/>
    <hyperlink ref="J477" r:id="rId1314" display="SKT"/>
    <hyperlink ref="N477" r:id="rId1315" display="61.09-01.225"/>
    <hyperlink ref="F478" r:id="rId1316" display="https://drive.google.com/file/d/19FR_ll3wWQACbV-zRrqmE69haKxhmv_t/view?usp=sharing"/>
    <hyperlink ref="J478" r:id="rId1317" display="SKT"/>
    <hyperlink ref="N478" r:id="rId1318" display="61.09-01.226"/>
    <hyperlink ref="F479" r:id="rId1319" display="https://drive.google.com/file/d/19K67W92MtdwnAnZdgllsypHJ-ZklwXLD/view?usp=sharing"/>
    <hyperlink ref="J479" r:id="rId1320" display="SKT"/>
    <hyperlink ref="N479" r:id="rId1321" display="61.09-01.579"/>
    <hyperlink ref="F480" r:id="rId1322" display="https://drive.google.com/file/d/115LyRHd6JWiXd1_UxWYHJVKrnIyzLFiy/view?usp=sharing"/>
    <hyperlink ref="J480" r:id="rId1323" display="SKT"/>
    <hyperlink ref="N480" r:id="rId1324" display="61.09-01.580"/>
    <hyperlink ref="F481" r:id="rId1325" display="https://drive.google.com/file/d/1c3fEyBjOrFFROZJ-YlCCLE6_59A_PeyQ/view?usp=sharing"/>
    <hyperlink ref="J481" r:id="rId1326" display="SKT"/>
    <hyperlink ref="N481" r:id="rId1327" display="61.09-01.227"/>
    <hyperlink ref="F482" r:id="rId1328" display="https://drive.google.com/file/d/1F8kpqCEtAL_StLDLvKdVKinnuyegnDC-/view?usp=sharing"/>
    <hyperlink ref="J482" r:id="rId1329" display="SKT"/>
    <hyperlink ref="N482" r:id="rId1330" display="61.09-01.581"/>
    <hyperlink ref="F483" r:id="rId1331" display="https://drive.google.com/file/d/1nDIEW-esn1akzNORipyKeeyIs2Jt4hge/view?usp=sharing"/>
    <hyperlink ref="J483" r:id="rId1332" display="SKT"/>
    <hyperlink ref="N483" r:id="rId1333" display="61.09-01.034"/>
    <hyperlink ref="F484" r:id="rId1334" display="https://drive.google.com/file/d/1wTyT5zJ6gZcVMWR_m7YUkalzVrMcbpXN/view?usp=sharing"/>
    <hyperlink ref="J484" r:id="rId1335" display="SKT"/>
    <hyperlink ref="N484" r:id="rId1336" display="61.09-01.584"/>
    <hyperlink ref="F485" r:id="rId1337" display="https://drive.google.com/file/d/1C4elPi6fhf-bIkdZO2hEb9XykYOm8PnW/view?usp=sharing"/>
    <hyperlink ref="J485" r:id="rId1338" display="SKT"/>
    <hyperlink ref="N485" r:id="rId1339" display="61.09-01.228"/>
    <hyperlink ref="F486" r:id="rId1340" display="https://drive.google.com/file/d/1sPao-DRQ0uz5XoEVeKcOoBJWiuRKXWq1/view?usp=sharing"/>
    <hyperlink ref="J486" r:id="rId1341" display="SHM"/>
    <hyperlink ref="N486" r:id="rId1342" display="61.09-01.585"/>
    <hyperlink ref="F487" r:id="rId1343" display="https://drive.google.com/file/d/1RyrRuUfpremCIR4kaMAPrjGW-iTTasJk/view?usp=sharing"/>
    <hyperlink ref="J487" r:id="rId1344" display="SKT"/>
    <hyperlink ref="N487" r:id="rId1345" display="61.09-01.112"/>
    <hyperlink ref="F488" r:id="rId1346" display="https://drive.google.com/file/d/1LA7sbKnerJGHravkgLkcbgOwtTNrOB0f/view?usp=sharing"/>
    <hyperlink ref="J488" r:id="rId1347" display="SKT"/>
    <hyperlink ref="N488" r:id="rId1348" display="61.09-01.229"/>
    <hyperlink ref="F489" r:id="rId1349" display="https://drive.google.com/file/d/1uoG4PGSG8IAlxJAOuvv1W0oeNoJqPDEd/view?usp=sharing"/>
    <hyperlink ref="J489" r:id="rId1350" display="SKT"/>
    <hyperlink ref="N489" r:id="rId1351" display="61.09-01.586"/>
    <hyperlink ref="F490" r:id="rId1352" display="https://drive.google.com/file/d/1NZ2lldrs2BPGdPC8en_69F4Clz2CiQTE/view?usp=sharing"/>
    <hyperlink ref="J490" r:id="rId1353" display="SHM"/>
    <hyperlink ref="N490" r:id="rId1354" display="61.09-01.587"/>
    <hyperlink ref="F491" r:id="rId1355" display="https://drive.google.com/file/d/13vk-u_GOCBObOkvOvQEXwtFEOQ15jqqT/view?usp=sharing"/>
    <hyperlink ref="J491" r:id="rId1356" display="SKT"/>
    <hyperlink ref="N491" r:id="rId1357" display="61.09-01.046"/>
    <hyperlink ref="F492" r:id="rId1358" display="https://drive.google.com/file/d/1UcDDzAJDj1tazEqhx4BEm25j90Roxyte/view?usp=sharing"/>
    <hyperlink ref="J492" r:id="rId1359" display="SKT"/>
    <hyperlink ref="N492" r:id="rId1360" display="61.09-01.230"/>
    <hyperlink ref="F493" r:id="rId1361" display="https://drive.google.com/file/d/11u_BscREV_t1WdhtdCi350mr37tE7aav/view?usp=sharing"/>
    <hyperlink ref="J493" r:id="rId1362" display="SKT"/>
    <hyperlink ref="N493" r:id="rId1363" display="61.09-01.048"/>
    <hyperlink ref="F494" r:id="rId1364" display="https://drive.google.com/file/d/1OSt_saJLkP6HHkS8aqSMFNxQlWEPldJ6/view?usp=sharing"/>
    <hyperlink ref="J494" r:id="rId1365" display="SKT"/>
    <hyperlink ref="N494" r:id="rId1366" display="61.09-01.048"/>
    <hyperlink ref="F495" r:id="rId1367" display="https://drive.google.com/file/d/1CExgHFg58RxYPPtMHW3CFZNu7Q4v8ZGT/view?usp=sharing"/>
    <hyperlink ref="J495" r:id="rId1368" display="SKT"/>
    <hyperlink ref="N495" r:id="rId1369" display="61.09-01.048"/>
    <hyperlink ref="F496" r:id="rId1370" display="https://drive.google.com/file/d/1GTPfCw8VorfcOEvkZLaHr1wHG_oKoqqT/view?usp=sharing"/>
    <hyperlink ref="J496" r:id="rId1371" display="SHM"/>
    <hyperlink ref="N496" r:id="rId1372" display="61.09-01.588"/>
    <hyperlink ref="F497" r:id="rId1373" display="https://drive.google.com/file/d/1Y5Zko4pN-TxZMXHA9pGFb0dYyaWKVQ8D/view?usp=sharing"/>
    <hyperlink ref="J497" r:id="rId1374" display="SHM"/>
    <hyperlink ref="N497" r:id="rId1375" display="61.09-01.230"/>
    <hyperlink ref="F498" r:id="rId1376" display="https://drive.google.com/file/d/1gl3E5bR110mhSEsRY3klVfaUhLO-p7c4/view?usp=sharing"/>
    <hyperlink ref="J498" r:id="rId1377" display="SKT"/>
    <hyperlink ref="N498" r:id="rId1378" display="61.09-01.589"/>
    <hyperlink ref="F499" r:id="rId1379" display="https://drive.google.com/file/d/1PRHH6QzocSD7qC49lSoidxwiq00kfdk0/view?usp=sharing"/>
    <hyperlink ref="J499" r:id="rId1380" display="SKT"/>
    <hyperlink ref="N499" r:id="rId1381" display="61.09-01.232"/>
    <hyperlink ref="F500" r:id="rId1382" display="https://drive.google.com/file/d/1aOBVyrCRLWMSmyyjKf-SOLhCaZoXXhEg/view?usp=sharing"/>
    <hyperlink ref="J500" r:id="rId1383" display="SHM"/>
    <hyperlink ref="N500" r:id="rId1384" display="61.09-01.2151"/>
    <hyperlink ref="F501" r:id="rId1385" display="https://drive.google.com/file/d/1JpWWh1Q0jrZcVeIPbFJmBK9Te7QtHgR9/view?usp=sharing"/>
    <hyperlink ref="J501" r:id="rId1386" display="SKT"/>
    <hyperlink ref="N501" r:id="rId1387" display="61.09-01.233"/>
    <hyperlink ref="F502" r:id="rId1388" display="https://drive.google.com/file/d/1r9intCiIeZY4HocrJkoMKwVY3JodLKH8/view?usp=sharing"/>
    <hyperlink ref="J502" r:id="rId1389" display="SKT"/>
    <hyperlink ref="N502" r:id="rId1390" display="61.09-01.590"/>
    <hyperlink ref="F503" r:id="rId1391" display="https://drive.google.com/file/d/1A1Nf6GCvMcYYggaICb2ix960byxG_SQr/view?usp=sharing"/>
    <hyperlink ref="J503" r:id="rId1392" display="SKT"/>
    <hyperlink ref="N503" r:id="rId1393" display="61.09-01.234"/>
    <hyperlink ref="F504" r:id="rId1394" display="https://drive.google.com/file/d/14Saorn5aRY67oh_m_kH85wDssa2Xo2YR/view?usp=sharing"/>
    <hyperlink ref="J504" r:id="rId1395" display="SHM"/>
    <hyperlink ref="N504" r:id="rId1396" display="61.09-01.591"/>
    <hyperlink ref="F505" r:id="rId1397" display="https://drive.google.com/file/d/1uW6TOx3OWWHeocUzi6e5UX0D_eugXLz4/view?usp=sharing"/>
    <hyperlink ref="J505" r:id="rId1398" display="SKT"/>
    <hyperlink ref="N505" r:id="rId1399" display="61.09-01.261"/>
    <hyperlink ref="F506" r:id="rId1400" display="https://drive.google.com/file/d/1q-dwfHSHu2Omun0KhcZJFGbDX8n0GHiG/view?usp=sharing"/>
    <hyperlink ref="J506" r:id="rId1401" display="SKT"/>
    <hyperlink ref="N506" r:id="rId1402" display="61.09-01.262"/>
    <hyperlink ref="F507" r:id="rId1403" display="https://drive.google.com/file/d/1PiXx2nt8ai0RizUm0mdDZdahXFq93BuA/view?usp=sharing"/>
    <hyperlink ref="J507" r:id="rId1404" display="SKT"/>
    <hyperlink ref="N507" r:id="rId1405" display="61.09-01.263"/>
    <hyperlink ref="F508" r:id="rId1406" display="https://drive.google.com/file/d/1HSSY2HqVD0b1JsJfZJyBTLQ3mk15nP50/view?usp=sharing"/>
    <hyperlink ref="J508" r:id="rId1407" display="SKT"/>
    <hyperlink ref="N508" r:id="rId1408" display="61.09-01.592"/>
    <hyperlink ref="F509" r:id="rId1409" display="https://drive.google.com/file/d/1HP9Ue0jN2RBRDOiJQpmQ7R9VDb88R9lg/view?usp=sharing"/>
    <hyperlink ref="J509" r:id="rId1410" display="SKT"/>
    <hyperlink ref="N509" r:id="rId1411" display="61.09-01.600"/>
    <hyperlink ref="F510" r:id="rId1412" display="https://drive.google.com/file/d/1RpuZ5VYpP8TYJKhgFRhimN2mml6LdaP8/view?usp=sharing"/>
    <hyperlink ref="J510" r:id="rId1413" display="SKT"/>
    <hyperlink ref="N510" r:id="rId1414" display="61.09-01.601"/>
    <hyperlink ref="F511" r:id="rId1415" display="https://drive.google.com/file/d/10qxXlW3dhYa_XT4nJrJ5305fgUMprrEu/view?usp=sharing"/>
    <hyperlink ref="J511" r:id="rId1416" display="SHM"/>
    <hyperlink ref="N511" r:id="rId1417" display="61.09-01.608"/>
    <hyperlink ref="F512" r:id="rId1418" display="https://drive.google.com/file/d/1AVnEfdk3Fa_3gxyInUCu9OSbXMkpUi0A/view?usp=sharing"/>
    <hyperlink ref="J512" r:id="rId1419" display="SKT"/>
    <hyperlink ref="M512" r:id="rId1420" display="2.164/PAR/KS/IX/2017"/>
    <hyperlink ref="N512" r:id="rId1421" display="61.09-01.618"/>
    <hyperlink ref="F513" r:id="rId1422" display="https://drive.google.com/file/d/1dJsm_IU738uloDwnug-RrLGsmbZ7mQpK/view?usp=sharing"/>
    <hyperlink ref="J513" r:id="rId1423" display="SKT"/>
    <hyperlink ref="M513" r:id="rId1424" display="2.924/PAR/KS/VI/2018"/>
    <hyperlink ref="N513" r:id="rId1425" display="61.09-01.619"/>
    <hyperlink ref="F514" r:id="rId1426" display="https://drive.google.com/file/d/1hLTTCcUzY9Pz9CEIGaYyfcz111vJpbBo/view?usp=sharing"/>
    <hyperlink ref="J514" r:id="rId1427" display="SKT"/>
    <hyperlink ref="M514" r:id="rId1428" display="590/PAR/KS/VIII/2016"/>
    <hyperlink ref="N514" r:id="rId1429" display="61.09-01.623"/>
    <hyperlink ref="F515" r:id="rId1430" display="https://drive.google.com/file/d/1dYgf1BttRI-DI2hre3SEsvSqayomMUM_/view?usp=sharing"/>
    <hyperlink ref="J515" r:id="rId1431" display="SKT"/>
    <hyperlink ref="N515" r:id="rId1432" display="61.09-01.625"/>
    <hyperlink ref="F516" r:id="rId1433" display="https://drive.google.com/file/d/1QJTH__QhvncPBVEVEBhEXDKHgwcK3saD/view?usp=sharing"/>
    <hyperlink ref="J516" r:id="rId1434" display="SKT"/>
    <hyperlink ref="M516" r:id="rId1435" display="595/PAR/PKS-MN/V/2014"/>
    <hyperlink ref="N516" r:id="rId1436" display="61.09-01.626"/>
    <hyperlink ref="F517" r:id="rId1437" display="https://drive.google.com/file/d/1h25JyhowcjCz1JIf_1HjY8V6ADuYIU7V/view?usp=sharing"/>
    <hyperlink ref="J517" r:id="rId1438" display="SKT"/>
    <hyperlink ref="M517" r:id="rId1439" display="595/PAR/PKS-MN/V/2014"/>
    <hyperlink ref="N517" r:id="rId1440" display="61.09-01.627"/>
    <hyperlink ref="F518" r:id="rId1441" display="https://drive.google.com/file/d/1Dn2Dd8Yvtl2yQjXDnIm_qKCXFxFhLrWa/view?usp=sharing"/>
    <hyperlink ref="J518" r:id="rId1442" display="SKT"/>
    <hyperlink ref="M518" r:id="rId1443" display="1.25a/PAR/KS/VI/2017"/>
    <hyperlink ref="N518" r:id="rId1444" display="61.09-01.632"/>
    <hyperlink ref="F519" r:id="rId1445" display="https://drive.google.com/file/d/1DmzmceqY_zoL9heODkrej3utnTEBs5KA/view?usp=sharing"/>
    <hyperlink ref="J519" r:id="rId1446" display="SKT"/>
    <hyperlink ref="M519" r:id="rId1447" display="1.25a/PAR/KS/VI/2017"/>
    <hyperlink ref="N519" r:id="rId1448" display="61.09-01.633"/>
    <hyperlink ref="F520" r:id="rId1449" display="https://drive.google.com/file/d/1bi3LxwYRdTnWIPWYroRVVnEfM0dJ7Y3y/view?usp=sharing"/>
    <hyperlink ref="J520" r:id="rId1450" display="SKT"/>
    <hyperlink ref="N520" r:id="rId1451" display="61.09-01.563"/>
    <hyperlink ref="F521" r:id="rId1452" display="https://drive.google.com/file/d/1FFKrDjUZO_9I0TGa1jIXOMRdKR1diL8J/view?usp=sharing"/>
    <hyperlink ref="J521" r:id="rId1453" display="SKT"/>
    <hyperlink ref="N521" r:id="rId1454" display="61.09-01.564"/>
    <hyperlink ref="F522" r:id="rId1455" display="https://drive.google.com/file/d/1eFqwx2doWCjRk-jsV7Of_IcGyhb2Jrgj/view?usp=sharing"/>
    <hyperlink ref="J522" r:id="rId1456" display="SKT"/>
    <hyperlink ref="M522" r:id="rId1457" display="2.285/PAR/KS/IX/2017"/>
    <hyperlink ref="N522" r:id="rId1458" display="61.09-01.639"/>
    <hyperlink ref="J523" r:id="rId1459" display="SKT"/>
    <hyperlink ref="M523" r:id="rId1460" display="2.285/PAR/KS/IX/2017"/>
    <hyperlink ref="F524" r:id="rId1461" display="https://drive.google.com/file/d/1XCLt3f2r5gArxZQQyJz6GtsRCPk18yt8/view?usp=sharing"/>
    <hyperlink ref="J524" r:id="rId1462" display="SKT"/>
    <hyperlink ref="M524" r:id="rId1463" display="130/PAR/KS/I/2020"/>
    <hyperlink ref="N524" r:id="rId1464" display="61.09-01.642"/>
    <hyperlink ref="F525" r:id="rId1465" display="https://drive.google.com/file/d/1jj9swmGm-ASzcrV9zBKL3iv7jUBsYsKw/view?usp=sharing"/>
    <hyperlink ref="J525" r:id="rId1466" display="SKT"/>
    <hyperlink ref="M525" r:id="rId1467" display="130/PAR/KS/I/2020"/>
    <hyperlink ref="N525" r:id="rId1468" display="61.09-01.643"/>
    <hyperlink ref="F526" r:id="rId1469" display="https://drive.google.com/file/d/1vqtPoDqH9GeFGtFKAPsc_NMwl2_hx9lF/view?usp=sharing"/>
    <hyperlink ref="J526" r:id="rId1470" display="SKT"/>
    <hyperlink ref="M526" r:id="rId1471" display="130/PAR/KS/I/2020"/>
    <hyperlink ref="N526" r:id="rId1472" display="61.09-01.644"/>
    <hyperlink ref="F527" r:id="rId1473" display="https://drive.google.com/file/d/1Qpg2T8G3egyMJI5IxOD6TCg-CFix8PLl/view?usp=sharing"/>
    <hyperlink ref="J527" r:id="rId1474" display="SKT"/>
    <hyperlink ref="N527" r:id="rId1475" display="61.09-01.645"/>
    <hyperlink ref="F528" r:id="rId1476" display="https://drive.google.com/file/d/1z15uS5oN7m1sllGs_1mFRaZshqNeBi4T/view?usp=sharing"/>
    <hyperlink ref="J528" r:id="rId1477" display="SKT"/>
    <hyperlink ref="N528" r:id="rId1478" display="61.09-01.646"/>
    <hyperlink ref="F529" r:id="rId1479" display="https://drive.google.com/file/d/1_RyPV9FxQ8KHmPTqqm7a3nePw0h88oih/view?usp=sharing"/>
    <hyperlink ref="J529" r:id="rId1480" display="SKT"/>
    <hyperlink ref="N529" r:id="rId1481" display="61.09-01.647"/>
    <hyperlink ref="F530" r:id="rId1482" display="https://drive.google.com/file/d/1Ljytd6JDXksV6bEyXyzm_heNjP7Qsxkj/view?usp=sharing"/>
    <hyperlink ref="J530" r:id="rId1483" display="SKT"/>
    <hyperlink ref="N530" r:id="rId1484" display="61.09-01.648"/>
    <hyperlink ref="J531" r:id="rId1485" display="SKT"/>
    <hyperlink ref="J532" r:id="rId1486" display="SKT"/>
    <hyperlink ref="F533" r:id="rId1487" display="https://drive.google.com/file/d/13aaQ7I7n8h_DhWgVFKuAocjfzWEO8Qns/view?usp=sharing"/>
    <hyperlink ref="J533" r:id="rId1488" display="SKT"/>
    <hyperlink ref="N533" r:id="rId1489" display="61.09-01.652"/>
    <hyperlink ref="F534" r:id="rId1490" display="https://drive.google.com/file/d/1cYSxEw9tOcWLHZNWvH0-0pVorUMNRY0M/view?usp=sharing"/>
    <hyperlink ref="J534" r:id="rId1491" display="SKT"/>
    <hyperlink ref="N534" r:id="rId1492" display="61.09-01.653"/>
    <hyperlink ref="F535" r:id="rId1493" display="https://drive.google.com/file/d/1USGAMLDKfszp-xjCQe1zACdYFQwXoyCE/view?usp=sharing"/>
    <hyperlink ref="J535" r:id="rId1494" display="SHM"/>
    <hyperlink ref="N535" r:id="rId1495" display="61.09-01.655"/>
    <hyperlink ref="F536" r:id="rId1496" display="https://drive.google.com/file/d/10csd_-shSkIu1O24B_1L8wrcB8LoxxmO/view?usp=sharing"/>
    <hyperlink ref="J536" r:id="rId1497" display="SKT"/>
    <hyperlink ref="M536" r:id="rId1498" display="1.362/PAR/KS/I/2017"/>
    <hyperlink ref="N536" r:id="rId1499" display="61.09-01.657"/>
    <hyperlink ref="F537" r:id="rId1500" display="https://drive.google.com/file/d/16Wv8ZTEvUbB9SHEh_e6QLvRY0_J7rnhy/view?usp=sharing"/>
    <hyperlink ref="J537" r:id="rId1501" display="SKT"/>
    <hyperlink ref="M537" r:id="rId1502" display="1.362/PAR/KS/I/2017"/>
    <hyperlink ref="N537" r:id="rId1503" display="61.09-01.658"/>
    <hyperlink ref="F538" r:id="rId1504" display="https://drive.google.com/file/d/1_z-OmFan7aKeV_GJHFFYl0Q7WLZKJH0S/view?usp=sharing"/>
    <hyperlink ref="J538" r:id="rId1505" display="SKT"/>
    <hyperlink ref="F539" r:id="rId1506" display="https://drive.google.com/file/d/1BIrhJVHQJIPuDVBBqRJ7Ube8NbEMyqIK/view?usp=sharing"/>
    <hyperlink ref="J539" r:id="rId1507" display="SKT"/>
    <hyperlink ref="F540" r:id="rId1508" display="https://drive.google.com/file/d/1UVzwrOZjQo7XjkCGePWJjPEScCkO0Fq7/view?usp=sharing"/>
    <hyperlink ref="J540" r:id="rId1509" display="SKT"/>
    <hyperlink ref="N540" r:id="rId1510" display="61.09-01.691"/>
    <hyperlink ref="F541" r:id="rId1511" display="https://drive.google.com/file/d/1GhhHZ6WPdvV5QWA-f-dMgX455N9Ejjyz/view?usp=sharing"/>
    <hyperlink ref="J541" r:id="rId1512" display="SKT"/>
    <hyperlink ref="M541" r:id="rId1513" display="1.253/PAR/KS/VI/2017"/>
    <hyperlink ref="N541" r:id="rId1514" display="61.09-01.571"/>
    <hyperlink ref="F542" r:id="rId1515" display="https://drive.google.com/file/d/16LXwZuDilxjOArdryoULtmaZBz7RNsIa/view?usp=sharing"/>
    <hyperlink ref="J542" r:id="rId1516" display="SKT"/>
    <hyperlink ref="M542" r:id="rId1517" display="2.285/PAR/KS/IX/2017"/>
    <hyperlink ref="N542" r:id="rId1518" display="61.09-01.705"/>
    <hyperlink ref="F543" r:id="rId1519" display="https://drive.google.com/file/d/1R47nkzMtrchiCJQwBukazJi1dYtrp8BK/view?usp=sharing"/>
    <hyperlink ref="J543" r:id="rId1520" display="SKT"/>
    <hyperlink ref="M543" r:id="rId1521" display="661/PAR/KS/IX/2011"/>
    <hyperlink ref="F544" r:id="rId1522" display="https://drive.google.com/file/d/12UyRBY7ESFL1sx-CesM7UrmuEZXKMBpO/view?usp=sharing"/>
    <hyperlink ref="J544" r:id="rId1523" display="SKT"/>
    <hyperlink ref="M544" r:id="rId1524" display="661/PAR/KS/IX/2011"/>
    <hyperlink ref="N544" r:id="rId1525" display="61.09-01.713"/>
    <hyperlink ref="F545" r:id="rId1526" display="https://drive.google.com/file/d/1dqDFHA7HjNwTld48W1YGKZHufiNrb-05/view?usp=sharing"/>
    <hyperlink ref="J545" r:id="rId1527" display="SKT"/>
    <hyperlink ref="M545" r:id="rId1528" display="2.163/PAR/KS/IX/2017"/>
    <hyperlink ref="N545" r:id="rId1529" display="61.09-01.714"/>
    <hyperlink ref="F546" r:id="rId1530" display="https://drive.google.com/file/d/15PGmARb-Fqnc_BZ_Lo5T2dHCduR6QnjV/view?usp=sharing"/>
    <hyperlink ref="J546" r:id="rId1531" display="SKT"/>
    <hyperlink ref="M546" r:id="rId1532" display="2.285/PAR/KS/IX/2017"/>
    <hyperlink ref="N546" r:id="rId1533" display="61.09-01.719"/>
    <hyperlink ref="J547" r:id="rId1534" display="SKT"/>
    <hyperlink ref="J548" r:id="rId1535" display="SKT"/>
    <hyperlink ref="J549" r:id="rId1536" display="SKT"/>
    <hyperlink ref="J550" r:id="rId1537" display="SKT"/>
    <hyperlink ref="J551" r:id="rId1538" display="SKT"/>
    <hyperlink ref="J552" r:id="rId1539" display="SKT"/>
    <hyperlink ref="J553" r:id="rId1540" display="SKT"/>
    <hyperlink ref="J554" r:id="rId1541" display="SKT"/>
    <hyperlink ref="F555" r:id="rId1542" display="https://drive.google.com/file/d/1S9xoe6fyBajgKN6uEyo-UT4qsJ1cwBfq/view?usp=sharing"/>
    <hyperlink ref="J555" r:id="rId1543" display="SKT"/>
    <hyperlink ref="N555" r:id="rId1544" display="61.09-01.597"/>
    <hyperlink ref="F556" r:id="rId1545" display="https://drive.google.com/file/d/1hrwYM7-KRlUVB-KKLtRCVij0F6uppMAo/view?usp=sharing"/>
    <hyperlink ref="J556" r:id="rId1546" display="SKT"/>
    <hyperlink ref="N556" r:id="rId1547" display="61.09-01.598"/>
    <hyperlink ref="F557" r:id="rId1548" display="https://drive.google.com/file/d/10UgDeDXzmRme_vgN6WEhao0wSahB1lBQ/view?usp=sharing"/>
    <hyperlink ref="J557" r:id="rId1549" display="SKT"/>
    <hyperlink ref="N557" r:id="rId1550" display="61.09-01.602"/>
    <hyperlink ref="F558" r:id="rId1551" display="https://drive.google.com/file/d/1ZLGjl2zmuvouqCZGjLK1YO57YrEoPB1J/view?usp=sharing"/>
    <hyperlink ref="J558" r:id="rId1552" display="SKT"/>
    <hyperlink ref="N558" r:id="rId1553" display="61.09-01.609"/>
    <hyperlink ref="F559" r:id="rId1554" display="https://drive.google.com/file/d/1H1n0wzkE68A2ixE7gOlL1BIK6_fxFF9R/view?usp=sharing"/>
    <hyperlink ref="J559" r:id="rId1555" display="SHM"/>
    <hyperlink ref="N559" r:id="rId1556" display="61.09-01.561"/>
    <hyperlink ref="F560" r:id="rId1557" display="https://drive.google.com/file/d/1FJQms7CtZ1kHD0xT_aktUSLomZCWHvO-/view?usp=sharing"/>
    <hyperlink ref="J560" r:id="rId1558" display="SKT"/>
    <hyperlink ref="N560" r:id="rId1559" display="61.09-01.624"/>
    <hyperlink ref="F561" r:id="rId1560" display="https://drive.google.com/file/d/1gHeA_t_LUnN4rzKPWz9NN4tJwMbiChaH/view?usp=sharing"/>
    <hyperlink ref="J561" r:id="rId1561" display="SKT"/>
    <hyperlink ref="N561" r:id="rId1562" display="61.09-01.637"/>
    <hyperlink ref="F562" r:id="rId1563" display="https://drive.google.com/file/d/1biBGAtnwG51iEXIoauV6AI4urMPm63AR/view?usp=sharing"/>
    <hyperlink ref="J562" r:id="rId1564" display="SKT"/>
    <hyperlink ref="N562" r:id="rId1565" display="61.09-01.649"/>
    <hyperlink ref="F563" r:id="rId1566" display="https://drive.google.com/file/d/1nBzKyzr8DPcl4wcQss4BFzAQ0aIE33CC/view?usp=sharing"/>
    <hyperlink ref="J563" r:id="rId1567" display="SKT"/>
    <hyperlink ref="N563" r:id="rId1568" display="61.09-01.650"/>
    <hyperlink ref="F564" r:id="rId1569" display="https://drive.google.com/file/d/1YmLKhbS6J_VngQgIXZRGUwI6yFEoydaL/view?usp=sharing"/>
    <hyperlink ref="J564" r:id="rId1570" display="SKT"/>
    <hyperlink ref="N564" r:id="rId1571" display="61.09-01.667"/>
    <hyperlink ref="F565" r:id="rId1572" display="https://drive.google.com/file/d/1PV5mtAlzWtSWOgpxq28H8jZUnjn_-OCf/view?usp=sharing"/>
    <hyperlink ref="J565" r:id="rId1573" display="SHM"/>
    <hyperlink ref="N565" r:id="rId1574" display="61.09-01.569"/>
    <hyperlink ref="F566" r:id="rId1575" display="https://drive.google.com/file/d/1xZdbCoZA77pjNBhN0X10QJo4vUq-0kpl/view?usp=sharing"/>
    <hyperlink ref="J566" r:id="rId1576" display="SKT"/>
    <hyperlink ref="N566" r:id="rId1577" display="61.09-01.2047"/>
    <hyperlink ref="F567" r:id="rId1578" display="https://drive.google.com/file/d/1Wsy07jJO1hjWVwltzU0yYQ0ob07y8hXD/view?usp=sharing"/>
    <hyperlink ref="J567" r:id="rId1579" display="SKT"/>
    <hyperlink ref="F568" r:id="rId1580" display="https://drive.google.com/file/d/19pxtyvcWHRAG13kMOG1SQQrZDzlYOyOo/view?usp=sharing"/>
    <hyperlink ref="J568" r:id="rId1581" display="SKT"/>
    <hyperlink ref="F569" r:id="rId1582" display="https://drive.google.com/file/d/1oHAdXTdJ9_0ZAk6-gU-8_OK2A3eQGTX-/view?usp=sharing"/>
    <hyperlink ref="J569" r:id="rId1583" display="SKT"/>
    <hyperlink ref="F570" r:id="rId1584" display="https://drive.google.com/file/d/1YVm_JQZLw3eyzvf8qmvorp3XsFIPc_-p/view?usp=sharing"/>
    <hyperlink ref="J570" r:id="rId1585" display="SKT"/>
    <hyperlink ref="F571" r:id="rId1586" display="https://drive.google.com/file/d/1ihiWZqAqF1Z8JbmvF8KW-aqk70hDPYuC/view?usp=sharing"/>
    <hyperlink ref="J571" r:id="rId1587" display="SKT"/>
    <hyperlink ref="M571" r:id="rId1588" display="460/PAR/KS/II/2017"/>
    <hyperlink ref="N571" r:id="rId1589" display="61.09-01.692"/>
    <hyperlink ref="F572" r:id="rId1590" display="https://drive.google.com/file/d/113gwdcCViJqRNUD2Kdo4c9wTqzj3utcP/view?usp=sharing"/>
    <hyperlink ref="J572" r:id="rId1591" display="SKT"/>
    <hyperlink ref="N572" r:id="rId1592" display="61.09-01.694"/>
    <hyperlink ref="F573" r:id="rId1593" display="https://drive.google.com/file/d/1op7FVgUF0VpyhSI7Iw_9fKt8kjlQwr6Z/view?usp=sharing"/>
    <hyperlink ref="J573" r:id="rId1594" display="SKT"/>
    <hyperlink ref="N573" r:id="rId1595" display="61.09-01.698"/>
    <hyperlink ref="F574" r:id="rId1596" display="https://drive.google.com/file/d/1gXneCbrRFo67DgoXvy115l5er1VLSUBw/view?usp=sharing"/>
    <hyperlink ref="J574" r:id="rId1597" display="SKT"/>
    <hyperlink ref="N574" r:id="rId1598" display="61.09-01.574"/>
    <hyperlink ref="F575" r:id="rId1599" display="https://drive.google.com/file/d/1UZFOltAcFkJkbLVcy1Uc12SY-6j9qFf6/view?usp=sharing"/>
    <hyperlink ref="J575" r:id="rId1600" display="SKT"/>
    <hyperlink ref="N575" r:id="rId1601" display="61.09-01.721"/>
    <hyperlink ref="F576" r:id="rId1602" display="https://drive.google.com/file/d/1zjRbAsqUHhgcNOSqvDDKqiUF20c4SbwQ/view?usp=sharing"/>
    <hyperlink ref="J576" r:id="rId1603" display="SKT"/>
    <hyperlink ref="N576" r:id="rId1604" display="61.09-01.764"/>
    <hyperlink ref="F577" r:id="rId1605" display="https://drive.google.com/file/d/1GseMqoCKkrudo8CdxPgzuMN0M0vjuOz9/view?usp=sharing"/>
    <hyperlink ref="J577" r:id="rId1606" display="SKT"/>
    <hyperlink ref="N577" r:id="rId1607" display="61.09-01.2152"/>
    <hyperlink ref="F578" r:id="rId1608" display="https://drive.google.com/file/d/1cve298XdRkoPtlWM5uhMhZUYeW6hVz8s/view?usp=sharing"/>
    <hyperlink ref="J578" r:id="rId1609" display="SKT"/>
    <hyperlink ref="N578" r:id="rId1610" display="61.09-01.765"/>
    <hyperlink ref="F579" r:id="rId1611" display="https://drive.google.com/file/d/1lmVkDx86GwCumv_j7qmQA1JgsDtDlVnw/view?usp=sharing"/>
    <hyperlink ref="J579" r:id="rId1612" display="SKT"/>
    <hyperlink ref="N579" r:id="rId1613" display="61.09-01.768"/>
    <hyperlink ref="F580" r:id="rId1614" display="https://drive.google.com/file/d/1tpKXwDVdGsjt2ElRT5GGU__5atjR2E5j/view?usp=sharing"/>
    <hyperlink ref="J580" r:id="rId1615" display="SKT"/>
    <hyperlink ref="N580" r:id="rId1616" display="61.09-01.776"/>
    <hyperlink ref="F581" r:id="rId1617" display="https://drive.google.com/file/d/1o1zyb6fNUvjysPu80CRnGr5U0lqv-GoQ/view?usp=sharing"/>
    <hyperlink ref="J581" r:id="rId1618" display="SKT"/>
    <hyperlink ref="N581" r:id="rId1619" display="61.09-01.777"/>
    <hyperlink ref="F582" r:id="rId1620" display="https://drive.google.com/file/d/1GlFCM28XfMdXaoGMB67Z2jPLSd7F1-gy/view?usp=sharing"/>
    <hyperlink ref="J582" r:id="rId1621" display="SKT"/>
    <hyperlink ref="N582" r:id="rId1622" display="61.09-01.762"/>
    <hyperlink ref="F583" r:id="rId1623" display="https://drive.google.com/file/d/1dWtAm_KTu-VrnTq2CE1ViyuBI2hd3L_C/view?usp=sharing"/>
    <hyperlink ref="J583" r:id="rId1624" display="SKT"/>
    <hyperlink ref="N583" r:id="rId1625" display="61.09-01.763"/>
    <hyperlink ref="F584" r:id="rId1626" display="https://drive.google.com/file/d/1kuTYTsCcdjyScc6xFlMBgmnWKqB9ACmm/view?usp=sharing"/>
    <hyperlink ref="J584" r:id="rId1627" display="SKT"/>
    <hyperlink ref="N584" r:id="rId1628" display="61.09-01.778"/>
    <hyperlink ref="F585" r:id="rId1629" display="https://drive.google.com/file/d/1xUP10kMrzVK-lbLLYpIQgmUPgWEJS76O/view?usp=sharing"/>
    <hyperlink ref="J585" r:id="rId1630" display="SKT"/>
    <hyperlink ref="N585" r:id="rId1631" display="61.09-01.779"/>
    <hyperlink ref="F586" r:id="rId1632" display="https://drive.google.com/file/d/1wWnd31dzJjBewSllDkJUvNKiTC_FOins/view?usp=sharing"/>
    <hyperlink ref="J586" r:id="rId1633" display="SKT"/>
    <hyperlink ref="N586" r:id="rId1634" display="61.09-01.2153"/>
    <hyperlink ref="F587" r:id="rId1635" display="https://drive.google.com/file/d/1uJ4nN2HyYcvF79TTTMKFKYJyn5v7Mqwe/view?usp=sharing"/>
    <hyperlink ref="J587" r:id="rId1636" display="SKT"/>
    <hyperlink ref="N587" r:id="rId1637" display="61.09-01.780"/>
    <hyperlink ref="F588" r:id="rId1638" display="https://drive.google.com/file/d/1jm4dwq6aiwdUk-P3nvFeep7ExKH01pgJ/view?usp=sharing"/>
    <hyperlink ref="J588" r:id="rId1639" display="SKT"/>
    <hyperlink ref="N588" r:id="rId1640" display="61.09-01.781"/>
    <hyperlink ref="F589" r:id="rId1641" display="https://drive.google.com/file/d/1gsKh6S1eTSUZ7e2Yuo_eGKBPYHQnMVAq/view?usp=sharing"/>
    <hyperlink ref="J589" r:id="rId1642" display="SKT"/>
    <hyperlink ref="N589" r:id="rId1643" display="61.09-01.2154"/>
    <hyperlink ref="F590" r:id="rId1644" display="https://drive.google.com/file/d/1jpyOecmrXBthWr1-JD0NDbpXolqwPk9P/view?usp=sharing"/>
    <hyperlink ref="J590" r:id="rId1645" display="SKT"/>
    <hyperlink ref="N590" r:id="rId1646" display="61.09-01.2155"/>
    <hyperlink ref="F591" r:id="rId1647" display="https://drive.google.com/file/d/1nP82H_LCGqQMmeChb-D3z3BNkyV77B0C/view?usp=sharing"/>
    <hyperlink ref="J591" r:id="rId1648" display="SKT"/>
    <hyperlink ref="N591" r:id="rId1649" display="61.09-01.2156"/>
    <hyperlink ref="F592" r:id="rId1650" display="https://drive.google.com/file/d/1apbtkqB5rxKo_crNr7jzb1OzIJP8pBF1/view?usp=sharing"/>
    <hyperlink ref="J592" r:id="rId1651" display="SKT"/>
    <hyperlink ref="N592" r:id="rId1652" display="61.09-01.2157"/>
    <hyperlink ref="F593" r:id="rId1653" display="https://drive.google.com/file/d/1yMUh66oDsSjS0uWnf4oAGnm-aAelG04Y/view?usp=sharing"/>
    <hyperlink ref="J593" r:id="rId1654" display="SKT"/>
    <hyperlink ref="N593" r:id="rId1655" display="61.09-01.2158"/>
    <hyperlink ref="F594" r:id="rId1656" display="https://drive.google.com/file/d/1p3GanVDptJwiH7H8CpDO29_S4nAZcQMK/view?usp=sharing"/>
    <hyperlink ref="J594" r:id="rId1657" display="SKT"/>
    <hyperlink ref="N594" r:id="rId1658" display="61.09-01.2159"/>
    <hyperlink ref="F595" r:id="rId1659" display="https://drive.google.com/file/d/1ACpLbrZa8s4YjtjpOHDDJfuuShFfdIzh/view?usp=sharing"/>
    <hyperlink ref="J595" r:id="rId1660" display="SKT"/>
    <hyperlink ref="N595" r:id="rId1661" display="61.09-01.2160"/>
    <hyperlink ref="F596" r:id="rId1662" display="https://drive.google.com/file/d/15N5xcKPFzOOH40-Z_FNLGuqN5fe6gQFm/view?usp=sharing"/>
    <hyperlink ref="J596" r:id="rId1663" display="SKT"/>
    <hyperlink ref="N596" r:id="rId1664" display="61.09-01.2161"/>
    <hyperlink ref="F597" r:id="rId1665" display="https://drive.google.com/file/d/1O_3ZcG4kr6ckimtkrJDaRMxHEzTL0fD5/view?usp=sharing"/>
    <hyperlink ref="J597" r:id="rId1666" display="SKT"/>
    <hyperlink ref="N597" r:id="rId1667" display="61.09-01.2162"/>
    <hyperlink ref="F598" r:id="rId1668" display="https://drive.google.com/file/d/1nrTqpIXhDe-XyMu_Y4T-tYt1Efibi05T/view?usp=sharing"/>
    <hyperlink ref="J598" r:id="rId1669" display="SKT"/>
    <hyperlink ref="N598" r:id="rId1670" display="61.09-01.2163"/>
    <hyperlink ref="F599" r:id="rId1671" display="https://drive.google.com/file/d/14EfRiB_Ms5hwHirimSNPG8_KLMUxYuLi/view?usp=sharing"/>
    <hyperlink ref="J599" r:id="rId1672" display="SKT"/>
    <hyperlink ref="N599" r:id="rId1673" display="61.09-01.2164"/>
    <hyperlink ref="F600" r:id="rId1674" display="https://drive.google.com/file/d/1xwvIw77A5iL2rAZmsFZ0kkEGJJf8L4Am/view?usp=sharing"/>
    <hyperlink ref="J600" r:id="rId1675" display="SKT"/>
    <hyperlink ref="N600" r:id="rId1676" display="61.09-01.2165"/>
    <hyperlink ref="F601" r:id="rId1677" display="https://drive.google.com/file/d/1rMRQw093QY4O5RmWrKqops6hVqoVuiRZ/view?usp=sharing"/>
    <hyperlink ref="J601" r:id="rId1678" display="SKT"/>
    <hyperlink ref="N601" r:id="rId1679" display="61.09-01.2166"/>
    <hyperlink ref="F602" r:id="rId1680" display="https://drive.google.com/file/d/1BcUMw_Uphe2agAQy9N0PcEYSGiLH7Dqu/view?usp=sharing"/>
    <hyperlink ref="J602" r:id="rId1681" display="SKT"/>
    <hyperlink ref="N602" r:id="rId1682" display="61.09-01.2167"/>
    <hyperlink ref="F603" r:id="rId1683" display="https://drive.google.com/file/d/12w6apxTUzHpHSrenUqsjXWa4oTitAggS/view?usp=sharing"/>
    <hyperlink ref="J603" r:id="rId1684" display="SKT"/>
    <hyperlink ref="N603" r:id="rId1685" display="61.09-01.2168"/>
    <hyperlink ref="F604" r:id="rId1686" display="https://drive.google.com/file/d/1Qb4CvwOsVrAlD2kQW0S7JpDyxDnEQcCc/view?usp=sharing"/>
    <hyperlink ref="J604" r:id="rId1687" display="SHM"/>
    <hyperlink ref="M604" r:id="rId1688" display="1919/PAR/KS/X/2014"/>
    <hyperlink ref="N604" r:id="rId1689" display="61.09-01.044"/>
    <hyperlink ref="F605" r:id="rId1690" display="https://drive.google.com/file/d/1enfjflSe3s0fI1H5xgeP4C_a7b2ColY5/view?usp=sharing"/>
    <hyperlink ref="J605" r:id="rId1691" display="SHM"/>
    <hyperlink ref="N605" r:id="rId1692" display="61.09-01.002"/>
    <hyperlink ref="F606" r:id="rId1693" display="https://drive.google.com/file/d/1rjeq8uFYFShgidoP4Gb5Ita35MHBNJXp/view?usp=sharing"/>
    <hyperlink ref="J606" r:id="rId1694" display="SHM"/>
    <hyperlink ref="M606" r:id="rId1695" display="205/PAR/KS/II/2012"/>
    <hyperlink ref="N606" r:id="rId1696" display="61.09-01.003"/>
    <hyperlink ref="F607" r:id="rId1697" display="https://drive.google.com/file/d/1T73mw0TyS5HB7LpT-Ig8vQV10qBmdI4x/view?usp=sharing"/>
    <hyperlink ref="J607" r:id="rId1698" display="SKT"/>
    <hyperlink ref="M607" r:id="rId1699" display="1566/PAR/KS/X/2012"/>
    <hyperlink ref="N607" r:id="rId1700" display="61.09-01.729"/>
    <hyperlink ref="F608" r:id="rId1701" display="https://drive.google.com/file/d/1dkphye6oUNFMZugrtVOFns53Zc_h5zCa/view?usp=sharing"/>
    <hyperlink ref="J608" r:id="rId1702" display="SHM"/>
    <hyperlink ref="N608" r:id="rId1703" display="61.09-01.036"/>
    <hyperlink ref="F609" r:id="rId1704" display="https://drive.google.com/file/d/18ToMYbZObYWaTCm9mq09j5F2tGal9GQt/view?usp=sharing"/>
    <hyperlink ref="J609" r:id="rId1705" display="SKT"/>
    <hyperlink ref="M609" r:id="rId1706" display="1813/PAR/KS/XI/2012"/>
    <hyperlink ref="N609" r:id="rId1707" display="61.09-01.005"/>
    <hyperlink ref="F610" r:id="rId1708" display="https://drive.google.com/file/d/1-i4gW7o2WEPcv2Za6ghxqfJszPYyR8d6/view?usp=sharing"/>
    <hyperlink ref="J610" r:id="rId1709" display="SHM"/>
    <hyperlink ref="M610" r:id="rId1710" display="1813/PAR/KS/XI/2012"/>
    <hyperlink ref="N610" r:id="rId1711" display="61.09-01.005"/>
    <hyperlink ref="F611" r:id="rId1712" display="https://drive.google.com/file/d/1WXsxoLi3pmMCI1OevxJoSXxk4Xq2C8nv/view?usp=sharing"/>
    <hyperlink ref="J611" r:id="rId1713" display="SHM"/>
    <hyperlink ref="M611" r:id="rId1714" display="101/PAR/KS/II/2014"/>
    <hyperlink ref="N611" r:id="rId1715" display="61.09-01.734"/>
    <hyperlink ref="F612" r:id="rId1716" display="https://drive.google.com/file/d/1k5UIs8wdtB4wWQ8NxZXItaVrG21OLAFk/view?usp=sharing"/>
    <hyperlink ref="J612" r:id="rId1717" display="SKT"/>
    <hyperlink ref="N612" r:id="rId1718" display="61.09-01.006"/>
    <hyperlink ref="F613" r:id="rId1719" display="https://drive.google.com/file/d/1Y3ti_oUE7x9_PJTpwKNa8hGX5R4R-xpi/view?usp=sharing"/>
    <hyperlink ref="J613" r:id="rId1720" display="SHM"/>
    <hyperlink ref="N613" r:id="rId1721" display="61.09-01.007"/>
    <hyperlink ref="F614" r:id="rId1722" display="https://drive.google.com/file/d/1UOJIKawmmQaMJBw1qx2dGrRCwdHbHeXa/view?usp=sharing"/>
    <hyperlink ref="J614" r:id="rId1723" display="SHM"/>
    <hyperlink ref="N614" r:id="rId1724" display="61.09-01.007"/>
    <hyperlink ref="F615" r:id="rId1725" display="https://drive.google.com/file/d/1XWkIUOYG5Y-7ClZap79NRrZ46EG2NqCe/view?usp=sharing"/>
    <hyperlink ref="J615" r:id="rId1726" display="SHM"/>
    <hyperlink ref="N615" r:id="rId1727" display="61.09-01.008"/>
    <hyperlink ref="F616" r:id="rId1728" display="https://drive.google.com/file/d/1IZT4PVd9TbJFujx1XJT1TVTGlmps84ZV/view?usp=sharing"/>
    <hyperlink ref="J616" r:id="rId1729" display="SHM"/>
    <hyperlink ref="M616" r:id="rId1730" display="638/PAR/KS/VIII/2016"/>
    <hyperlink ref="N616" r:id="rId1731" display="61.09-01.008"/>
    <hyperlink ref="F617" r:id="rId1732" display="https://drive.google.com/file/d/1NooxHw7sFUu6zZ98O8PWZwOZ3oUJmzSL/view?usp=sharing"/>
    <hyperlink ref="J617" r:id="rId1733" display="SHM"/>
    <hyperlink ref="M617" r:id="rId1734" display="638/PAR/KS/VIII/2016"/>
    <hyperlink ref="N617" r:id="rId1735" display="61.09-01.008"/>
    <hyperlink ref="F618" r:id="rId1736" display="https://drive.google.com/file/d/1OQshyGgg8jU0Rr9BQFGPZBXt9l-OBWBf/view?usp=sharing"/>
    <hyperlink ref="J618" r:id="rId1737" display="SKT"/>
    <hyperlink ref="M618" r:id="rId1738" display="269/PAR/KS/II/2017"/>
    <hyperlink ref="N618" r:id="rId1739" display="61.09-01.009"/>
    <hyperlink ref="F619" r:id="rId1740" display="https://drive.google.com/file/d/1zrDrznf3tVnB6XIH-_ZQNEziH4MF8A1i/view?usp=sharing"/>
    <hyperlink ref="J619" r:id="rId1741" display="SKT"/>
    <hyperlink ref="M619" r:id="rId1742" display="1566/PAR/KS/X/2012"/>
    <hyperlink ref="N619" r:id="rId1743" display="61.09-01.010"/>
    <hyperlink ref="F620" r:id="rId1744" display="https://drive.google.com/file/d/1TdT83zFOvnEkYTRdYS08RvJcAlhBoh6Y/view?usp=sharing"/>
    <hyperlink ref="J620" r:id="rId1745" display="SHM"/>
    <hyperlink ref="N620" r:id="rId1746" display="61.09-01.011"/>
    <hyperlink ref="F621" r:id="rId1747" display="https://drive.google.com/file/d/1f8ipObBd3O8QPt_WYm8NgAoZIMQhVBA-/view?usp=sharing"/>
    <hyperlink ref="J621" r:id="rId1748" display="SHM"/>
    <hyperlink ref="M621" r:id="rId1749" display="2.545/PAR/KS/XII/2014"/>
    <hyperlink ref="N621" r:id="rId1750" display="61.09-01.256"/>
    <hyperlink ref="F622" r:id="rId1751" display="https://drive.google.com/file/d/1ualEZVc3rLpyaATyh9JMJoxpEJHEEMTb/view?usp=sharing"/>
    <hyperlink ref="J622" r:id="rId1752" display="SKT"/>
    <hyperlink ref="M622" r:id="rId1753" display="2.545/PAR/KS/XII/2014"/>
    <hyperlink ref="F623" r:id="rId1754" display="https://drive.google.com/file/d/1EuwBN8j-Ob6ZymoYmIlFZQmHwxSjD_5A/view?usp=sharing"/>
    <hyperlink ref="J623" r:id="rId1755" display="SKT"/>
    <hyperlink ref="M623" r:id="rId1756" display="1919/PAR/KS/X/2014"/>
    <hyperlink ref="N623" r:id="rId1757" display="61.09-01.013"/>
    <hyperlink ref="F624" r:id="rId1758" display="https://drive.google.com/file/d/1fuRIC_Z1eSju2c9rOemR78Hpfc4gFVAG/view?usp=sharing"/>
    <hyperlink ref="J624" r:id="rId1759" display="SKT"/>
    <hyperlink ref="M624" r:id="rId1760" display="1566/PAR/KS/X/2012"/>
    <hyperlink ref="N624" r:id="rId1761" display="61.09-01.747"/>
    <hyperlink ref="F625" r:id="rId1762" display="https://drive.google.com/file/d/1V3sDGw50b8l2i1r9iMt0o78Ib5jrL3W0/view?usp=sharing"/>
    <hyperlink ref="J625" r:id="rId1763" display="SKT"/>
    <hyperlink ref="M625" r:id="rId1764" display="1811/PAR/KS/XI/2012"/>
    <hyperlink ref="N625" r:id="rId1765" display="61.09-01.242"/>
    <hyperlink ref="F626" r:id="rId1766" display="https://drive.google.com/file/d/1zeiI1Kog8-45dGHZRBqrHmQWF1Jd_MWy/view?usp=sharing"/>
    <hyperlink ref="J626" r:id="rId1767" display="SHM"/>
    <hyperlink ref="M626" r:id="rId1768" display="1919/PAR/KS/X/2014"/>
    <hyperlink ref="N626" r:id="rId1769" display="61.09-01.035"/>
    <hyperlink ref="F627" r:id="rId1770" display="https://drive.google.com/file/d/1eeQ5fQj6YeR2gNfJqSmjb_jpWVn4B9zk/view?usp=sharing"/>
    <hyperlink ref="J627" r:id="rId1771" display="SKT"/>
    <hyperlink ref="M627" r:id="rId1772" display="269/PAR/KS/II/2017"/>
    <hyperlink ref="N627" r:id="rId1773" display="61.09-01.756"/>
    <hyperlink ref="F628" r:id="rId1774" display="https://drive.google.com/file/d/1EOFsXzirKmb5sMvp8bYjb7WKftUrdZsM/view?usp=sharing"/>
    <hyperlink ref="J628" r:id="rId1775" display="SHM"/>
    <hyperlink ref="M628" r:id="rId1776" display="1566/PAR/KS/X/2012"/>
    <hyperlink ref="N628" r:id="rId1777" display="61.09-01.1410"/>
    <hyperlink ref="F629" r:id="rId1778" display="https://drive.google.com/file/d/1vDR84dHeQHHbZdqadg2-Zt89MalYIFdf/view?usp=sharing"/>
    <hyperlink ref="J629" r:id="rId1779" display="SHM"/>
    <hyperlink ref="M629" r:id="rId1780" display="1566/PAR/KS/X/2012"/>
    <hyperlink ref="N629" r:id="rId1781" display="61.09-01.017"/>
    <hyperlink ref="F630" r:id="rId1782" display="https://drive.google.com/file/d/1n1d3zxon3TIF5LBD_vNQJw4FXSoknZaA/view?usp=sharing"/>
    <hyperlink ref="J630" r:id="rId1783" display="SKT"/>
    <hyperlink ref="M630" r:id="rId1784" display="1566/PAR/KS/X/2012"/>
    <hyperlink ref="N630" r:id="rId1785" display="61.09-01.017"/>
    <hyperlink ref="F631" r:id="rId1786" display="https://drive.google.com/file/d/1dTQ65V2q5MYiRCjWuLCF94PK6wa3zKVH/view?usp=sharing"/>
    <hyperlink ref="J631" r:id="rId1787" display="SHM"/>
    <hyperlink ref="N631" r:id="rId1788" display="61.09-01.018"/>
    <hyperlink ref="F632" r:id="rId1789" display="https://drive.google.com/file/d/1qW2YlYERyxajq2OdVUerlLdexfEJi_Zz/view?usp=sharing"/>
    <hyperlink ref="J632" r:id="rId1790" display="SKT"/>
    <hyperlink ref="N632" r:id="rId1791" display="61.09-01.019"/>
    <hyperlink ref="F633" r:id="rId1792" display="https://drive.google.com/file/d/1CWQHii2CqtPknE2ybB1EEN1hAbG2wegc/view?usp=sharing"/>
    <hyperlink ref="J633" r:id="rId1793" display="SKT"/>
    <hyperlink ref="N633" r:id="rId1794" display="61.09-01.244"/>
    <hyperlink ref="F634" r:id="rId1795" display="https://drive.google.com/file/d/1rgdNZcfP4AJ1FuJxmuPmUCWORNffox9q/view?usp=sharing"/>
    <hyperlink ref="J634" r:id="rId1796" display="SKT"/>
    <hyperlink ref="F635" r:id="rId1797" display="https://drive.google.com/file/d/1PgxnT2NoUvUD1t2DECgvwGgG_I6l_4si/view?usp=sharing"/>
    <hyperlink ref="J635" r:id="rId1798" display="SHM"/>
    <hyperlink ref="M635" r:id="rId1799" display="1919/PAR/KS/X/2014"/>
    <hyperlink ref="N635" r:id="rId1800" display="61.09-01.245"/>
    <hyperlink ref="F636" r:id="rId1801" display="https://drive.google.com/file/d/1nCUBVXQabWqC1WUcCewUdIIYezDBDI05/view?usp=sharing"/>
    <hyperlink ref="J636" r:id="rId1802" display="SHM"/>
    <hyperlink ref="N636" r:id="rId1803" display="61.09-01.2169"/>
    <hyperlink ref="F637" r:id="rId1804" display="https://drive.google.com/file/d/1rkkEMBm1jXHSdiLVMLcJnCj6KcbaPqaD/view?usp=sharing"/>
    <hyperlink ref="J637" r:id="rId1805" display="SKT"/>
    <hyperlink ref="N637" r:id="rId1806" display="61.09-01.607"/>
    <hyperlink ref="F638" r:id="rId1807" display="https://drive.google.com/file/d/1Mp5TEXWZdIB8VFsdZgmd0yeDarebtI5s/view?usp=sharing"/>
    <hyperlink ref="J638" r:id="rId1808" display="SKT"/>
    <hyperlink ref="N638" r:id="rId1809" display="61.09-01.025"/>
    <hyperlink ref="F639" r:id="rId1810" display="https://drive.google.com/file/d/1V3NlKMKw1kGltr-W-GpwlTyi7F3HdY3K/view?usp=sharing"/>
    <hyperlink ref="J639" r:id="rId1811" display="SKT"/>
    <hyperlink ref="N639" r:id="rId1812" display="61.09-01.613"/>
    <hyperlink ref="F640" r:id="rId1813" display="https://drive.google.com/file/d/1l31GbR04hPX9ZSih5SgEtPWdHYScH7ZG/view?usp=sharing"/>
    <hyperlink ref="J640" r:id="rId1814" display="SKT"/>
    <hyperlink ref="N640" r:id="rId1815" display="61.09-01.2050"/>
    <hyperlink ref="F641" r:id="rId1816" display="https://drive.google.com/file/d/16jN-9fRNB_FbB83sC_Vfj8LljUyarcuJ/view?usp=sharing"/>
    <hyperlink ref="J641" r:id="rId1817" display="SKT"/>
    <hyperlink ref="N641" r:id="rId1818" display="61.09-01.614"/>
    <hyperlink ref="F642" r:id="rId1819" display="https://drive.google.com/file/d/1y-6UBeDiBqQOwJg-kkCcFjzU0VvvgkFW/view?usp=sharing"/>
    <hyperlink ref="J642" r:id="rId1820" display="SKT"/>
    <hyperlink ref="N642" r:id="rId1821" display="61.09-01.628"/>
    <hyperlink ref="F643" r:id="rId1822" display="https://drive.google.com/file/d/1IvYfOPU_5nCP9Wlvku4ZTWhEUVuHkMin/view?usp=sharing"/>
    <hyperlink ref="J643" r:id="rId1823" display="SKT"/>
    <hyperlink ref="N643" r:id="rId1824" display="61.09-01.2051"/>
    <hyperlink ref="F644" r:id="rId1825" display="https://drive.google.com/file/d/1XMUN_MGI0aOGsu7xLf6Oqb2QKdkaJnPf/view?usp=sharing"/>
    <hyperlink ref="J644" r:id="rId1826" display="SKT"/>
    <hyperlink ref="N644" r:id="rId1827" display="61.09-01.2052"/>
    <hyperlink ref="F645" r:id="rId1828" display="https://drive.google.com/file/d/1Evd1fumf9gjcnuUSEi58Bd0cmGzVJmkY/view?usp=sharing"/>
    <hyperlink ref="J645" r:id="rId1829" display="SKT"/>
    <hyperlink ref="F646" r:id="rId1830" display="https://drive.google.com/file/d/1vKnVOV8M-rSpq_b2O__LGl8jeo3irVfc/view?usp=sharing"/>
    <hyperlink ref="J646" r:id="rId1831" display="SHM"/>
    <hyperlink ref="F647" r:id="rId1832" display="https://drive.google.com/file/d/1ErS9kweUxqnNUNeLXrYdhV3432CqiW-_/view?usp=sharing"/>
    <hyperlink ref="J647" r:id="rId1833" display="SKT"/>
    <hyperlink ref="N647" r:id="rId1834" display="61.09-01.059"/>
    <hyperlink ref="F648" r:id="rId1835" display="https://drive.google.com/file/d/1cOqxqtCVQ4V31yOncB8q1uusNtmMHVN6/view?usp=sharing"/>
    <hyperlink ref="J648" r:id="rId1836" display="SKT"/>
    <hyperlink ref="N648" r:id="rId1837" display="61.09-01.059"/>
    <hyperlink ref="F649" r:id="rId1838" display="https://drive.google.com/file/d/1AZCsxCWGl6VqO2-Bp4SXKF-ZJqOgtwEl/view?usp=sharing"/>
    <hyperlink ref="J649" r:id="rId1839" display="SKT"/>
    <hyperlink ref="N649" r:id="rId1840" display="61.09-01.651"/>
    <hyperlink ref="F650" r:id="rId1841" display="https://drive.google.com/file/d/1JhwVuCsKJYi3vOjnuqZxZlQC4WQSGzvd/view?usp=sharing"/>
    <hyperlink ref="J650" r:id="rId1842" display="SKT"/>
    <hyperlink ref="N650" r:id="rId1843" display="61.09-01.026"/>
    <hyperlink ref="F651" r:id="rId1844" display="https://drive.google.com/file/d/1cRepSFuuseYYVwZ4FQQ6AYm9-YlNMOG0/view?usp=sharing"/>
    <hyperlink ref="J651" r:id="rId1845" display="SKT"/>
    <hyperlink ref="F652" r:id="rId1846" display="https://drive.google.com/file/d/11M5P4pq39_kCy4g7uTRfYxiZ5Pc5WIcf/view?usp=sharing"/>
    <hyperlink ref="J652" r:id="rId1847" display="SKT"/>
    <hyperlink ref="F653" r:id="rId1848" display="https://drive.google.com/file/d/11rUckk8OxqI5TpZNndvDIQDZYNEzYs9u/view?usp=sharing"/>
    <hyperlink ref="J653" r:id="rId1849" display="SKT"/>
    <hyperlink ref="N653" r:id="rId1850" display="61.09-01.2055"/>
    <hyperlink ref="F654" r:id="rId1851" display="https://drive.google.com/file/d/1ElAm2dFxtzZLEMPZZJ-JIPSsBayzfmUS/view?usp=sharing"/>
    <hyperlink ref="J654" r:id="rId1852" display="SKT"/>
    <hyperlink ref="N654" r:id="rId1853" display="61.09-01.2056"/>
    <hyperlink ref="F655" r:id="rId1854" display="https://drive.google.com/file/d/1II8YAKSJGsTQ0C425A9ZZTFcF7ZmBh9J/view?usp=sharing"/>
    <hyperlink ref="J655" r:id="rId1855" display="SKT"/>
    <hyperlink ref="N655" r:id="rId1856" display="61.09-01.054"/>
    <hyperlink ref="F656" r:id="rId1857" display="https://drive.google.com/file/d/1FcDHuaCoxROpPypTusLWFHDjF1bJi_pE/view?usp=sharing"/>
    <hyperlink ref="J656" r:id="rId1858" display="SKT"/>
    <hyperlink ref="N656" r:id="rId1859" display="61.09-01.2057"/>
    <hyperlink ref="F657" r:id="rId1860" display="https://drive.google.com/file/d/1bS4IIO15EAzb6gVh4nm9Lvrs9mVlZ0ud/view?usp=sharing"/>
    <hyperlink ref="J657" r:id="rId1861" display="SKT"/>
    <hyperlink ref="F658" r:id="rId1862" display="https://drive.google.com/file/d/1wsXZBRlvEod1QBM0_rikB1I_LK_eEGGI/view?usp=sharing"/>
    <hyperlink ref="J658" r:id="rId1863" display="SKT"/>
    <hyperlink ref="F659" r:id="rId1864" display="https://drive.google.com/file/d/1XPI9bYfkbR860FzKj7mVRAxTyo5N6V2c/view?usp=sharing"/>
    <hyperlink ref="J659" r:id="rId1865" display="SKT"/>
    <hyperlink ref="N659" r:id="rId1866" display="61.09-01.2058"/>
    <hyperlink ref="F660" r:id="rId1867" display="https://drive.google.com/file/d/175ArDZR1JGnpWcZ5AfUS9E-2oIEHq_SK/view?usp=sharing"/>
    <hyperlink ref="J660" r:id="rId1868" display="SKT"/>
    <hyperlink ref="N660" r:id="rId1869" display="61.09-01.699"/>
    <hyperlink ref="F661" r:id="rId1870" display="https://drive.google.com/file/d/1Ew3kj0Ni-ZEvlX1yh2U0bvbDrHH1GN-q/view?usp=sharing"/>
    <hyperlink ref="J661" r:id="rId1871" display="SKT"/>
    <hyperlink ref="N661" r:id="rId1872" display="61.09-01.2059"/>
    <hyperlink ref="F662" r:id="rId1873" display="https://drive.google.com/file/d/1K2HXv-dcAz63e07bE6fI0FHjFGwfQHHc/view?usp=sharing"/>
    <hyperlink ref="J662" r:id="rId1874" display="SKT"/>
    <hyperlink ref="N662" r:id="rId1875" display="61.09-01.2060"/>
    <hyperlink ref="F663" r:id="rId1876" display="https://drive.google.com/file/d/1wl6Vl5ZIck4UZq2NN5KZI4w6bYk-LHCv/view?usp=sharing"/>
    <hyperlink ref="J663" r:id="rId1877" display="SHM"/>
    <hyperlink ref="N663" r:id="rId1878" display="61.09-01.2061"/>
    <hyperlink ref="F664" r:id="rId1879" display="https://drive.google.com/file/d/11zB4TfZMpzP1KblrukO7k2A9mQlvCpez/view?usp=sharing"/>
    <hyperlink ref="J664" r:id="rId1880" display="SHM"/>
    <hyperlink ref="N664" r:id="rId1881" display="61.09-01.027"/>
    <hyperlink ref="F665" r:id="rId1882" display="https://drive.google.com/file/d/1gcoUgFw2ZJHTUlxP4dbfhc4qeKjhyBxt/view?usp=sharing"/>
    <hyperlink ref="J665" r:id="rId1883" display="SKT"/>
    <hyperlink ref="N665" r:id="rId1884" display="61.09-01.717"/>
    <hyperlink ref="J666" r:id="rId1885" display="SKT"/>
    <hyperlink ref="J667" r:id="rId1886" display="SKT"/>
    <hyperlink ref="F668" r:id="rId1887" display="https://drive.google.com/file/d/1J0hXuGQt00Wob7esMJELF8j38KdXOBt5/view?usp=sharing"/>
    <hyperlink ref="J668" r:id="rId1888" display="SKT"/>
    <hyperlink ref="N668" r:id="rId1889" display="61.09-01.599"/>
    <hyperlink ref="F669" r:id="rId1890" display="https://drive.google.com/file/d/1xSJNZ4SnPLq8Ysk4OEbIiGDRBMXqmg_2/view?usp=sharing"/>
    <hyperlink ref="J669" r:id="rId1891" display="SKT"/>
    <hyperlink ref="N669" r:id="rId1892" display="61.09-01.603"/>
    <hyperlink ref="F670" r:id="rId1893" display="https://drive.google.com/file/d/1znK_E3ZSzycQH78_rlQ9JxVmS9iQKDb6/view?usp=sharing"/>
    <hyperlink ref="J670" r:id="rId1894" display="SKT"/>
    <hyperlink ref="N670" r:id="rId1895" display="61.09-01.605"/>
    <hyperlink ref="F671" r:id="rId1896" display="https://drive.google.com/file/d/13phR3rBajIxPz6oNc_qMUmNzb3cc7NRA/view?usp=sharing"/>
    <hyperlink ref="J671" r:id="rId1897" display="SKT"/>
    <hyperlink ref="N671" r:id="rId1898" display="61.09-01.606"/>
    <hyperlink ref="F672" r:id="rId1899" display="https://drive.google.com/file/d/1O41zIN0_0U9kt-D29mm0FT_BJ77zuclS/view?usp=sharing"/>
    <hyperlink ref="J672" r:id="rId1900" display="SKT"/>
    <hyperlink ref="F673" r:id="rId1901" display="https://drive.google.com/file/d/1D5Jm4DrYw50tSrlfve9urK_5Z-Pranq1/view?usp=sharing"/>
    <hyperlink ref="J673" r:id="rId1902" display="SKT"/>
    <hyperlink ref="N673" r:id="rId1903" display="61.09-01.620"/>
    <hyperlink ref="F674" r:id="rId1904" display="https://drive.google.com/file/d/1Y8GBxUSn2li_KLjhRoBhC17cGbwVAJOQ/view?usp=sharing"/>
    <hyperlink ref="J674" r:id="rId1905" display="SKT"/>
    <hyperlink ref="N674" r:id="rId1906" display="61.09-01.2062"/>
    <hyperlink ref="F675" r:id="rId1907" display="https://drive.google.com/file/d/1wGxJO6d4xTheKusqgyt_9t8gTNJ8GB4i/view?usp=sharing"/>
    <hyperlink ref="J675" r:id="rId1908" display="SKT"/>
    <hyperlink ref="N675" r:id="rId1909" display="61.09-01.2063"/>
    <hyperlink ref="F676" r:id="rId1910" display="https://drive.google.com/file/d/1LtyHo8pFr8YDNVLpNhdOVTolP540ph2Z/view?usp=sharing"/>
    <hyperlink ref="J676" r:id="rId1911" display="SKT"/>
    <hyperlink ref="N676" r:id="rId1912" display="61.09-01.2064"/>
    <hyperlink ref="F677" r:id="rId1913" display="https://drive.google.com/file/d/1dxou4vFQylKJNonhhk2G92KkqKXd0wqs/view?usp=sharing"/>
    <hyperlink ref="J677" r:id="rId1914" display="SKT"/>
    <hyperlink ref="N677" r:id="rId1915" display="61.09-01.629"/>
    <hyperlink ref="F678" r:id="rId1916" display="https://drive.google.com/file/d/1VQKl6pQnwcoKn_kGDF9lOWgnmRZzq6aG/view?usp=sharing"/>
    <hyperlink ref="J678" r:id="rId1917" display="SKT"/>
    <hyperlink ref="N678" r:id="rId1918" display="61.09-01.630"/>
    <hyperlink ref="F679" r:id="rId1919" display="https://drive.google.com/file/d/1v2yfwpL2GnyN1G78U2CT4g7vCpVWptvc/view?usp=sharing"/>
    <hyperlink ref="J679" r:id="rId1920" display="SKT"/>
    <hyperlink ref="N679" r:id="rId1921" display="61.09-01.2065"/>
    <hyperlink ref="F680" r:id="rId1922" display="https://drive.google.com/file/d/1uOPXrrW50N0a8q3tATGCGZo2r8u_0zh_/view?usp=sharing"/>
    <hyperlink ref="J680" r:id="rId1923" display="SKT"/>
    <hyperlink ref="N680" r:id="rId1924" display="61.09-01.636"/>
    <hyperlink ref="F681" r:id="rId1925" display="https://drive.google.com/file/d/1CZLcYoYRCAiyc3RB_wrjhCOjf6U6YjQD/view?usp=sharing"/>
    <hyperlink ref="J681" r:id="rId1926" display="SKT"/>
    <hyperlink ref="N681" r:id="rId1927" display="61.09-01.638"/>
    <hyperlink ref="F682" r:id="rId1928" display="https://drive.google.com/file/d/1H40mrtstIKc8CAM-M6IrdreZN2XEd-eP/view?usp=sharing"/>
    <hyperlink ref="J682" r:id="rId1929" display="SKT"/>
    <hyperlink ref="N682" r:id="rId1930" display="61.09-01.2066"/>
    <hyperlink ref="F683" r:id="rId1931" display="https://drive.google.com/file/d/1tmvmYav0oGS9fepcoIet5ytB-KFN35QS/view?usp=sharing"/>
    <hyperlink ref="J683" r:id="rId1932" display="SKT"/>
    <hyperlink ref="N683" r:id="rId1933" display="61.09-01.640"/>
    <hyperlink ref="F684" r:id="rId1934" display="https://drive.google.com/file/d/1o3Neer1dTywnhvBb50BSJozfuk1CvPVA/view?usp=sharing"/>
    <hyperlink ref="J684" r:id="rId1935" display="SKT"/>
    <hyperlink ref="N684" r:id="rId1936" display="61.09-01.641"/>
    <hyperlink ref="F685" r:id="rId1937" display="https://drive.google.com/file/d/1LXlV5aIPHITNtJdtEq4H1eVnBcFolZRO/view?usp=sharing"/>
    <hyperlink ref="J685" r:id="rId1938" display="SKT"/>
    <hyperlink ref="N685" r:id="rId1939" display="61.09-01.654"/>
    <hyperlink ref="F686" r:id="rId1940" display="https://drive.google.com/file/d/1hYGas7ycoU221oaSOFz-dWeUy8gPtTYv/view?usp=sharing"/>
    <hyperlink ref="J686" r:id="rId1941" display="SKT"/>
    <hyperlink ref="N686" r:id="rId1942" display="61.09-01.656"/>
    <hyperlink ref="F687" r:id="rId1943" display="https://drive.google.com/file/d/1QfzNlweHDO9idDvoGkIJ9n8Z7dtvS5FY/view?usp=sharing"/>
    <hyperlink ref="J687" r:id="rId1944" display="SKT"/>
    <hyperlink ref="N687" r:id="rId1945" display="61.09-01.031"/>
    <hyperlink ref="F688" r:id="rId1946" display="https://drive.google.com/file/d/1SY9CoXqyO-qVo5lbgn8g4JjoxlqGPzed/view?usp=sharing"/>
    <hyperlink ref="J688" r:id="rId1947" display="SKT"/>
    <hyperlink ref="N688" r:id="rId1948" display="61.09-01.659"/>
    <hyperlink ref="F689" r:id="rId1949" display="https://drive.google.com/file/d/1p2IA4s3h9puOCUDKaHOtgv2iJPvh8k7I/view?usp=sharing"/>
    <hyperlink ref="J689" r:id="rId1950" display="SKT"/>
    <hyperlink ref="N689" r:id="rId1951" display="61.09-01.661"/>
    <hyperlink ref="F690" r:id="rId1952" display="https://drive.google.com/file/d/1OvKJ6LA-VJYIBloYB-ZIW39e4g1ywCF3/view?usp=sharing"/>
    <hyperlink ref="J690" r:id="rId1953" display="SKT"/>
    <hyperlink ref="N690" r:id="rId1954" display="61.09-01.663"/>
    <hyperlink ref="F691" r:id="rId1955" display="https://drive.google.com/file/d/1CSFp9-fSRZ_D7uoVlu17DzPuSl6EeUee/view?usp=sharing"/>
    <hyperlink ref="J691" r:id="rId1956" display="SKT"/>
    <hyperlink ref="N691" r:id="rId1957" display="61.09-01.2067"/>
    <hyperlink ref="F692" r:id="rId1958" display="https://drive.google.com/file/d/1Xwtdd9CJdRgF5Qk_VkXlgylzrjOSUZPL/view?usp=sharing"/>
    <hyperlink ref="J692" r:id="rId1959" display="SKT"/>
    <hyperlink ref="N692" r:id="rId1960" display="61.09-01.664"/>
    <hyperlink ref="F693" r:id="rId1961" display="https://drive.google.com/file/d/1v3hGoMS31L_AwGlXY69_EjDLfreLXcl9/view?usp=sharing"/>
    <hyperlink ref="J693" r:id="rId1962" display="SKT"/>
    <hyperlink ref="N693" r:id="rId1963" display="61.09-01.666"/>
    <hyperlink ref="F694" r:id="rId1964" display="https://drive.google.com/file/d/1dDEMpAFJf7qUh1cjCZuk6K8DWMrUDJUo/view?usp=sharing"/>
    <hyperlink ref="J694" r:id="rId1965" display="SKT"/>
    <hyperlink ref="F695" r:id="rId1966" display="https://drive.google.com/file/d/1PxeDFd6qu38fF4wYP_ZNc_wENY6qGhiJ/view?usp=sharing"/>
    <hyperlink ref="J695" r:id="rId1967" display="SKT"/>
    <hyperlink ref="F696" r:id="rId1968" display="https://drive.google.com/file/d/1jvi4dPcchbHv-2NS0mjWSEtlRaMeM9hy/view?usp=sharing"/>
    <hyperlink ref="J696" r:id="rId1969" display="SKT"/>
    <hyperlink ref="F697" r:id="rId1970" display="https://drive.google.com/file/d/1nVOt2EVNakP4wyXdBiwrVXm2mk8LX3mP/view?usp=sharing"/>
    <hyperlink ref="J697" r:id="rId1971" display="SHM"/>
    <hyperlink ref="N697" r:id="rId1972" display="61.09-01.057"/>
    <hyperlink ref="F698" r:id="rId1973" display="https://drive.google.com/file/d/1XjREoO9cdImlb6PEUoVvihq26faf8z4R/view?usp=sharing"/>
    <hyperlink ref="J698" r:id="rId1974" display="SKT"/>
    <hyperlink ref="N698" r:id="rId1975" display="61.09-01.057"/>
    <hyperlink ref="F699" r:id="rId1976" display="https://drive.google.com/file/d/1a5B4RJwHxmJPkgv1Dc7NAQuMrlhO2Yhx/view?usp=sharing"/>
    <hyperlink ref="J699" r:id="rId1977" display="SKT"/>
    <hyperlink ref="N699" r:id="rId1978" display="61.09-01.2068"/>
    <hyperlink ref="F700" r:id="rId1979" display="https://drive.google.com/file/d/1J5k_UYgF7PL04BdDRE9kCl2lJ11tKQfB/view?usp=sharing"/>
    <hyperlink ref="J700" r:id="rId1980" display="SKT"/>
    <hyperlink ref="F701" r:id="rId1981" display="https://drive.google.com/file/d/1qq7J1upiyRhW1xNmBbNkUcsPGPMiH5XJ/view?usp=sharing"/>
    <hyperlink ref="J701" r:id="rId1982" display="SKT"/>
    <hyperlink ref="N701" r:id="rId1983" display="61.09-01.570"/>
    <hyperlink ref="F702" r:id="rId1984" display="https://drive.google.com/file/d/1xUYfL5jLFiAv8-LufAS3dwA4Ap6WvTzn/view?usp=sharing"/>
    <hyperlink ref="J702" r:id="rId1985" display="SKT"/>
    <hyperlink ref="F703" r:id="rId1986" display="https://drive.google.com/file/d/1GUftoomM29oOjH6-wBNzK_UjpqajwsVF/view?usp=sharing"/>
    <hyperlink ref="J703" r:id="rId1987" display="SHM"/>
    <hyperlink ref="N703" r:id="rId1988" display="61.09-01.702"/>
    <hyperlink ref="F704" r:id="rId1989" display="https://drive.google.com/file/d/1R0Ce3sHP4Iu02_yIoRwbpxWsbrbz5Jn8/view?usp=sharing"/>
    <hyperlink ref="J704" r:id="rId1990" display="SKT"/>
    <hyperlink ref="N704" r:id="rId1991" display="61.09-01.703"/>
    <hyperlink ref="F705" r:id="rId1992" display="https://drive.google.com/file/d/1s6AKzeeMC3_9cYk7E-5UjtQgOirId96T/view?usp=sharing"/>
    <hyperlink ref="J705" r:id="rId1993" display="SKT"/>
    <hyperlink ref="N705" r:id="rId1994" display="61.09-01.573"/>
    <hyperlink ref="F706" r:id="rId1995" display="https://drive.google.com/file/d/101WrIZtiB-Api_yLR8nGLGFF3iAjUNy8/view?usp=sharing"/>
    <hyperlink ref="J706" r:id="rId1996" display="SKT"/>
    <hyperlink ref="N706" r:id="rId1997" display="61.09-01.2069"/>
    <hyperlink ref="F707" r:id="rId1998" display="https://drive.google.com/file/d/1zQNL42feFtgfblOUhw2pyKz8l77gF2mc/view?usp=sharing"/>
    <hyperlink ref="J707" r:id="rId1999" display="SKT"/>
    <hyperlink ref="N707" r:id="rId2000" display="61.09-01.709"/>
    <hyperlink ref="F708" r:id="rId2001" display="https://drive.google.com/file/d/1Snku4hTSTxzNNtZODDtVbOtyI_zGKhjC/view?usp=sharing"/>
    <hyperlink ref="J708" r:id="rId2002" display="SKT"/>
    <hyperlink ref="N708" r:id="rId2003" display="61.09-01.035"/>
    <hyperlink ref="F709" r:id="rId2004" display="https://drive.google.com/file/d/1ma_it_z9EkNsjeQBtpTBnjUTCfhzyTh_/view?usp=sharing"/>
    <hyperlink ref="J709" r:id="rId2005" display="SKT"/>
    <hyperlink ref="N709" r:id="rId2006" display="61.09-01.2070"/>
    <hyperlink ref="F710" r:id="rId2007" display="https://drive.google.com/file/d/1JNgGhGc9tu3pdutlrK0C1tyC0iukRFv_/view?usp=sharing"/>
    <hyperlink ref="J710" r:id="rId2008" display="SKT"/>
    <hyperlink ref="N710" r:id="rId2009" display="61.09-01.715"/>
    <hyperlink ref="F711" r:id="rId2010" display="https://drive.google.com/file/d/1zpZJQA7QpUZ1uAb1szjWNAQRrEBkHqxX/view?usp=sharing"/>
    <hyperlink ref="J711" r:id="rId2011" display="SKT"/>
    <hyperlink ref="N711" r:id="rId2012" display="61.09-01.718"/>
    <hyperlink ref="F712" r:id="rId2013" display="https://drive.google.com/file/d/15JS3H7mKp-I5meeUbqtVmJhPSYKb0IJL/view?usp=sharing"/>
    <hyperlink ref="J712" r:id="rId2014" display="SHM"/>
    <hyperlink ref="N712" r:id="rId2015" display="61.09-01.724"/>
    <hyperlink ref="J713" r:id="rId2016" display="SKT"/>
    <hyperlink ref="J714" r:id="rId2017" display="SKT"/>
    <hyperlink ref="J715" r:id="rId2018" display="SHM"/>
    <hyperlink ref="J716" r:id="rId2019" display="SHM"/>
    <hyperlink ref="M716" r:id="rId2020" display="1.389/PAR/KS/VII/2015"/>
    <hyperlink ref="J717" r:id="rId2021" display="SHM"/>
    <hyperlink ref="J718" r:id="rId2022" display="SHM"/>
    <hyperlink ref="M718" r:id="rId2023" display="1.309/PAR/KS/III/2018"/>
    <hyperlink ref="J719" r:id="rId2024" display="SHM"/>
    <hyperlink ref="M719" r:id="rId2025" display="1.016/PAR/KS/V/2015"/>
    <hyperlink ref="J720" r:id="rId2026" display="SHM"/>
    <hyperlink ref="J721" r:id="rId2027" display="SKT"/>
    <hyperlink ref="M721" r:id="rId2028" display="1.309/PAR/KS/III/2018"/>
    <hyperlink ref="J722" r:id="rId2029" display="SHM"/>
    <hyperlink ref="M722" r:id="rId2030" display="1.006/PAR/KS/II/2018"/>
    <hyperlink ref="J723" r:id="rId2031" display="SKT"/>
    <hyperlink ref="M723" r:id="rId2032" display="1.006/PAR/KS/II/2018"/>
    <hyperlink ref="J724" r:id="rId2033" display="SHM"/>
    <hyperlink ref="J725" r:id="rId2034" display="SHM"/>
    <hyperlink ref="M725" r:id="rId2035" display="157/PAR/KS/I/2015"/>
    <hyperlink ref="J726" r:id="rId2036" display="SHM"/>
    <hyperlink ref="M726" r:id="rId2037" display="157/PAR/KS/I/2015"/>
    <hyperlink ref="J727" r:id="rId2038" display="SKT"/>
    <hyperlink ref="M727" r:id="rId2039" display="1.934/PAR/KS/VIII/2018"/>
    <hyperlink ref="J728" r:id="rId2040" display="SKT"/>
    <hyperlink ref="M728" r:id="rId2041" display="1.934/PAR/KS/VIII/2018"/>
    <hyperlink ref="J729" r:id="rId2042" display="SHM"/>
    <hyperlink ref="J730" r:id="rId2043" display="SKT"/>
    <hyperlink ref="J731" r:id="rId2044" display="SKT"/>
    <hyperlink ref="J732" r:id="rId2045" display="SKT"/>
    <hyperlink ref="J733" r:id="rId2046" display="SKT"/>
    <hyperlink ref="M733" r:id="rId2047" display="169/PAR/KS/I/2018"/>
    <hyperlink ref="J734" r:id="rId2048" display="SHM"/>
    <hyperlink ref="J735" r:id="rId2049" display="SKT"/>
    <hyperlink ref="M735" r:id="rId2050" display="1.142/PAR/KS/V/2015"/>
    <hyperlink ref="J736" r:id="rId2051" display="SKT"/>
    <hyperlink ref="M736" r:id="rId2052" display="1.142/PAR/KS/V/2015"/>
    <hyperlink ref="J737" r:id="rId2053" display="SHM"/>
    <hyperlink ref="J738" r:id="rId2054" display="SKT"/>
    <hyperlink ref="J739" r:id="rId2055" display="SKT"/>
    <hyperlink ref="M739" r:id="rId2056" display="902/PAR/KS/IX/2016"/>
    <hyperlink ref="J740" r:id="rId2057" display="SKT"/>
    <hyperlink ref="M740" r:id="rId2058" display="2.925/PAR/KS/VI/2018"/>
    <hyperlink ref="J741" r:id="rId2059" display="SKT"/>
    <hyperlink ref="J742" r:id="rId2060" display="SKT"/>
    <hyperlink ref="M742" r:id="rId2061" display="20/PAR/KS/IX/2011"/>
    <hyperlink ref="J743" r:id="rId2062" display="SHM"/>
    <hyperlink ref="M743" r:id="rId2063" display="20/PAR/KS/IX/2011"/>
    <hyperlink ref="J744" r:id="rId2064" display="SHM"/>
    <hyperlink ref="M744" r:id="rId2065" display="20/PAR/KS/IX/2011"/>
    <hyperlink ref="J745" r:id="rId2066" display="SHM"/>
    <hyperlink ref="J746" r:id="rId2067" display="SKT"/>
    <hyperlink ref="J747" r:id="rId2068" display="SHM"/>
    <hyperlink ref="J748" r:id="rId2069" display="SKT"/>
    <hyperlink ref="J749" r:id="rId2070" display="SKT"/>
    <hyperlink ref="M749" r:id="rId2071" display="241/PAR/KS/I/2020"/>
    <hyperlink ref="J750" r:id="rId2072" display="SKT"/>
    <hyperlink ref="J751" r:id="rId2073" display="SKT"/>
    <hyperlink ref="J752" r:id="rId2074" display="SHM"/>
    <hyperlink ref="J753" r:id="rId2075" display="SKT"/>
    <hyperlink ref="J754" r:id="rId2076" display="SKT"/>
    <hyperlink ref="J755" r:id="rId2077" display="SKT"/>
    <hyperlink ref="J756" r:id="rId2078" display="SKT"/>
    <hyperlink ref="J757" r:id="rId2079" display="SHM"/>
    <hyperlink ref="J758" r:id="rId2080" display="SKT"/>
    <hyperlink ref="J759" r:id="rId2081" display="SKT"/>
    <hyperlink ref="J760" r:id="rId2082" display="SHM"/>
    <hyperlink ref="M760" r:id="rId2083" display="485/PAR/KS/III/2018"/>
    <hyperlink ref="J761" r:id="rId2084" display="SKT"/>
    <hyperlink ref="J762" r:id="rId2085" display="SKT"/>
    <hyperlink ref="J763" r:id="rId2086" display="SKT"/>
    <hyperlink ref="J764" r:id="rId2087" display="SKT"/>
    <hyperlink ref="J765" r:id="rId2088" display="SKT"/>
    <hyperlink ref="J766" r:id="rId2089" display="SKT"/>
    <hyperlink ref="J767" r:id="rId2090" display="SHM"/>
    <hyperlink ref="J768" r:id="rId2091" display="SHM"/>
    <hyperlink ref="M768" r:id="rId2092" display="1.978/PAR/KS/X/2018"/>
    <hyperlink ref="J769" r:id="rId2093" display="SKT"/>
    <hyperlink ref="M769" r:id="rId2094" display="1.978/PAR/KS/X/2018"/>
    <hyperlink ref="J770" r:id="rId2095" display="SHM"/>
    <hyperlink ref="M770" r:id="rId2096" display="1.602/PAR/KS/VII/2017"/>
    <hyperlink ref="J771" r:id="rId2097" display="SHM"/>
    <hyperlink ref="M771" r:id="rId2098" display="1.394/PAR/KS/VIII/2018"/>
    <hyperlink ref="J772" r:id="rId2099" display="SPT"/>
    <hyperlink ref="M772" r:id="rId2100" display="1.144/PAR/KS/VII/2016"/>
    <hyperlink ref="J773" r:id="rId2101" display="SKT"/>
    <hyperlink ref="M773" r:id="rId2102" display="2.098/PAR/KS/XI/2017"/>
    <hyperlink ref="J774" r:id="rId2103" display="SHM"/>
    <hyperlink ref="M774" r:id="rId2104" display="2.098/PAR/KS/XI/2017"/>
    <hyperlink ref="J775" r:id="rId2105" display="SKT"/>
    <hyperlink ref="J776" r:id="rId2106" display="SKT"/>
    <hyperlink ref="J777" r:id="rId2107" display="SKT"/>
    <hyperlink ref="J778" r:id="rId2108" display="SKT"/>
    <hyperlink ref="J779" r:id="rId2109" display="SKT"/>
    <hyperlink ref="J780" r:id="rId2110" display="SKT"/>
    <hyperlink ref="J781" r:id="rId2111" display="SHM"/>
    <hyperlink ref="J782" r:id="rId2112" display="SHM"/>
    <hyperlink ref="J783" r:id="rId2113" display="SHM"/>
    <hyperlink ref="J784" r:id="rId2114" display="SKT"/>
    <hyperlink ref="J785" r:id="rId2115" display="SKT"/>
    <hyperlink ref="J786" r:id="rId2116" display="SHM"/>
    <hyperlink ref="J787" r:id="rId2117" display="SKT"/>
    <hyperlink ref="J788" r:id="rId2118" display="SKT"/>
    <hyperlink ref="J789" r:id="rId2119" display="SKT"/>
    <hyperlink ref="J790" r:id="rId2120" display="SHM"/>
    <hyperlink ref="J791" r:id="rId2121" display="SHM"/>
    <hyperlink ref="J792" r:id="rId2122" display="SKT"/>
    <hyperlink ref="J793" r:id="rId2123" display="SHM"/>
    <hyperlink ref="M793" r:id="rId2124" display="3.182/PAR/KS/XII/2018"/>
    <hyperlink ref="J794" r:id="rId2125" display="SHM"/>
    <hyperlink ref="M794" r:id="rId2126" display="3.182/PAR/KS/XII/2018"/>
    <hyperlink ref="J795" r:id="rId2127" display="SHM"/>
    <hyperlink ref="J796" r:id="rId2128" display="SHM"/>
    <hyperlink ref="J797" r:id="rId2129" display="SKT"/>
    <hyperlink ref="J798" r:id="rId2130" display="SKT"/>
    <hyperlink ref="J799" r:id="rId2131" display="SKT"/>
    <hyperlink ref="J800" r:id="rId2132" display="SHM"/>
    <hyperlink ref="M800" r:id="rId2133" display="967/PAR/KS/VIII/2019"/>
    <hyperlink ref="J801" r:id="rId2134" display="SHM"/>
    <hyperlink ref="M801" r:id="rId2135" display="967/PAR/KS/VIII/2019"/>
    <hyperlink ref="J802" r:id="rId2136" display="SHM"/>
    <hyperlink ref="M802" r:id="rId2137" display="967/PAR/KS/VIII/2019"/>
    <hyperlink ref="J803" r:id="rId2138" display="SKT"/>
    <hyperlink ref="M803" r:id="rId2139" display="00702/PAR/KS/II/2015"/>
    <hyperlink ref="J804" r:id="rId2140" display="SHM"/>
    <hyperlink ref="M804" r:id="rId2141" display="11/PAR/KS/I/2019"/>
    <hyperlink ref="J805" r:id="rId2142" display="SHM"/>
    <hyperlink ref="J806" r:id="rId2143" display="SHM"/>
    <hyperlink ref="J807" r:id="rId2144" display="SHM"/>
    <hyperlink ref="M807" r:id="rId2145" display="2.026/PAR/KS/X/2018"/>
    <hyperlink ref="J808" r:id="rId2146" display="SKT"/>
    <hyperlink ref="J809" r:id="rId2147" display="SKT"/>
    <hyperlink ref="J810" r:id="rId2148" display="SHM"/>
    <hyperlink ref="M810" r:id="rId2149" display="1655/KKS/Puslit/IX/2012"/>
    <hyperlink ref="J811" r:id="rId2150" display="SKT"/>
    <hyperlink ref="M811" r:id="rId2151" display="2.098/PAR/KS/XI/2017"/>
    <hyperlink ref="J812" r:id="rId2152" display="SKT"/>
    <hyperlink ref="J813" r:id="rId2153" display="SHM"/>
    <hyperlink ref="J814" r:id="rId2154" display="SHM"/>
    <hyperlink ref="J815" r:id="rId2155" display="SHM"/>
    <hyperlink ref="J816" r:id="rId2156" display="SKT"/>
    <hyperlink ref="J817" r:id="rId2157" display="SHM"/>
    <hyperlink ref="J818" r:id="rId2158" display="SHM"/>
    <hyperlink ref="J819" r:id="rId2159" display="SHM"/>
    <hyperlink ref="J820" r:id="rId2160" display="SHM"/>
    <hyperlink ref="J821" r:id="rId2161" display="SHM"/>
    <hyperlink ref="J822" r:id="rId2162" display="SHM"/>
    <hyperlink ref="J823" r:id="rId2163" display="SHM"/>
    <hyperlink ref="J824" r:id="rId2164" display="SHM"/>
    <hyperlink ref="J825" r:id="rId2165" display="SHM"/>
    <hyperlink ref="J826" r:id="rId2166" display="SKT"/>
    <hyperlink ref="J827" r:id="rId2167" display="SHM"/>
    <hyperlink ref="J828" r:id="rId2168" display="SHM"/>
    <hyperlink ref="J829" r:id="rId2169" display="SKT"/>
    <hyperlink ref="J830" r:id="rId2170" display="SHM"/>
    <hyperlink ref="J831" r:id="rId2171" display="SHM"/>
    <hyperlink ref="M831" r:id="rId2172" display="R.0215 1472"/>
    <hyperlink ref="J832" r:id="rId2173" display="SHM"/>
    <hyperlink ref="J833" r:id="rId2174" display="SHM"/>
    <hyperlink ref="J834" r:id="rId2175" display="SKT"/>
    <hyperlink ref="J835" r:id="rId2176" display="SHM"/>
    <hyperlink ref="J836" r:id="rId2177" display="SKT"/>
    <hyperlink ref="J837" r:id="rId2178" display="SHM"/>
    <hyperlink ref="J838" r:id="rId2179" display="SHM"/>
    <hyperlink ref="J839" r:id="rId2180" display="SHM"/>
    <hyperlink ref="J840" r:id="rId2181" display="SKT"/>
    <hyperlink ref="J841" r:id="rId2182" display="SHM"/>
    <hyperlink ref="J842" r:id="rId2183" display="SHM"/>
    <hyperlink ref="J843" r:id="rId2184" display="SHM"/>
    <hyperlink ref="J844" r:id="rId2185" display="SHM"/>
    <hyperlink ref="J845" r:id="rId2186" display="SKT"/>
    <hyperlink ref="J846" r:id="rId2187" display="SKT"/>
    <hyperlink ref="J847" r:id="rId2188" display="SKT"/>
    <hyperlink ref="J848" r:id="rId2189" display="SKT"/>
    <hyperlink ref="J849" r:id="rId2190" display="SHM"/>
    <hyperlink ref="J850" r:id="rId2191" display="SKT"/>
    <hyperlink ref="J851" r:id="rId2192" display="SKT"/>
    <hyperlink ref="J852" r:id="rId2193" display="SKT"/>
    <hyperlink ref="J853" r:id="rId2194" display="SKT"/>
    <hyperlink ref="J854" r:id="rId2195" display="SHM"/>
    <hyperlink ref="J855" r:id="rId2196" display="SKT"/>
    <hyperlink ref="J856" r:id="rId2197" display="SHM"/>
    <hyperlink ref="J857" r:id="rId2198" display="SHM"/>
    <hyperlink ref="J858" r:id="rId2199" display="SKT"/>
    <hyperlink ref="J859" r:id="rId2200" display="SKT"/>
    <hyperlink ref="J860" r:id="rId2201" display="SKT"/>
    <hyperlink ref="J861" r:id="rId2202" display="SHM"/>
    <hyperlink ref="J862" r:id="rId2203" display="SKT"/>
    <hyperlink ref="J863" r:id="rId2204" display="SKT"/>
    <hyperlink ref="J864" r:id="rId2205" display="SKT"/>
    <hyperlink ref="J865" r:id="rId2206" display="SHM"/>
    <hyperlink ref="J866" r:id="rId2207" display="SKT"/>
    <hyperlink ref="M866" r:id="rId2208" display="302/PAR/KS/II/2019"/>
    <hyperlink ref="J867" r:id="rId2209" display="SKT"/>
    <hyperlink ref="M867" r:id="rId2210" display="SKP.1052206903826"/>
    <hyperlink ref="J868" r:id="rId2211" display="SKT"/>
    <hyperlink ref="J869" r:id="rId2212" display="SKT"/>
    <hyperlink ref="J870" r:id="rId2213" display="SKT"/>
    <hyperlink ref="J871" r:id="rId2214" display="SKT"/>
    <hyperlink ref="J872" r:id="rId2215" display="SKT"/>
    <hyperlink ref="M872" r:id="rId2216" display="00425/KKS/Puslit/I/2019"/>
    <hyperlink ref="J873" r:id="rId2217" display="SKT"/>
    <hyperlink ref="J874" r:id="rId2218" display="SKT"/>
    <hyperlink ref="M874" r:id="rId2219" display="SKP.1052206903679"/>
    <hyperlink ref="J875" r:id="rId2220" display="SKT"/>
    <hyperlink ref="M875" r:id="rId2221" display="SKP.1052206903679"/>
    <hyperlink ref="J876" r:id="rId2222" display="SKT"/>
    <hyperlink ref="J877" r:id="rId2223" display="SKT"/>
    <hyperlink ref="J878" r:id="rId2224" display="SKT"/>
    <hyperlink ref="J879" r:id="rId2225" display="SKT"/>
    <hyperlink ref="J880" r:id="rId2226" display="SKT"/>
    <hyperlink ref="J881" r:id="rId2227" display="SKT"/>
    <hyperlink ref="J882" r:id="rId2228" display="SKT"/>
    <hyperlink ref="J883" r:id="rId2229" display="SHM"/>
    <hyperlink ref="J884" r:id="rId2230" display="SKT"/>
    <hyperlink ref="J885" r:id="rId2231" display="SKT"/>
    <hyperlink ref="J886" r:id="rId2232" display="SKT"/>
    <hyperlink ref="J887" r:id="rId2233" display="SKT"/>
    <hyperlink ref="J888" r:id="rId2234" display="SKT"/>
    <hyperlink ref="J889" r:id="rId2235" display="SKT"/>
    <hyperlink ref="J890" r:id="rId2236" display="SKT"/>
    <hyperlink ref="J891" r:id="rId2237" display="SKT"/>
    <hyperlink ref="J892" r:id="rId2238" display="SKT"/>
    <hyperlink ref="J893" r:id="rId2239" display="SHM"/>
    <hyperlink ref="J894" r:id="rId2240" display="SKT"/>
    <hyperlink ref="M894" r:id="rId2241" display="SKP.1056206903735"/>
    <hyperlink ref="J895" r:id="rId2242" display="SKT"/>
    <hyperlink ref="J896" r:id="rId2243" display="SKT"/>
    <hyperlink ref="J897" r:id="rId2244" display="SKT"/>
    <hyperlink ref="J898" r:id="rId2245" display="SKT"/>
    <hyperlink ref="J899" r:id="rId2246" display="SKT"/>
    <hyperlink ref="J900" r:id="rId2247" display="SKT"/>
    <hyperlink ref="J901" r:id="rId2248" display="SKT"/>
    <hyperlink ref="J902" r:id="rId2249" display="SHM"/>
    <hyperlink ref="M902" r:id="rId2250" display="665/PAR/KS/IV/2017"/>
    <hyperlink ref="J903" r:id="rId2251" display="SKT"/>
    <hyperlink ref="J904" r:id="rId2252" display="SKT"/>
    <hyperlink ref="J905" r:id="rId2253" display="SKT"/>
    <hyperlink ref="J906" r:id="rId2254" display="SKT"/>
    <hyperlink ref="J907" r:id="rId2255" display="SKT"/>
    <hyperlink ref="J908" r:id="rId2256" display="SHM"/>
    <hyperlink ref="J909" r:id="rId2257" display="SKT"/>
    <hyperlink ref="J910" r:id="rId2258" display="SKT"/>
    <hyperlink ref="J911" r:id="rId2259" display="SKT"/>
    <hyperlink ref="J912" r:id="rId2260" display="SKT"/>
    <hyperlink ref="J913" r:id="rId2261" display="SKT"/>
    <hyperlink ref="J914" r:id="rId2262" display="SHM"/>
    <hyperlink ref="J915" r:id="rId2263" display="SKT"/>
    <hyperlink ref="J916" r:id="rId2264" display="SKT"/>
    <hyperlink ref="J917" r:id="rId2265" display="SKT"/>
    <hyperlink ref="J918" r:id="rId2266" display="SKT"/>
    <hyperlink ref="J919" r:id="rId2267" display="SKT"/>
    <hyperlink ref="J920" r:id="rId2268" display="SKT"/>
    <hyperlink ref="J921" r:id="rId2269" display="SHM"/>
    <hyperlink ref="J922" r:id="rId2270" display="SKT"/>
    <hyperlink ref="J923" r:id="rId2271" display="SKT"/>
    <hyperlink ref="J924" r:id="rId2272" display="SHM"/>
    <hyperlink ref="J925" r:id="rId2273" display="SKT"/>
    <hyperlink ref="J926" r:id="rId2274" display="SKT"/>
    <hyperlink ref="J927" r:id="rId2275" display="SHM"/>
    <hyperlink ref="J928" r:id="rId2276" display="SKT"/>
    <hyperlink ref="J929" r:id="rId2277" display="SKT"/>
    <hyperlink ref="J930" r:id="rId2278" display="SKT"/>
    <hyperlink ref="J931" r:id="rId2279" display="SKT"/>
    <hyperlink ref="J932" r:id="rId2280" display="SKT"/>
    <hyperlink ref="J933" r:id="rId2281" display="SKT"/>
    <hyperlink ref="J934" r:id="rId2282" display="SKT"/>
    <hyperlink ref="J935" r:id="rId2283" display="SKT"/>
    <hyperlink ref="J936" r:id="rId2284" display="SKT"/>
    <hyperlink ref="J937" r:id="rId2285" display="SKT"/>
    <hyperlink ref="J938" r:id="rId2286" display="SKT"/>
    <hyperlink ref="J939" r:id="rId2287" display="SKT"/>
    <hyperlink ref="J940" r:id="rId2288" display="SKT"/>
    <hyperlink ref="J941" r:id="rId2289" display="SKT"/>
    <hyperlink ref="J942" r:id="rId2290" display="SKT"/>
    <hyperlink ref="J943" r:id="rId2291" display="SKT"/>
    <hyperlink ref="J944" r:id="rId2292" display="SKT"/>
    <hyperlink ref="J945" r:id="rId2293" display="SKT"/>
    <hyperlink ref="J946" r:id="rId2294" display="SKT"/>
    <hyperlink ref="J947" r:id="rId2295" display="SKT"/>
    <hyperlink ref="J948" r:id="rId2296" display="SKT"/>
    <hyperlink ref="J949" r:id="rId2297" display="SKT"/>
    <hyperlink ref="J950" r:id="rId2298" display="SKT"/>
    <hyperlink ref="J951" r:id="rId2299" display="SH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8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8" activeCellId="0" sqref="E8"/>
    </sheetView>
  </sheetViews>
  <sheetFormatPr defaultColWidth="9.171875" defaultRowHeight="12.8" zeroHeight="false" outlineLevelRow="0" outlineLevelCol="0"/>
  <cols>
    <col collapsed="false" customWidth="true" hidden="false" outlineLevel="0" max="1" min="1" style="1" width="18.22"/>
    <col collapsed="false" customWidth="true" hidden="false" outlineLevel="0" max="2" min="2" style="467" width="11.83"/>
    <col collapsed="false" customWidth="true" hidden="false" outlineLevel="0" max="3" min="3" style="1" width="15.02"/>
    <col collapsed="false" customWidth="true" hidden="false" outlineLevel="0" max="4" min="4" style="1" width="17.56"/>
    <col collapsed="false" customWidth="true" hidden="false" outlineLevel="0" max="5" min="5" style="1" width="19.21"/>
    <col collapsed="false" customWidth="true" hidden="false" outlineLevel="0" max="6" min="6" style="1" width="13.7"/>
    <col collapsed="false" customWidth="true" hidden="false" outlineLevel="0" max="7" min="7" style="1" width="18.85"/>
    <col collapsed="false" customWidth="true" hidden="false" outlineLevel="0" max="8" min="8" style="1" width="16.57"/>
    <col collapsed="false" customWidth="true" hidden="false" outlineLevel="0" max="9" min="9" style="1" width="13.38"/>
    <col collapsed="false" customWidth="true" hidden="false" outlineLevel="0" max="10" min="10" style="1" width="19.77"/>
    <col collapsed="false" customWidth="true" hidden="false" outlineLevel="0" max="11" min="11" style="1" width="10.83"/>
    <col collapsed="false" customWidth="true" hidden="false" outlineLevel="0" max="12" min="12" style="1" width="10.72"/>
  </cols>
  <sheetData>
    <row r="1" customFormat="false" ht="12.8" hidden="false" customHeight="false" outlineLevel="0" collapsed="false">
      <c r="A1" s="1" t="s">
        <v>6093</v>
      </c>
      <c r="B1" s="467" t="s">
        <v>6094</v>
      </c>
      <c r="C1" s="1" t="s">
        <v>6095</v>
      </c>
      <c r="D1" s="1" t="s">
        <v>6096</v>
      </c>
      <c r="E1" s="1" t="s">
        <v>6097</v>
      </c>
      <c r="F1" s="1" t="s">
        <v>6098</v>
      </c>
      <c r="G1" s="1" t="s">
        <v>6099</v>
      </c>
      <c r="H1" s="1" t="s">
        <v>6100</v>
      </c>
      <c r="I1" s="1" t="s">
        <v>6101</v>
      </c>
      <c r="J1" s="1" t="s">
        <v>6102</v>
      </c>
      <c r="K1" s="1" t="s">
        <v>6103</v>
      </c>
      <c r="L1" s="1" t="s">
        <v>6104</v>
      </c>
    </row>
    <row r="2" customFormat="false" ht="12.8" hidden="false" customHeight="true" outlineLevel="0" collapsed="false">
      <c r="A2" s="237" t="s">
        <v>6105</v>
      </c>
      <c r="B2" s="467" t="s">
        <v>6106</v>
      </c>
      <c r="C2" s="237" t="s">
        <v>848</v>
      </c>
      <c r="D2" s="467" t="s">
        <v>6107</v>
      </c>
      <c r="E2" s="468" t="s">
        <v>6108</v>
      </c>
      <c r="F2" s="468" t="s">
        <v>6109</v>
      </c>
      <c r="G2" s="468" t="s">
        <v>6110</v>
      </c>
      <c r="H2" s="1" t="s">
        <v>6111</v>
      </c>
      <c r="I2" s="469" t="s">
        <v>6112</v>
      </c>
      <c r="J2" s="1" t="s">
        <v>6113</v>
      </c>
      <c r="K2" s="1" t="s">
        <v>6114</v>
      </c>
      <c r="L2" s="1" t="s">
        <v>6115</v>
      </c>
    </row>
    <row r="3" customFormat="false" ht="14.9" hidden="false" customHeight="false" outlineLevel="0" collapsed="false">
      <c r="A3" s="237" t="s">
        <v>6116</v>
      </c>
      <c r="B3" s="467" t="s">
        <v>6106</v>
      </c>
      <c r="C3" s="237" t="s">
        <v>849</v>
      </c>
      <c r="D3" s="467" t="s">
        <v>6107</v>
      </c>
      <c r="E3" s="468" t="s">
        <v>6108</v>
      </c>
      <c r="F3" s="468" t="s">
        <v>6109</v>
      </c>
      <c r="G3" s="468" t="s">
        <v>6110</v>
      </c>
      <c r="H3" s="1" t="s">
        <v>6111</v>
      </c>
      <c r="I3" s="469" t="s">
        <v>6112</v>
      </c>
      <c r="J3" s="1" t="s">
        <v>6113</v>
      </c>
      <c r="K3" s="1" t="s">
        <v>6117</v>
      </c>
      <c r="L3" s="1" t="s">
        <v>6118</v>
      </c>
    </row>
    <row r="4" customFormat="false" ht="14.9" hidden="false" customHeight="false" outlineLevel="0" collapsed="false">
      <c r="A4" s="237" t="s">
        <v>6119</v>
      </c>
      <c r="B4" s="467" t="s">
        <v>6106</v>
      </c>
      <c r="C4" s="237" t="s">
        <v>850</v>
      </c>
      <c r="D4" s="467" t="s">
        <v>6107</v>
      </c>
      <c r="E4" s="468" t="s">
        <v>6108</v>
      </c>
      <c r="F4" s="468" t="s">
        <v>6109</v>
      </c>
      <c r="G4" s="468" t="s">
        <v>6110</v>
      </c>
      <c r="H4" s="1" t="s">
        <v>6111</v>
      </c>
      <c r="I4" s="469" t="s">
        <v>6112</v>
      </c>
      <c r="J4" s="1" t="s">
        <v>6113</v>
      </c>
      <c r="K4" s="1" t="s">
        <v>6120</v>
      </c>
      <c r="L4" s="1" t="s">
        <v>6121</v>
      </c>
    </row>
    <row r="5" customFormat="false" ht="14.9" hidden="false" customHeight="false" outlineLevel="0" collapsed="false">
      <c r="A5" s="237" t="s">
        <v>6122</v>
      </c>
      <c r="B5" s="467" t="s">
        <v>6106</v>
      </c>
      <c r="C5" s="237" t="s">
        <v>851</v>
      </c>
      <c r="D5" s="467" t="s">
        <v>6107</v>
      </c>
      <c r="E5" s="468" t="s">
        <v>6108</v>
      </c>
      <c r="F5" s="468" t="s">
        <v>6109</v>
      </c>
      <c r="G5" s="468" t="s">
        <v>6110</v>
      </c>
      <c r="H5" s="1" t="s">
        <v>6111</v>
      </c>
      <c r="I5" s="469" t="s">
        <v>6112</v>
      </c>
      <c r="J5" s="1" t="s">
        <v>6113</v>
      </c>
      <c r="K5" s="1" t="s">
        <v>6123</v>
      </c>
      <c r="L5" s="1" t="s">
        <v>6124</v>
      </c>
    </row>
    <row r="6" customFormat="false" ht="13.8" hidden="false" customHeight="false" outlineLevel="0" collapsed="false">
      <c r="I6" s="469"/>
    </row>
    <row r="8" customFormat="false" ht="13.8" hidden="false" customHeight="false" outlineLevel="0" collapsed="false"/>
  </sheetData>
  <hyperlinks>
    <hyperlink ref="J2" r:id="rId1" display="apkskk15@gmail.com"/>
    <hyperlink ref="J3" r:id="rId2" display="apkskk15@gmail.com"/>
    <hyperlink ref="J4" r:id="rId3" display="apkskk15@gmail.com"/>
    <hyperlink ref="J5" r:id="rId4" display="apkskk15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id-ID</dc:language>
  <cp:lastModifiedBy/>
  <dcterms:modified xsi:type="dcterms:W3CDTF">2023-10-05T14:01:01Z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