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Users\tkartalkaya\Desktop\MEF BDA\BDA 501 Applied Statistics\Week-2\HW-2\"/>
    </mc:Choice>
  </mc:AlternateContent>
  <bookViews>
    <workbookView xWindow="0" yWindow="0" windowWidth="28800" windowHeight="11779" tabRatio="500"/>
  </bookViews>
  <sheets>
    <sheet name="Sheet1" sheetId="1" r:id="rId1"/>
    <sheet name="Sheet3" sheetId="3" r:id="rId2"/>
    <sheet name="Sheet2" sheetId="2" state="hidden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9" i="1"/>
  <c r="D8" i="1"/>
  <c r="D7" i="1"/>
  <c r="D5" i="1"/>
  <c r="D3" i="1"/>
  <c r="D11" i="1"/>
  <c r="D10" i="1"/>
  <c r="D6" i="1"/>
  <c r="D4" i="1"/>
  <c r="E4" i="2"/>
  <c r="C1" i="2"/>
  <c r="B1" i="2"/>
  <c r="D4" i="2"/>
  <c r="F4" i="2"/>
  <c r="B4" i="1"/>
  <c r="C12" i="1"/>
  <c r="C12" i="2"/>
  <c r="E13" i="2"/>
  <c r="D13" i="2"/>
  <c r="F13" i="2"/>
  <c r="E12" i="2"/>
  <c r="F12" i="2"/>
  <c r="E11" i="2"/>
  <c r="F11" i="2"/>
  <c r="E10" i="2"/>
  <c r="D10" i="2"/>
  <c r="F10" i="2"/>
  <c r="E9" i="2"/>
  <c r="D9" i="2"/>
  <c r="F9" i="2"/>
  <c r="E8" i="2"/>
  <c r="D8" i="2"/>
  <c r="F8" i="2"/>
  <c r="E7" i="2"/>
  <c r="F7" i="2"/>
  <c r="E6" i="2"/>
  <c r="D6" i="2"/>
  <c r="F6" i="2"/>
  <c r="E5" i="2"/>
  <c r="D3" i="2"/>
  <c r="D5" i="2"/>
  <c r="F5" i="2"/>
  <c r="E3" i="2"/>
  <c r="F3" i="2"/>
  <c r="C13" i="1"/>
  <c r="B13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C3" i="1"/>
  <c r="B3" i="1"/>
</calcChain>
</file>

<file path=xl/sharedStrings.xml><?xml version="1.0" encoding="utf-8"?>
<sst xmlns="http://schemas.openxmlformats.org/spreadsheetml/2006/main" count="18" uniqueCount="18">
  <si>
    <t>Key value</t>
  </si>
  <si>
    <t>Your Accomplishment</t>
  </si>
  <si>
    <t>Your Questions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</si>
  <si>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</si>
  <si>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</si>
  <si>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</si>
  <si>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</si>
  <si>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</si>
  <si>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</si>
  <si>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</si>
  <si>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</si>
  <si>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</si>
  <si>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</si>
  <si>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</si>
  <si>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answer</t>
  </si>
  <si>
    <t>students answer</t>
  </si>
  <si>
    <t>comparison</t>
  </si>
  <si>
    <t>Answers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</si>
</sst>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"/>
  </numFmts>
  <fonts count="2" x14ac:knownFonts="1">
    <font>
      <sz val="10"/>
      <color rgb="FF000000"/>
      <name val="Arial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 applyProtection="1">
      <protection locked="0"/>
    </xf>
    <xf numFmtId="165" fontId="0" fillId="0" borderId="0" xfId="0" applyNumberFormat="1" applyFont="1" applyAlignment="1"/>
    <xf numFmtId="164" fontId="0" fillId="0" borderId="0" xfId="0" applyNumberFormat="1" applyFont="1" applyAlignment="1" applyProtection="1">
      <protection locked="0"/>
    </xf>
    <xf numFmtId="164" fontId="1" fillId="0" borderId="0" xfId="0" applyNumberFormat="1" applyFont="1" applyAlignment="1" applyProtection="1">
      <protection locked="0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13" sqref="D13"/>
    </sheetView>
  </sheetViews>
  <sheetFormatPr defaultColWidth="14.375" defaultRowHeight="15.85" customHeight="1" x14ac:dyDescent="0.2"/>
  <cols>
    <col min="1" max="1" width="20.375" customWidth="1"/>
    <col min="2" max="2" width="11.125" customWidth="1"/>
    <col min="3" max="3" width="28.25" customWidth="1"/>
    <col min="7" max="7" width="14.375" customWidth="1"/>
  </cols>
  <sheetData>
    <row r="1" spans="1:6" ht="15.85" customHeight="1" x14ac:dyDescent="0.2">
      <c r="A1" s="1"/>
      <c r="C1" s="1" t="s">
        <v>0</v>
      </c>
      <c r="D1" s="2">
        <v>1234</v>
      </c>
    </row>
    <row r="2" spans="1:6" ht="15.85" customHeight="1" x14ac:dyDescent="0.2">
      <c r="A2" s="1" t="s">
        <v>1</v>
      </c>
      <c r="C2" s="1" t="s">
        <v>2</v>
      </c>
      <c r="D2" s="2" t="s">
        <v>17</v>
      </c>
    </row>
    <row r="3" spans="1:6" ht="15.85" customHeight="1" x14ac:dyDescent="0.2">
      <c r="A3" s="1" t="s">
        <v>3</v>
      </c>
      <c r="B3">
        <f>Sheet2!F3</f>
        <v>1</v>
      </c>
      <c r="C3" t="str">
        <f>CONCATENATE("P(1.",Sheet2!$B$1,"&lt;Z&lt;2.",Sheet2!$C$1,")=?")</f>
        <v>P(1.12&lt;Z&lt;2.34)=?</v>
      </c>
      <c r="D3" s="5">
        <f>NORMSDIST(2.34)-NORMSDIST(1.12)</f>
        <v>0.12171501109737237</v>
      </c>
      <c r="F3" s="3"/>
    </row>
    <row r="4" spans="1:6" ht="15.85" customHeight="1" x14ac:dyDescent="0.2">
      <c r="A4" s="1" t="s">
        <v>4</v>
      </c>
      <c r="B4">
        <f>Sheet2!F4</f>
        <v>1</v>
      </c>
      <c r="C4" t="str">
        <f>CONCATENATE("P(-1.",Sheet2!$B$1,"&lt;Z&lt;0.",Sheet2!$C$1,")=?")</f>
        <v>P(-1.12&lt;Z&lt;0.34)=?</v>
      </c>
      <c r="D4" s="5">
        <f>NORMSDIST(0.34)-NORMSDIST(-1.12)</f>
        <v>0.50171485499329738</v>
      </c>
    </row>
    <row r="5" spans="1:6" ht="15.85" customHeight="1" x14ac:dyDescent="0.2">
      <c r="A5" s="1" t="s">
        <v>5</v>
      </c>
      <c r="B5">
        <f>Sheet2!F5</f>
        <v>0</v>
      </c>
      <c r="C5" t="str">
        <f>CONCATENATE("P(-2.",Sheet2!$B$1,"&lt;Z&lt;-1.",Sheet2!$C$1,")=?")</f>
        <v>P(-2.12&lt;Z&lt;-1.34)=?</v>
      </c>
      <c r="D5" s="5">
        <f>NORMSDIST(-1.34)-NORMSDIST(-2.12)</f>
        <v>7.3119649816819676E-2</v>
      </c>
    </row>
    <row r="6" spans="1:6" ht="15.85" customHeight="1" x14ac:dyDescent="0.2">
      <c r="A6" s="1" t="s">
        <v>6</v>
      </c>
      <c r="B6">
        <f>Sheet2!F6</f>
        <v>1</v>
      </c>
      <c r="C6" t="str">
        <f>CONCATENATE("P(Z&lt;2.",Sheet2!$C$1,")=?")</f>
        <v>P(Z&lt;2.34)=?</v>
      </c>
      <c r="D6" s="4">
        <f>NORMSDIST(2.34)</f>
        <v>0.99035813005464168</v>
      </c>
    </row>
    <row r="7" spans="1:6" ht="15.85" customHeight="1" x14ac:dyDescent="0.2">
      <c r="A7" s="1" t="s">
        <v>7</v>
      </c>
      <c r="B7">
        <f>Sheet2!F7</f>
        <v>1</v>
      </c>
      <c r="C7" t="str">
        <f>CONCATENATE("P(-4.",Sheet2!$B$1,"&lt;Z&lt;5.",Sheet2!$C$1,")=?")</f>
        <v>P(-4.12&lt;Z&lt;5.34)=?</v>
      </c>
      <c r="D7" s="5">
        <f>NORMSDIST(5.34)-NORMSDIST(-4.12)</f>
        <v>0.99998100990675864</v>
      </c>
    </row>
    <row r="8" spans="1:6" ht="15.85" customHeight="1" x14ac:dyDescent="0.2">
      <c r="A8" s="1" t="s">
        <v>8</v>
      </c>
      <c r="B8">
        <f>Sheet2!F8</f>
        <v>1</v>
      </c>
      <c r="C8" t="str">
        <f>CONCATENATE("P(2.",Sheet2!$B$1,"&lt;Z)=?")</f>
        <v>P(2.12&lt;Z)=?</v>
      </c>
      <c r="D8" s="4">
        <f>1-NORMSDIST(2.12)</f>
        <v>1.700302264763276E-2</v>
      </c>
    </row>
    <row r="9" spans="1:6" ht="15.85" customHeight="1" x14ac:dyDescent="0.2">
      <c r="A9" s="1" t="s">
        <v>9</v>
      </c>
      <c r="B9">
        <f>Sheet2!F9</f>
        <v>1</v>
      </c>
      <c r="C9" t="str">
        <f>CONCATENATE("P(Z&lt;0.",Sheet2!$C$1,")=?")</f>
        <v>P(Z&lt;0.34)=?</v>
      </c>
      <c r="D9" s="4">
        <f>NORMSDIST(0.34)</f>
        <v>0.63307173603602807</v>
      </c>
    </row>
    <row r="10" spans="1:6" ht="15.85" customHeight="1" x14ac:dyDescent="0.2">
      <c r="A10" s="1" t="s">
        <v>10</v>
      </c>
      <c r="B10">
        <f>Sheet2!F10</f>
        <v>1</v>
      </c>
      <c r="C10" t="str">
        <f>CONCATENATE("P(-1.",Sheet2!$B$1,"&lt;Z)=?")</f>
        <v>P(-1.12&lt;Z)=?</v>
      </c>
      <c r="D10" s="4">
        <f>1-NORMSDIST(-1.12)</f>
        <v>0.86864311895726931</v>
      </c>
    </row>
    <row r="11" spans="1:6" ht="15.85" customHeight="1" x14ac:dyDescent="0.2">
      <c r="A11" s="1" t="s">
        <v>11</v>
      </c>
      <c r="B11">
        <f>Sheet2!F11</f>
        <v>1</v>
      </c>
      <c r="C11" t="str">
        <f>CONCATENATE("P(-4.",Sheet2!$B$1,"&lt;Z&lt;0)=?")</f>
        <v>P(-4.12&lt;Z&lt;0)=?</v>
      </c>
      <c r="D11" s="5">
        <f>NORMSDIST(0)-NORMSDIST(-4.12)</f>
        <v>0.49998105638004947</v>
      </c>
    </row>
    <row r="12" spans="1:6" ht="15.85" customHeight="1" x14ac:dyDescent="0.2">
      <c r="A12" s="1" t="s">
        <v>12</v>
      </c>
      <c r="B12">
        <f>Sheet2!F12</f>
        <v>1</v>
      </c>
      <c r="C12" t="str">
        <f>CONCATENATE("P(Z=2.",Sheet2!$C$1,")=?")</f>
        <v>P(Z=2.34)=?</v>
      </c>
      <c r="D12" s="5">
        <v>0</v>
      </c>
    </row>
    <row r="13" spans="1:6" ht="15.85" customHeight="1" x14ac:dyDescent="0.2">
      <c r="A13" s="1" t="s">
        <v>13</v>
      </c>
      <c r="B13">
        <f>Sheet2!F13</f>
        <v>0</v>
      </c>
      <c r="C13" t="str">
        <f>CONCATENATE("if P(Z&lt;A)= 0.9",Sheet2!$C$1," then what is A?")</f>
        <v>if P(Z&lt;A)= 0.934 then what is A?</v>
      </c>
      <c r="D13" s="4">
        <f>NORMSINV(0.934)</f>
        <v>1.5062617232782449</v>
      </c>
    </row>
    <row r="14" spans="1:6" ht="15.85" customHeight="1" x14ac:dyDescent="0.2">
      <c r="A14" s="1"/>
    </row>
    <row r="15" spans="1:6" ht="15.85" customHeight="1" x14ac:dyDescent="0.2">
      <c r="A15" s="1"/>
      <c r="E15" s="1"/>
    </row>
  </sheetData>
  <sheetProtection sheet="1" selectLockedCells="1"/>
  <conditionalFormatting sqref="B3:B13">
    <cfRule type="cellIs" dxfId="1" priority="1" operator="equal">
      <formula>0</formula>
    </cfRule>
  </conditionalFormatting>
  <conditionalFormatting sqref="B3:B13">
    <cfRule type="cellIs" dxfId="0" priority="2" operator="equal">
      <formula>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>
      <selection activeCell="E7" sqref="E7"/>
    </sheetView>
  </sheetViews>
  <sheetFormatPr defaultColWidth="14.375" defaultRowHeight="15.85" customHeight="1" x14ac:dyDescent="0.2"/>
  <sheetData>
    <row r="1" spans="2:6" ht="15.85" customHeight="1" x14ac:dyDescent="0.2">
      <c r="B1" s="1">
        <f>(Sheet1!D1-C1)/100</f>
        <v>12</v>
      </c>
      <c r="C1" s="1">
        <f>MOD(Sheet1!D1,100)</f>
        <v>34</v>
      </c>
    </row>
    <row r="2" spans="2:6" ht="15.85" customHeight="1" x14ac:dyDescent="0.2">
      <c r="D2" s="1" t="s">
        <v>14</v>
      </c>
      <c r="E2" s="1" t="s">
        <v>15</v>
      </c>
      <c r="F2" s="1" t="s">
        <v>16</v>
      </c>
    </row>
    <row r="3" spans="2:6" ht="15.85" customHeight="1" x14ac:dyDescent="0.2">
      <c r="D3">
        <f>ROUND(NORMSDIST(2+Sheet2!$C$1/100),4)-ROUND(NORMSDIST(1+Sheet2!$B$1/100),4)</f>
        <v>0.12179999999999991</v>
      </c>
      <c r="E3">
        <f>Sheet1!D3</f>
        <v>0.12171501109737237</v>
      </c>
      <c r="F3">
        <f t="shared" ref="F3:F11" si="0">IF(ABS(E3-D3)&lt;=0.0001,1,0)</f>
        <v>1</v>
      </c>
    </row>
    <row r="4" spans="2:6" ht="15.85" customHeight="1" x14ac:dyDescent="0.2">
      <c r="D4">
        <f>ROUND(NORMSDIST(0+Sheet2!$C$1/100),4)-ROUND(NORMSDIST(-1-Sheet2!$B$1/100),4)</f>
        <v>0.50170000000000003</v>
      </c>
      <c r="E4">
        <f>Sheet1!D4</f>
        <v>0.50171485499329738</v>
      </c>
      <c r="F4">
        <f t="shared" si="0"/>
        <v>1</v>
      </c>
    </row>
    <row r="5" spans="2:6" ht="15.85" customHeight="1" x14ac:dyDescent="0.2">
      <c r="D5">
        <f>D3</f>
        <v>0.12179999999999991</v>
      </c>
      <c r="E5">
        <f>Sheet1!D5</f>
        <v>7.3119649816819676E-2</v>
      </c>
      <c r="F5">
        <f t="shared" si="0"/>
        <v>0</v>
      </c>
    </row>
    <row r="6" spans="2:6" ht="15.85" customHeight="1" x14ac:dyDescent="0.2">
      <c r="D6">
        <f>ROUND(NORMSDIST(2+Sheet2!$C$1/100),4)</f>
        <v>0.99039999999999995</v>
      </c>
      <c r="E6">
        <f>Sheet1!D6</f>
        <v>0.99035813005464168</v>
      </c>
      <c r="F6">
        <f t="shared" si="0"/>
        <v>1</v>
      </c>
    </row>
    <row r="7" spans="2:6" ht="15.85" customHeight="1" x14ac:dyDescent="0.2">
      <c r="D7" s="1">
        <v>1</v>
      </c>
      <c r="E7">
        <f>Sheet1!D7</f>
        <v>0.99998100990675864</v>
      </c>
      <c r="F7">
        <f t="shared" si="0"/>
        <v>1</v>
      </c>
    </row>
    <row r="8" spans="2:6" ht="15.85" customHeight="1" x14ac:dyDescent="0.2">
      <c r="D8">
        <f>1-ROUND(NORMSDIST(2+Sheet2!$B$1/100),4)</f>
        <v>1.7000000000000015E-2</v>
      </c>
      <c r="E8">
        <f>Sheet1!D8</f>
        <v>1.700302264763276E-2</v>
      </c>
      <c r="F8">
        <f t="shared" si="0"/>
        <v>1</v>
      </c>
    </row>
    <row r="9" spans="2:6" ht="15.85" customHeight="1" x14ac:dyDescent="0.2">
      <c r="D9">
        <f>ROUND(NORMSDIST(0+Sheet2!$C$1/100),4)</f>
        <v>0.6331</v>
      </c>
      <c r="E9">
        <f>Sheet1!D9</f>
        <v>0.63307173603602807</v>
      </c>
      <c r="F9">
        <f t="shared" si="0"/>
        <v>1</v>
      </c>
    </row>
    <row r="10" spans="2:6" ht="15.85" customHeight="1" x14ac:dyDescent="0.2">
      <c r="C10" s="1"/>
      <c r="D10">
        <f>1-ROUND(NORMSDIST(-1-Sheet2!$B$1/100),4)</f>
        <v>0.86860000000000004</v>
      </c>
      <c r="E10">
        <f>Sheet1!D10</f>
        <v>0.86864311895726931</v>
      </c>
      <c r="F10">
        <f t="shared" si="0"/>
        <v>1</v>
      </c>
    </row>
    <row r="11" spans="2:6" ht="15.85" customHeight="1" x14ac:dyDescent="0.2">
      <c r="D11" s="1">
        <v>0.5</v>
      </c>
      <c r="E11">
        <f>Sheet1!D11</f>
        <v>0.49998105638004947</v>
      </c>
      <c r="F11">
        <f t="shared" si="0"/>
        <v>1</v>
      </c>
    </row>
    <row r="12" spans="2:6" ht="15.85" customHeight="1" x14ac:dyDescent="0.2">
      <c r="C12">
        <f>IF(ISBLANK(Sheet1!D12),1,0)</f>
        <v>0</v>
      </c>
      <c r="D12" s="1">
        <v>0</v>
      </c>
      <c r="E12">
        <f>Sheet1!D12</f>
        <v>0</v>
      </c>
      <c r="F12">
        <f>IF(ABS(E12-D12)&lt;=0.0001,1,0)-C12</f>
        <v>1</v>
      </c>
    </row>
    <row r="13" spans="2:6" ht="15.85" customHeight="1" x14ac:dyDescent="0.2">
      <c r="D13">
        <f>ROUND(NORMSINV(0.9+Sheet2!C1/1000),3)</f>
        <v>1.506</v>
      </c>
      <c r="E13">
        <f>Sheet1!D13</f>
        <v>1.5062617232782449</v>
      </c>
      <c r="F13">
        <f>IF(ABS(E13-D13)&lt;=0.0001,1,0)</f>
        <v>0</v>
      </c>
    </row>
  </sheetData>
  <sheetProtection password="B8D9" sheet="1" objects="1" scenarios="1" selectLockedCells="1" selectUn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 Ceran</dc:creator>
  <cp:lastModifiedBy>Turkan Sevgili [Veri Analitigi Teftis Bolumu]</cp:lastModifiedBy>
  <dcterms:created xsi:type="dcterms:W3CDTF">2016-04-22T14:01:27Z</dcterms:created>
  <dcterms:modified xsi:type="dcterms:W3CDTF">2017-10-31T15:51:41Z</dcterms:modified>
</cp:coreProperties>
</file>