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D:\Users\tkartalkaya\Desktop\MEF BDA\BDA 501 Applied Statistics\HW\"/>
    </mc:Choice>
  </mc:AlternateContent>
  <bookViews>
    <workbookView xWindow="0" yWindow="0" windowWidth="27648" windowHeight="11794"/>
  </bookViews>
  <sheets>
    <sheet name="BDA501_DS_question1" sheetId="2" r:id="rId1"/>
    <sheet name="Info sheet (do not Change)" sheetId="10" state="hidden" r:id="rId2"/>
  </sheets>
  <definedNames>
    <definedName name="_xlnm._FilterDatabase" localSheetId="0" hidden="1">BDA501_DS_question1!$A$7:$BH$415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2" l="1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8" i="2"/>
  <c r="J109" i="2"/>
  <c r="J105" i="2"/>
  <c r="J122" i="2" l="1"/>
  <c r="J132" i="2"/>
  <c r="J130" i="2"/>
  <c r="K130" i="2" s="1"/>
  <c r="J125" i="2"/>
  <c r="J129" i="2"/>
  <c r="J131" i="2"/>
  <c r="J123" i="2"/>
  <c r="J124" i="2"/>
  <c r="K125" i="2"/>
  <c r="L131" i="2"/>
  <c r="L129" i="2"/>
  <c r="K122" i="2"/>
  <c r="K123" i="2"/>
  <c r="L132" i="2"/>
  <c r="L130" i="2"/>
  <c r="M130" i="2" s="1"/>
  <c r="K124" i="2"/>
  <c r="J87" i="2"/>
  <c r="J84" i="2"/>
  <c r="J86" i="2"/>
  <c r="J85" i="2"/>
  <c r="K85" i="2" s="1"/>
  <c r="C1" i="2"/>
  <c r="B1" i="10"/>
  <c r="B2" i="10" s="1"/>
  <c r="B3" i="10" s="1"/>
  <c r="B4" i="10" s="1"/>
  <c r="B5" i="10" s="1"/>
  <c r="B6" i="10" s="1"/>
  <c r="B7" i="10" s="1"/>
  <c r="B8" i="10" s="1"/>
  <c r="B9" i="10" s="1"/>
  <c r="B10" i="10" s="1"/>
  <c r="O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1" i="10"/>
  <c r="J2" i="10"/>
  <c r="H1" i="10"/>
  <c r="H2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P3" i="10"/>
  <c r="Q3" i="10"/>
  <c r="R3" i="10"/>
  <c r="O3" i="10"/>
  <c r="I1" i="10"/>
  <c r="I2" i="10"/>
  <c r="K86" i="2" l="1"/>
  <c r="M129" i="2"/>
  <c r="K84" i="2"/>
  <c r="M132" i="2"/>
  <c r="M131" i="2"/>
  <c r="K131" i="2"/>
  <c r="K132" i="2"/>
  <c r="K87" i="2"/>
  <c r="K129" i="2"/>
  <c r="K4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K285" i="10"/>
  <c r="K286" i="10"/>
  <c r="K287" i="10"/>
  <c r="K288" i="10"/>
  <c r="K289" i="10"/>
  <c r="K290" i="10"/>
  <c r="K291" i="10"/>
  <c r="K292" i="10"/>
  <c r="K293" i="10"/>
  <c r="K294" i="10"/>
  <c r="K295" i="10"/>
  <c r="K296" i="10"/>
  <c r="K297" i="10"/>
  <c r="K298" i="10"/>
  <c r="K299" i="10"/>
  <c r="K300" i="10"/>
  <c r="K301" i="10"/>
  <c r="K302" i="10"/>
  <c r="K303" i="10"/>
  <c r="K304" i="10"/>
  <c r="K305" i="10"/>
  <c r="K306" i="10"/>
  <c r="K307" i="10"/>
  <c r="K308" i="10"/>
  <c r="K309" i="10"/>
  <c r="K310" i="10"/>
  <c r="K5" i="10"/>
  <c r="K313" i="10"/>
  <c r="K317" i="10"/>
  <c r="K321" i="10"/>
  <c r="K325" i="10"/>
  <c r="K329" i="10"/>
  <c r="K333" i="10"/>
  <c r="K337" i="10"/>
  <c r="K341" i="10"/>
  <c r="K345" i="10"/>
  <c r="K349" i="10"/>
  <c r="K353" i="10"/>
  <c r="K357" i="10"/>
  <c r="K361" i="10"/>
  <c r="K365" i="10"/>
  <c r="K369" i="10"/>
  <c r="K373" i="10"/>
  <c r="K377" i="10"/>
  <c r="K381" i="10"/>
  <c r="K385" i="10"/>
  <c r="K312" i="10"/>
  <c r="K316" i="10"/>
  <c r="K320" i="10"/>
  <c r="K324" i="10"/>
  <c r="K328" i="10"/>
  <c r="K332" i="10"/>
  <c r="K336" i="10"/>
  <c r="K340" i="10"/>
  <c r="K344" i="10"/>
  <c r="K348" i="10"/>
  <c r="K352" i="10"/>
  <c r="K356" i="10"/>
  <c r="K360" i="10"/>
  <c r="K364" i="10"/>
  <c r="K368" i="10"/>
  <c r="K372" i="10"/>
  <c r="K376" i="10"/>
  <c r="K380" i="10"/>
  <c r="K384" i="10"/>
  <c r="K311" i="10"/>
  <c r="K315" i="10"/>
  <c r="K319" i="10"/>
  <c r="K323" i="10"/>
  <c r="K327" i="10"/>
  <c r="K331" i="10"/>
  <c r="K335" i="10"/>
  <c r="K339" i="10"/>
  <c r="K343" i="10"/>
  <c r="K347" i="10"/>
  <c r="K351" i="10"/>
  <c r="K355" i="10"/>
  <c r="K359" i="10"/>
  <c r="K363" i="10"/>
  <c r="K367" i="10"/>
  <c r="K371" i="10"/>
  <c r="K375" i="10"/>
  <c r="K379" i="10"/>
  <c r="K383" i="10"/>
  <c r="K387" i="10"/>
  <c r="K389" i="10"/>
  <c r="K391" i="10"/>
  <c r="K393" i="10"/>
  <c r="K395" i="10"/>
  <c r="K397" i="10"/>
  <c r="K399" i="10"/>
  <c r="K401" i="10"/>
  <c r="K403" i="10"/>
  <c r="K405" i="10"/>
  <c r="K407" i="10"/>
  <c r="K409" i="10"/>
  <c r="K411" i="10"/>
  <c r="K314" i="10"/>
  <c r="K322" i="10"/>
  <c r="K330" i="10"/>
  <c r="K338" i="10"/>
  <c r="K346" i="10"/>
  <c r="K354" i="10"/>
  <c r="K362" i="10"/>
  <c r="K370" i="10"/>
  <c r="K378" i="10"/>
  <c r="K386" i="10"/>
  <c r="K394" i="10"/>
  <c r="K402" i="10"/>
  <c r="K410" i="10"/>
  <c r="K388" i="10"/>
  <c r="K396" i="10"/>
  <c r="K404" i="10"/>
  <c r="K398" i="10"/>
  <c r="K382" i="10"/>
  <c r="K366" i="10"/>
  <c r="K350" i="10"/>
  <c r="K334" i="10"/>
  <c r="K318" i="10"/>
  <c r="K400" i="10"/>
  <c r="K406" i="10"/>
  <c r="K390" i="10"/>
  <c r="K374" i="10"/>
  <c r="K358" i="10"/>
  <c r="K342" i="10"/>
  <c r="K326" i="10"/>
  <c r="K408" i="10"/>
  <c r="K392" i="10"/>
  <c r="N392" i="10" l="1"/>
  <c r="R392" i="10" s="1"/>
  <c r="L392" i="10"/>
  <c r="P392" i="10" s="1"/>
  <c r="B396" i="2" s="1"/>
  <c r="M392" i="10"/>
  <c r="Q392" i="10" s="1"/>
  <c r="N358" i="10"/>
  <c r="R358" i="10" s="1"/>
  <c r="L358" i="10"/>
  <c r="P358" i="10" s="1"/>
  <c r="B362" i="2" s="1"/>
  <c r="M358" i="10"/>
  <c r="Q358" i="10" s="1"/>
  <c r="N400" i="10"/>
  <c r="R400" i="10" s="1"/>
  <c r="L400" i="10"/>
  <c r="P400" i="10" s="1"/>
  <c r="B404" i="2" s="1"/>
  <c r="M400" i="10"/>
  <c r="Q400" i="10" s="1"/>
  <c r="N366" i="10"/>
  <c r="R366" i="10" s="1"/>
  <c r="L366" i="10"/>
  <c r="P366" i="10" s="1"/>
  <c r="B370" i="2" s="1"/>
  <c r="M366" i="10"/>
  <c r="Q366" i="10" s="1"/>
  <c r="N396" i="10"/>
  <c r="R396" i="10" s="1"/>
  <c r="M396" i="10"/>
  <c r="Q396" i="10" s="1"/>
  <c r="L396" i="10"/>
  <c r="P396" i="10" s="1"/>
  <c r="B400" i="2" s="1"/>
  <c r="N394" i="10"/>
  <c r="R394" i="10" s="1"/>
  <c r="M394" i="10"/>
  <c r="Q394" i="10" s="1"/>
  <c r="L394" i="10"/>
  <c r="P394" i="10" s="1"/>
  <c r="B398" i="2" s="1"/>
  <c r="N362" i="10"/>
  <c r="R362" i="10" s="1"/>
  <c r="M362" i="10"/>
  <c r="Q362" i="10" s="1"/>
  <c r="L362" i="10"/>
  <c r="P362" i="10" s="1"/>
  <c r="B366" i="2" s="1"/>
  <c r="N330" i="10"/>
  <c r="R330" i="10" s="1"/>
  <c r="L330" i="10"/>
  <c r="P330" i="10" s="1"/>
  <c r="B334" i="2" s="1"/>
  <c r="M330" i="10"/>
  <c r="Q330" i="10" s="1"/>
  <c r="N409" i="10"/>
  <c r="R409" i="10" s="1"/>
  <c r="M409" i="10"/>
  <c r="Q409" i="10" s="1"/>
  <c r="L409" i="10"/>
  <c r="P409" i="10" s="1"/>
  <c r="B413" i="2" s="1"/>
  <c r="N401" i="10"/>
  <c r="R401" i="10" s="1"/>
  <c r="M401" i="10"/>
  <c r="Q401" i="10" s="1"/>
  <c r="L401" i="10"/>
  <c r="P401" i="10" s="1"/>
  <c r="B405" i="2" s="1"/>
  <c r="N393" i="10"/>
  <c r="R393" i="10" s="1"/>
  <c r="M393" i="10"/>
  <c r="Q393" i="10" s="1"/>
  <c r="L393" i="10"/>
  <c r="P393" i="10" s="1"/>
  <c r="B397" i="2" s="1"/>
  <c r="M383" i="10"/>
  <c r="Q383" i="10" s="1"/>
  <c r="N383" i="10"/>
  <c r="R383" i="10" s="1"/>
  <c r="L383" i="10"/>
  <c r="P383" i="10" s="1"/>
  <c r="B387" i="2" s="1"/>
  <c r="M367" i="10"/>
  <c r="Q367" i="10" s="1"/>
  <c r="N367" i="10"/>
  <c r="R367" i="10" s="1"/>
  <c r="L367" i="10"/>
  <c r="P367" i="10" s="1"/>
  <c r="B371" i="2" s="1"/>
  <c r="M351" i="10"/>
  <c r="Q351" i="10" s="1"/>
  <c r="N351" i="10"/>
  <c r="R351" i="10" s="1"/>
  <c r="L351" i="10"/>
  <c r="P351" i="10" s="1"/>
  <c r="B355" i="2" s="1"/>
  <c r="M335" i="10"/>
  <c r="Q335" i="10" s="1"/>
  <c r="N335" i="10"/>
  <c r="R335" i="10" s="1"/>
  <c r="L335" i="10"/>
  <c r="P335" i="10" s="1"/>
  <c r="B339" i="2" s="1"/>
  <c r="M319" i="10"/>
  <c r="Q319" i="10" s="1"/>
  <c r="N319" i="10"/>
  <c r="R319" i="10" s="1"/>
  <c r="L319" i="10"/>
  <c r="P319" i="10" s="1"/>
  <c r="B323" i="2" s="1"/>
  <c r="M380" i="10"/>
  <c r="Q380" i="10" s="1"/>
  <c r="L380" i="10"/>
  <c r="P380" i="10" s="1"/>
  <c r="B384" i="2" s="1"/>
  <c r="N380" i="10"/>
  <c r="R380" i="10" s="1"/>
  <c r="M364" i="10"/>
  <c r="Q364" i="10" s="1"/>
  <c r="L364" i="10"/>
  <c r="P364" i="10" s="1"/>
  <c r="B368" i="2" s="1"/>
  <c r="N364" i="10"/>
  <c r="R364" i="10" s="1"/>
  <c r="M348" i="10"/>
  <c r="Q348" i="10" s="1"/>
  <c r="L348" i="10"/>
  <c r="P348" i="10" s="1"/>
  <c r="B352" i="2" s="1"/>
  <c r="N348" i="10"/>
  <c r="R348" i="10" s="1"/>
  <c r="M332" i="10"/>
  <c r="Q332" i="10" s="1"/>
  <c r="L332" i="10"/>
  <c r="P332" i="10" s="1"/>
  <c r="B336" i="2" s="1"/>
  <c r="N332" i="10"/>
  <c r="R332" i="10" s="1"/>
  <c r="M316" i="10"/>
  <c r="Q316" i="10" s="1"/>
  <c r="L316" i="10"/>
  <c r="P316" i="10" s="1"/>
  <c r="B320" i="2" s="1"/>
  <c r="N316" i="10"/>
  <c r="R316" i="10" s="1"/>
  <c r="N377" i="10"/>
  <c r="R377" i="10" s="1"/>
  <c r="M377" i="10"/>
  <c r="Q377" i="10" s="1"/>
  <c r="L377" i="10"/>
  <c r="P377" i="10" s="1"/>
  <c r="B381" i="2" s="1"/>
  <c r="N361" i="10"/>
  <c r="R361" i="10" s="1"/>
  <c r="M361" i="10"/>
  <c r="Q361" i="10" s="1"/>
  <c r="L361" i="10"/>
  <c r="P361" i="10" s="1"/>
  <c r="B365" i="2" s="1"/>
  <c r="N345" i="10"/>
  <c r="R345" i="10" s="1"/>
  <c r="M345" i="10"/>
  <c r="Q345" i="10" s="1"/>
  <c r="L345" i="10"/>
  <c r="P345" i="10" s="1"/>
  <c r="B349" i="2" s="1"/>
  <c r="N329" i="10"/>
  <c r="R329" i="10" s="1"/>
  <c r="M329" i="10"/>
  <c r="Q329" i="10" s="1"/>
  <c r="L329" i="10"/>
  <c r="P329" i="10" s="1"/>
  <c r="B333" i="2" s="1"/>
  <c r="M313" i="10"/>
  <c r="Q313" i="10" s="1"/>
  <c r="N313" i="10"/>
  <c r="R313" i="10" s="1"/>
  <c r="L313" i="10"/>
  <c r="P313" i="10" s="1"/>
  <c r="B317" i="2" s="1"/>
  <c r="N308" i="10"/>
  <c r="R308" i="10" s="1"/>
  <c r="M308" i="10"/>
  <c r="Q308" i="10" s="1"/>
  <c r="L308" i="10"/>
  <c r="P308" i="10" s="1"/>
  <c r="B312" i="2" s="1"/>
  <c r="N304" i="10"/>
  <c r="R304" i="10" s="1"/>
  <c r="M304" i="10"/>
  <c r="Q304" i="10" s="1"/>
  <c r="L304" i="10"/>
  <c r="P304" i="10" s="1"/>
  <c r="B308" i="2" s="1"/>
  <c r="N300" i="10"/>
  <c r="R300" i="10" s="1"/>
  <c r="M300" i="10"/>
  <c r="Q300" i="10" s="1"/>
  <c r="L300" i="10"/>
  <c r="P300" i="10" s="1"/>
  <c r="B304" i="2" s="1"/>
  <c r="N296" i="10"/>
  <c r="R296" i="10" s="1"/>
  <c r="L296" i="10"/>
  <c r="P296" i="10" s="1"/>
  <c r="B300" i="2" s="1"/>
  <c r="M296" i="10"/>
  <c r="Q296" i="10" s="1"/>
  <c r="N292" i="10"/>
  <c r="R292" i="10" s="1"/>
  <c r="M292" i="10"/>
  <c r="Q292" i="10" s="1"/>
  <c r="L292" i="10"/>
  <c r="P292" i="10" s="1"/>
  <c r="B296" i="2" s="1"/>
  <c r="N288" i="10"/>
  <c r="R288" i="10" s="1"/>
  <c r="M288" i="10"/>
  <c r="Q288" i="10" s="1"/>
  <c r="L288" i="10"/>
  <c r="P288" i="10" s="1"/>
  <c r="B292" i="2" s="1"/>
  <c r="N284" i="10"/>
  <c r="R284" i="10" s="1"/>
  <c r="M284" i="10"/>
  <c r="Q284" i="10" s="1"/>
  <c r="L284" i="10"/>
  <c r="P284" i="10" s="1"/>
  <c r="B288" i="2" s="1"/>
  <c r="N280" i="10"/>
  <c r="R280" i="10" s="1"/>
  <c r="L280" i="10"/>
  <c r="P280" i="10" s="1"/>
  <c r="B284" i="2" s="1"/>
  <c r="M280" i="10"/>
  <c r="Q280" i="10" s="1"/>
  <c r="N276" i="10"/>
  <c r="R276" i="10" s="1"/>
  <c r="M276" i="10"/>
  <c r="Q276" i="10" s="1"/>
  <c r="L276" i="10"/>
  <c r="P276" i="10" s="1"/>
  <c r="B280" i="2" s="1"/>
  <c r="N272" i="10"/>
  <c r="R272" i="10" s="1"/>
  <c r="M272" i="10"/>
  <c r="Q272" i="10" s="1"/>
  <c r="L272" i="10"/>
  <c r="P272" i="10" s="1"/>
  <c r="B276" i="2" s="1"/>
  <c r="N268" i="10"/>
  <c r="R268" i="10" s="1"/>
  <c r="M268" i="10"/>
  <c r="Q268" i="10" s="1"/>
  <c r="L268" i="10"/>
  <c r="P268" i="10" s="1"/>
  <c r="B272" i="2" s="1"/>
  <c r="N264" i="10"/>
  <c r="R264" i="10" s="1"/>
  <c r="L264" i="10"/>
  <c r="P264" i="10" s="1"/>
  <c r="B268" i="2" s="1"/>
  <c r="M264" i="10"/>
  <c r="Q264" i="10" s="1"/>
  <c r="N260" i="10"/>
  <c r="R260" i="10" s="1"/>
  <c r="M260" i="10"/>
  <c r="Q260" i="10" s="1"/>
  <c r="L260" i="10"/>
  <c r="P260" i="10" s="1"/>
  <c r="B264" i="2" s="1"/>
  <c r="N256" i="10"/>
  <c r="R256" i="10" s="1"/>
  <c r="M256" i="10"/>
  <c r="Q256" i="10" s="1"/>
  <c r="L256" i="10"/>
  <c r="P256" i="10" s="1"/>
  <c r="B260" i="2" s="1"/>
  <c r="N252" i="10"/>
  <c r="R252" i="10" s="1"/>
  <c r="M252" i="10"/>
  <c r="Q252" i="10" s="1"/>
  <c r="L252" i="10"/>
  <c r="P252" i="10" s="1"/>
  <c r="B256" i="2" s="1"/>
  <c r="N248" i="10"/>
  <c r="R248" i="10" s="1"/>
  <c r="L248" i="10"/>
  <c r="P248" i="10" s="1"/>
  <c r="B252" i="2" s="1"/>
  <c r="M248" i="10"/>
  <c r="Q248" i="10" s="1"/>
  <c r="N244" i="10"/>
  <c r="R244" i="10" s="1"/>
  <c r="M244" i="10"/>
  <c r="Q244" i="10" s="1"/>
  <c r="L244" i="10"/>
  <c r="P244" i="10" s="1"/>
  <c r="B248" i="2" s="1"/>
  <c r="N240" i="10"/>
  <c r="R240" i="10" s="1"/>
  <c r="M240" i="10"/>
  <c r="Q240" i="10" s="1"/>
  <c r="L240" i="10"/>
  <c r="P240" i="10" s="1"/>
  <c r="B244" i="2" s="1"/>
  <c r="N236" i="10"/>
  <c r="R236" i="10" s="1"/>
  <c r="M236" i="10"/>
  <c r="Q236" i="10" s="1"/>
  <c r="L236" i="10"/>
  <c r="P236" i="10" s="1"/>
  <c r="B240" i="2" s="1"/>
  <c r="N232" i="10"/>
  <c r="R232" i="10" s="1"/>
  <c r="M232" i="10"/>
  <c r="Q232" i="10" s="1"/>
  <c r="L232" i="10"/>
  <c r="P232" i="10" s="1"/>
  <c r="B236" i="2" s="1"/>
  <c r="N228" i="10"/>
  <c r="R228" i="10" s="1"/>
  <c r="M228" i="10"/>
  <c r="Q228" i="10" s="1"/>
  <c r="L228" i="10"/>
  <c r="P228" i="10" s="1"/>
  <c r="B232" i="2" s="1"/>
  <c r="N224" i="10"/>
  <c r="R224" i="10" s="1"/>
  <c r="M224" i="10"/>
  <c r="Q224" i="10" s="1"/>
  <c r="L224" i="10"/>
  <c r="P224" i="10" s="1"/>
  <c r="B228" i="2" s="1"/>
  <c r="N220" i="10"/>
  <c r="R220" i="10" s="1"/>
  <c r="M220" i="10"/>
  <c r="Q220" i="10" s="1"/>
  <c r="L220" i="10"/>
  <c r="P220" i="10" s="1"/>
  <c r="B224" i="2" s="1"/>
  <c r="N216" i="10"/>
  <c r="R216" i="10" s="1"/>
  <c r="M216" i="10"/>
  <c r="Q216" i="10" s="1"/>
  <c r="L216" i="10"/>
  <c r="P216" i="10" s="1"/>
  <c r="B220" i="2" s="1"/>
  <c r="N212" i="10"/>
  <c r="R212" i="10" s="1"/>
  <c r="M212" i="10"/>
  <c r="Q212" i="10" s="1"/>
  <c r="L212" i="10"/>
  <c r="P212" i="10" s="1"/>
  <c r="B216" i="2" s="1"/>
  <c r="N208" i="10"/>
  <c r="R208" i="10" s="1"/>
  <c r="M208" i="10"/>
  <c r="Q208" i="10" s="1"/>
  <c r="L208" i="10"/>
  <c r="P208" i="10" s="1"/>
  <c r="B212" i="2" s="1"/>
  <c r="N204" i="10"/>
  <c r="R204" i="10" s="1"/>
  <c r="M204" i="10"/>
  <c r="Q204" i="10" s="1"/>
  <c r="L204" i="10"/>
  <c r="P204" i="10" s="1"/>
  <c r="B208" i="2" s="1"/>
  <c r="N200" i="10"/>
  <c r="R200" i="10" s="1"/>
  <c r="M200" i="10"/>
  <c r="Q200" i="10" s="1"/>
  <c r="L200" i="10"/>
  <c r="P200" i="10" s="1"/>
  <c r="B204" i="2" s="1"/>
  <c r="N196" i="10"/>
  <c r="R196" i="10" s="1"/>
  <c r="M196" i="10"/>
  <c r="Q196" i="10" s="1"/>
  <c r="L196" i="10"/>
  <c r="P196" i="10" s="1"/>
  <c r="B200" i="2" s="1"/>
  <c r="N192" i="10"/>
  <c r="R192" i="10" s="1"/>
  <c r="M192" i="10"/>
  <c r="Q192" i="10" s="1"/>
  <c r="L192" i="10"/>
  <c r="P192" i="10" s="1"/>
  <c r="B196" i="2" s="1"/>
  <c r="N188" i="10"/>
  <c r="R188" i="10" s="1"/>
  <c r="M188" i="10"/>
  <c r="Q188" i="10" s="1"/>
  <c r="L188" i="10"/>
  <c r="P188" i="10" s="1"/>
  <c r="B192" i="2" s="1"/>
  <c r="N184" i="10"/>
  <c r="R184" i="10" s="1"/>
  <c r="M184" i="10"/>
  <c r="Q184" i="10" s="1"/>
  <c r="L184" i="10"/>
  <c r="P184" i="10" s="1"/>
  <c r="B188" i="2" s="1"/>
  <c r="N180" i="10"/>
  <c r="R180" i="10" s="1"/>
  <c r="M180" i="10"/>
  <c r="Q180" i="10" s="1"/>
  <c r="L180" i="10"/>
  <c r="P180" i="10" s="1"/>
  <c r="B184" i="2" s="1"/>
  <c r="N176" i="10"/>
  <c r="R176" i="10" s="1"/>
  <c r="M176" i="10"/>
  <c r="Q176" i="10" s="1"/>
  <c r="L176" i="10"/>
  <c r="P176" i="10" s="1"/>
  <c r="B180" i="2" s="1"/>
  <c r="N172" i="10"/>
  <c r="R172" i="10" s="1"/>
  <c r="M172" i="10"/>
  <c r="Q172" i="10" s="1"/>
  <c r="L172" i="10"/>
  <c r="P172" i="10" s="1"/>
  <c r="B176" i="2" s="1"/>
  <c r="N168" i="10"/>
  <c r="R168" i="10" s="1"/>
  <c r="M168" i="10"/>
  <c r="Q168" i="10" s="1"/>
  <c r="L168" i="10"/>
  <c r="P168" i="10" s="1"/>
  <c r="B172" i="2" s="1"/>
  <c r="N164" i="10"/>
  <c r="R164" i="10" s="1"/>
  <c r="M164" i="10"/>
  <c r="Q164" i="10" s="1"/>
  <c r="L164" i="10"/>
  <c r="P164" i="10" s="1"/>
  <c r="B168" i="2" s="1"/>
  <c r="N160" i="10"/>
  <c r="R160" i="10" s="1"/>
  <c r="M160" i="10"/>
  <c r="Q160" i="10" s="1"/>
  <c r="L160" i="10"/>
  <c r="P160" i="10" s="1"/>
  <c r="B164" i="2" s="1"/>
  <c r="N156" i="10"/>
  <c r="R156" i="10" s="1"/>
  <c r="M156" i="10"/>
  <c r="Q156" i="10" s="1"/>
  <c r="L156" i="10"/>
  <c r="P156" i="10" s="1"/>
  <c r="B160" i="2" s="1"/>
  <c r="N152" i="10"/>
  <c r="R152" i="10" s="1"/>
  <c r="M152" i="10"/>
  <c r="Q152" i="10" s="1"/>
  <c r="L152" i="10"/>
  <c r="P152" i="10" s="1"/>
  <c r="B156" i="2" s="1"/>
  <c r="N148" i="10"/>
  <c r="R148" i="10" s="1"/>
  <c r="M148" i="10"/>
  <c r="Q148" i="10" s="1"/>
  <c r="L148" i="10"/>
  <c r="P148" i="10" s="1"/>
  <c r="B152" i="2" s="1"/>
  <c r="N144" i="10"/>
  <c r="R144" i="10" s="1"/>
  <c r="M144" i="10"/>
  <c r="Q144" i="10" s="1"/>
  <c r="L144" i="10"/>
  <c r="P144" i="10" s="1"/>
  <c r="B148" i="2" s="1"/>
  <c r="N140" i="10"/>
  <c r="R140" i="10" s="1"/>
  <c r="M140" i="10"/>
  <c r="Q140" i="10" s="1"/>
  <c r="L140" i="10"/>
  <c r="P140" i="10" s="1"/>
  <c r="B144" i="2" s="1"/>
  <c r="N136" i="10"/>
  <c r="R136" i="10" s="1"/>
  <c r="M136" i="10"/>
  <c r="Q136" i="10" s="1"/>
  <c r="L136" i="10"/>
  <c r="P136" i="10" s="1"/>
  <c r="B140" i="2" s="1"/>
  <c r="N132" i="10"/>
  <c r="R132" i="10" s="1"/>
  <c r="M132" i="10"/>
  <c r="Q132" i="10" s="1"/>
  <c r="L132" i="10"/>
  <c r="P132" i="10" s="1"/>
  <c r="B136" i="2" s="1"/>
  <c r="N128" i="10"/>
  <c r="R128" i="10" s="1"/>
  <c r="M128" i="10"/>
  <c r="Q128" i="10" s="1"/>
  <c r="L128" i="10"/>
  <c r="P128" i="10" s="1"/>
  <c r="B132" i="2" s="1"/>
  <c r="N124" i="10"/>
  <c r="R124" i="10" s="1"/>
  <c r="M124" i="10"/>
  <c r="Q124" i="10" s="1"/>
  <c r="L124" i="10"/>
  <c r="P124" i="10" s="1"/>
  <c r="B128" i="2" s="1"/>
  <c r="M120" i="10"/>
  <c r="Q120" i="10" s="1"/>
  <c r="N120" i="10"/>
  <c r="R120" i="10" s="1"/>
  <c r="L120" i="10"/>
  <c r="P120" i="10" s="1"/>
  <c r="B124" i="2" s="1"/>
  <c r="N116" i="10"/>
  <c r="R116" i="10" s="1"/>
  <c r="M116" i="10"/>
  <c r="Q116" i="10" s="1"/>
  <c r="L116" i="10"/>
  <c r="P116" i="10" s="1"/>
  <c r="B120" i="2" s="1"/>
  <c r="N112" i="10"/>
  <c r="R112" i="10" s="1"/>
  <c r="M112" i="10"/>
  <c r="Q112" i="10" s="1"/>
  <c r="L112" i="10"/>
  <c r="P112" i="10" s="1"/>
  <c r="B116" i="2" s="1"/>
  <c r="N108" i="10"/>
  <c r="R108" i="10" s="1"/>
  <c r="M108" i="10"/>
  <c r="Q108" i="10" s="1"/>
  <c r="L108" i="10"/>
  <c r="P108" i="10" s="1"/>
  <c r="B112" i="2" s="1"/>
  <c r="M104" i="10"/>
  <c r="Q104" i="10" s="1"/>
  <c r="N104" i="10"/>
  <c r="R104" i="10" s="1"/>
  <c r="L104" i="10"/>
  <c r="P104" i="10" s="1"/>
  <c r="B108" i="2" s="1"/>
  <c r="N100" i="10"/>
  <c r="R100" i="10" s="1"/>
  <c r="M100" i="10"/>
  <c r="Q100" i="10" s="1"/>
  <c r="L100" i="10"/>
  <c r="P100" i="10" s="1"/>
  <c r="B104" i="2" s="1"/>
  <c r="N96" i="10"/>
  <c r="R96" i="10" s="1"/>
  <c r="M96" i="10"/>
  <c r="Q96" i="10" s="1"/>
  <c r="L96" i="10"/>
  <c r="P96" i="10" s="1"/>
  <c r="B100" i="2" s="1"/>
  <c r="N92" i="10"/>
  <c r="R92" i="10" s="1"/>
  <c r="M92" i="10"/>
  <c r="Q92" i="10" s="1"/>
  <c r="L92" i="10"/>
  <c r="P92" i="10" s="1"/>
  <c r="B96" i="2" s="1"/>
  <c r="N88" i="10"/>
  <c r="R88" i="10" s="1"/>
  <c r="M88" i="10"/>
  <c r="Q88" i="10" s="1"/>
  <c r="L88" i="10"/>
  <c r="P88" i="10" s="1"/>
  <c r="B92" i="2" s="1"/>
  <c r="N84" i="10"/>
  <c r="R84" i="10" s="1"/>
  <c r="M84" i="10"/>
  <c r="Q84" i="10" s="1"/>
  <c r="L84" i="10"/>
  <c r="P84" i="10" s="1"/>
  <c r="B88" i="2" s="1"/>
  <c r="N80" i="10"/>
  <c r="R80" i="10" s="1"/>
  <c r="M80" i="10"/>
  <c r="Q80" i="10" s="1"/>
  <c r="L80" i="10"/>
  <c r="P80" i="10" s="1"/>
  <c r="B84" i="2" s="1"/>
  <c r="N76" i="10"/>
  <c r="R76" i="10" s="1"/>
  <c r="M76" i="10"/>
  <c r="Q76" i="10" s="1"/>
  <c r="L76" i="10"/>
  <c r="P76" i="10" s="1"/>
  <c r="B80" i="2" s="1"/>
  <c r="N72" i="10"/>
  <c r="R72" i="10" s="1"/>
  <c r="M72" i="10"/>
  <c r="Q72" i="10" s="1"/>
  <c r="L72" i="10"/>
  <c r="P72" i="10" s="1"/>
  <c r="B76" i="2" s="1"/>
  <c r="N68" i="10"/>
  <c r="R68" i="10" s="1"/>
  <c r="M68" i="10"/>
  <c r="Q68" i="10" s="1"/>
  <c r="L68" i="10"/>
  <c r="P68" i="10" s="1"/>
  <c r="B72" i="2" s="1"/>
  <c r="N64" i="10"/>
  <c r="R64" i="10" s="1"/>
  <c r="M64" i="10"/>
  <c r="Q64" i="10" s="1"/>
  <c r="L64" i="10"/>
  <c r="P64" i="10" s="1"/>
  <c r="B68" i="2" s="1"/>
  <c r="N60" i="10"/>
  <c r="R60" i="10" s="1"/>
  <c r="M60" i="10"/>
  <c r="Q60" i="10" s="1"/>
  <c r="L60" i="10"/>
  <c r="P60" i="10" s="1"/>
  <c r="B64" i="2" s="1"/>
  <c r="N56" i="10"/>
  <c r="R56" i="10" s="1"/>
  <c r="M56" i="10"/>
  <c r="Q56" i="10" s="1"/>
  <c r="L56" i="10"/>
  <c r="P56" i="10" s="1"/>
  <c r="B60" i="2" s="1"/>
  <c r="N52" i="10"/>
  <c r="R52" i="10" s="1"/>
  <c r="M52" i="10"/>
  <c r="Q52" i="10" s="1"/>
  <c r="L52" i="10"/>
  <c r="P52" i="10" s="1"/>
  <c r="B56" i="2" s="1"/>
  <c r="N48" i="10"/>
  <c r="R48" i="10" s="1"/>
  <c r="M48" i="10"/>
  <c r="Q48" i="10" s="1"/>
  <c r="L48" i="10"/>
  <c r="P48" i="10" s="1"/>
  <c r="B52" i="2" s="1"/>
  <c r="N44" i="10"/>
  <c r="R44" i="10" s="1"/>
  <c r="M44" i="10"/>
  <c r="Q44" i="10" s="1"/>
  <c r="L44" i="10"/>
  <c r="P44" i="10" s="1"/>
  <c r="B48" i="2" s="1"/>
  <c r="N40" i="10"/>
  <c r="R40" i="10" s="1"/>
  <c r="M40" i="10"/>
  <c r="Q40" i="10" s="1"/>
  <c r="L40" i="10"/>
  <c r="P40" i="10" s="1"/>
  <c r="B44" i="2" s="1"/>
  <c r="N36" i="10"/>
  <c r="R36" i="10" s="1"/>
  <c r="M36" i="10"/>
  <c r="Q36" i="10" s="1"/>
  <c r="L36" i="10"/>
  <c r="P36" i="10" s="1"/>
  <c r="B40" i="2" s="1"/>
  <c r="N32" i="10"/>
  <c r="R32" i="10" s="1"/>
  <c r="M32" i="10"/>
  <c r="Q32" i="10" s="1"/>
  <c r="L32" i="10"/>
  <c r="P32" i="10" s="1"/>
  <c r="B36" i="2" s="1"/>
  <c r="N28" i="10"/>
  <c r="R28" i="10" s="1"/>
  <c r="M28" i="10"/>
  <c r="Q28" i="10" s="1"/>
  <c r="L28" i="10"/>
  <c r="P28" i="10" s="1"/>
  <c r="B32" i="2" s="1"/>
  <c r="N24" i="10"/>
  <c r="R24" i="10" s="1"/>
  <c r="M24" i="10"/>
  <c r="Q24" i="10" s="1"/>
  <c r="L24" i="10"/>
  <c r="P24" i="10" s="1"/>
  <c r="B28" i="2" s="1"/>
  <c r="N20" i="10"/>
  <c r="R20" i="10" s="1"/>
  <c r="M20" i="10"/>
  <c r="Q20" i="10" s="1"/>
  <c r="L20" i="10"/>
  <c r="P20" i="10" s="1"/>
  <c r="B24" i="2" s="1"/>
  <c r="N16" i="10"/>
  <c r="R16" i="10" s="1"/>
  <c r="M16" i="10"/>
  <c r="Q16" i="10" s="1"/>
  <c r="L16" i="10"/>
  <c r="P16" i="10" s="1"/>
  <c r="B20" i="2" s="1"/>
  <c r="N12" i="10"/>
  <c r="R12" i="10" s="1"/>
  <c r="M12" i="10"/>
  <c r="Q12" i="10" s="1"/>
  <c r="L12" i="10"/>
  <c r="P12" i="10" s="1"/>
  <c r="B16" i="2" s="1"/>
  <c r="N8" i="10"/>
  <c r="R8" i="10" s="1"/>
  <c r="M8" i="10"/>
  <c r="Q8" i="10" s="1"/>
  <c r="L8" i="10"/>
  <c r="P8" i="10" s="1"/>
  <c r="B12" i="2" s="1"/>
  <c r="N408" i="10"/>
  <c r="R408" i="10" s="1"/>
  <c r="L408" i="10"/>
  <c r="P408" i="10" s="1"/>
  <c r="B412" i="2" s="1"/>
  <c r="M408" i="10"/>
  <c r="Q408" i="10" s="1"/>
  <c r="N374" i="10"/>
  <c r="R374" i="10" s="1"/>
  <c r="L374" i="10"/>
  <c r="P374" i="10" s="1"/>
  <c r="B378" i="2" s="1"/>
  <c r="M374" i="10"/>
  <c r="Q374" i="10" s="1"/>
  <c r="N318" i="10"/>
  <c r="R318" i="10" s="1"/>
  <c r="M318" i="10"/>
  <c r="Q318" i="10" s="1"/>
  <c r="L318" i="10"/>
  <c r="P318" i="10" s="1"/>
  <c r="B322" i="2" s="1"/>
  <c r="N382" i="10"/>
  <c r="R382" i="10" s="1"/>
  <c r="L382" i="10"/>
  <c r="P382" i="10" s="1"/>
  <c r="B386" i="2" s="1"/>
  <c r="M382" i="10"/>
  <c r="Q382" i="10" s="1"/>
  <c r="N388" i="10"/>
  <c r="R388" i="10" s="1"/>
  <c r="M388" i="10"/>
  <c r="Q388" i="10" s="1"/>
  <c r="L388" i="10"/>
  <c r="P388" i="10" s="1"/>
  <c r="B392" i="2" s="1"/>
  <c r="N386" i="10"/>
  <c r="R386" i="10" s="1"/>
  <c r="M386" i="10"/>
  <c r="Q386" i="10" s="1"/>
  <c r="L386" i="10"/>
  <c r="P386" i="10" s="1"/>
  <c r="B390" i="2" s="1"/>
  <c r="N354" i="10"/>
  <c r="R354" i="10" s="1"/>
  <c r="M354" i="10"/>
  <c r="Q354" i="10" s="1"/>
  <c r="L354" i="10"/>
  <c r="P354" i="10" s="1"/>
  <c r="B358" i="2" s="1"/>
  <c r="N322" i="10"/>
  <c r="R322" i="10" s="1"/>
  <c r="L322" i="10"/>
  <c r="P322" i="10" s="1"/>
  <c r="B326" i="2" s="1"/>
  <c r="M322" i="10"/>
  <c r="Q322" i="10" s="1"/>
  <c r="N407" i="10"/>
  <c r="R407" i="10" s="1"/>
  <c r="M407" i="10"/>
  <c r="Q407" i="10" s="1"/>
  <c r="L407" i="10"/>
  <c r="P407" i="10" s="1"/>
  <c r="B411" i="2" s="1"/>
  <c r="N399" i="10"/>
  <c r="R399" i="10" s="1"/>
  <c r="M399" i="10"/>
  <c r="Q399" i="10" s="1"/>
  <c r="L399" i="10"/>
  <c r="P399" i="10" s="1"/>
  <c r="B403" i="2" s="1"/>
  <c r="N391" i="10"/>
  <c r="R391" i="10" s="1"/>
  <c r="M391" i="10"/>
  <c r="Q391" i="10" s="1"/>
  <c r="L391" i="10"/>
  <c r="P391" i="10" s="1"/>
  <c r="B395" i="2" s="1"/>
  <c r="M379" i="10"/>
  <c r="Q379" i="10" s="1"/>
  <c r="N379" i="10"/>
  <c r="R379" i="10" s="1"/>
  <c r="L379" i="10"/>
  <c r="P379" i="10" s="1"/>
  <c r="B383" i="2" s="1"/>
  <c r="M363" i="10"/>
  <c r="Q363" i="10" s="1"/>
  <c r="N363" i="10"/>
  <c r="R363" i="10" s="1"/>
  <c r="L363" i="10"/>
  <c r="P363" i="10" s="1"/>
  <c r="B367" i="2" s="1"/>
  <c r="M347" i="10"/>
  <c r="Q347" i="10" s="1"/>
  <c r="N347" i="10"/>
  <c r="R347" i="10" s="1"/>
  <c r="L347" i="10"/>
  <c r="P347" i="10" s="1"/>
  <c r="B351" i="2" s="1"/>
  <c r="M331" i="10"/>
  <c r="Q331" i="10" s="1"/>
  <c r="N331" i="10"/>
  <c r="R331" i="10" s="1"/>
  <c r="L331" i="10"/>
  <c r="P331" i="10" s="1"/>
  <c r="B335" i="2" s="1"/>
  <c r="N315" i="10"/>
  <c r="R315" i="10" s="1"/>
  <c r="M315" i="10"/>
  <c r="Q315" i="10" s="1"/>
  <c r="L315" i="10"/>
  <c r="P315" i="10" s="1"/>
  <c r="B319" i="2" s="1"/>
  <c r="L376" i="10"/>
  <c r="P376" i="10" s="1"/>
  <c r="B380" i="2" s="1"/>
  <c r="M376" i="10"/>
  <c r="Q376" i="10" s="1"/>
  <c r="N376" i="10"/>
  <c r="R376" i="10" s="1"/>
  <c r="L360" i="10"/>
  <c r="P360" i="10" s="1"/>
  <c r="B364" i="2" s="1"/>
  <c r="M360" i="10"/>
  <c r="Q360" i="10" s="1"/>
  <c r="N360" i="10"/>
  <c r="R360" i="10" s="1"/>
  <c r="L344" i="10"/>
  <c r="P344" i="10" s="1"/>
  <c r="B348" i="2" s="1"/>
  <c r="M344" i="10"/>
  <c r="Q344" i="10" s="1"/>
  <c r="N344" i="10"/>
  <c r="R344" i="10" s="1"/>
  <c r="M328" i="10"/>
  <c r="Q328" i="10" s="1"/>
  <c r="L328" i="10"/>
  <c r="P328" i="10" s="1"/>
  <c r="B332" i="2" s="1"/>
  <c r="N328" i="10"/>
  <c r="R328" i="10" s="1"/>
  <c r="L312" i="10"/>
  <c r="P312" i="10" s="1"/>
  <c r="B316" i="2" s="1"/>
  <c r="M312" i="10"/>
  <c r="Q312" i="10" s="1"/>
  <c r="N312" i="10"/>
  <c r="R312" i="10" s="1"/>
  <c r="N373" i="10"/>
  <c r="R373" i="10" s="1"/>
  <c r="M373" i="10"/>
  <c r="Q373" i="10" s="1"/>
  <c r="L373" i="10"/>
  <c r="P373" i="10" s="1"/>
  <c r="B377" i="2" s="1"/>
  <c r="N357" i="10"/>
  <c r="R357" i="10" s="1"/>
  <c r="M357" i="10"/>
  <c r="Q357" i="10" s="1"/>
  <c r="L357" i="10"/>
  <c r="P357" i="10" s="1"/>
  <c r="B361" i="2" s="1"/>
  <c r="N341" i="10"/>
  <c r="R341" i="10" s="1"/>
  <c r="M341" i="10"/>
  <c r="Q341" i="10" s="1"/>
  <c r="L341" i="10"/>
  <c r="P341" i="10" s="1"/>
  <c r="B345" i="2" s="1"/>
  <c r="N325" i="10"/>
  <c r="R325" i="10" s="1"/>
  <c r="M325" i="10"/>
  <c r="Q325" i="10" s="1"/>
  <c r="L325" i="10"/>
  <c r="P325" i="10" s="1"/>
  <c r="B329" i="2" s="1"/>
  <c r="M5" i="10"/>
  <c r="Q5" i="10" s="1"/>
  <c r="N5" i="10"/>
  <c r="R5" i="10" s="1"/>
  <c r="L5" i="10"/>
  <c r="P5" i="10" s="1"/>
  <c r="B9" i="2" s="1"/>
  <c r="N307" i="10"/>
  <c r="R307" i="10" s="1"/>
  <c r="L307" i="10"/>
  <c r="P307" i="10" s="1"/>
  <c r="B311" i="2" s="1"/>
  <c r="M307" i="10"/>
  <c r="Q307" i="10" s="1"/>
  <c r="N303" i="10"/>
  <c r="R303" i="10" s="1"/>
  <c r="M303" i="10"/>
  <c r="Q303" i="10" s="1"/>
  <c r="L303" i="10"/>
  <c r="P303" i="10" s="1"/>
  <c r="B307" i="2" s="1"/>
  <c r="N299" i="10"/>
  <c r="R299" i="10" s="1"/>
  <c r="M299" i="10"/>
  <c r="Q299" i="10" s="1"/>
  <c r="L299" i="10"/>
  <c r="P299" i="10" s="1"/>
  <c r="B303" i="2" s="1"/>
  <c r="N295" i="10"/>
  <c r="R295" i="10" s="1"/>
  <c r="M295" i="10"/>
  <c r="Q295" i="10" s="1"/>
  <c r="L295" i="10"/>
  <c r="P295" i="10" s="1"/>
  <c r="B299" i="2" s="1"/>
  <c r="N291" i="10"/>
  <c r="R291" i="10" s="1"/>
  <c r="M291" i="10"/>
  <c r="Q291" i="10" s="1"/>
  <c r="L291" i="10"/>
  <c r="P291" i="10" s="1"/>
  <c r="B295" i="2" s="1"/>
  <c r="N287" i="10"/>
  <c r="R287" i="10" s="1"/>
  <c r="M287" i="10"/>
  <c r="Q287" i="10" s="1"/>
  <c r="L287" i="10"/>
  <c r="P287" i="10" s="1"/>
  <c r="B291" i="2" s="1"/>
  <c r="N283" i="10"/>
  <c r="R283" i="10" s="1"/>
  <c r="M283" i="10"/>
  <c r="Q283" i="10" s="1"/>
  <c r="L283" i="10"/>
  <c r="P283" i="10" s="1"/>
  <c r="B287" i="2" s="1"/>
  <c r="N279" i="10"/>
  <c r="R279" i="10" s="1"/>
  <c r="M279" i="10"/>
  <c r="Q279" i="10" s="1"/>
  <c r="L279" i="10"/>
  <c r="P279" i="10" s="1"/>
  <c r="B283" i="2" s="1"/>
  <c r="N275" i="10"/>
  <c r="R275" i="10" s="1"/>
  <c r="L275" i="10"/>
  <c r="P275" i="10" s="1"/>
  <c r="B279" i="2" s="1"/>
  <c r="M275" i="10"/>
  <c r="Q275" i="10" s="1"/>
  <c r="N271" i="10"/>
  <c r="R271" i="10" s="1"/>
  <c r="M271" i="10"/>
  <c r="Q271" i="10" s="1"/>
  <c r="L271" i="10"/>
  <c r="P271" i="10" s="1"/>
  <c r="B275" i="2" s="1"/>
  <c r="N267" i="10"/>
  <c r="R267" i="10" s="1"/>
  <c r="M267" i="10"/>
  <c r="Q267" i="10" s="1"/>
  <c r="L267" i="10"/>
  <c r="P267" i="10" s="1"/>
  <c r="B271" i="2" s="1"/>
  <c r="N263" i="10"/>
  <c r="R263" i="10" s="1"/>
  <c r="M263" i="10"/>
  <c r="Q263" i="10" s="1"/>
  <c r="L263" i="10"/>
  <c r="P263" i="10" s="1"/>
  <c r="B267" i="2" s="1"/>
  <c r="N259" i="10"/>
  <c r="R259" i="10" s="1"/>
  <c r="M259" i="10"/>
  <c r="Q259" i="10" s="1"/>
  <c r="L259" i="10"/>
  <c r="P259" i="10" s="1"/>
  <c r="B263" i="2" s="1"/>
  <c r="N255" i="10"/>
  <c r="R255" i="10" s="1"/>
  <c r="M255" i="10"/>
  <c r="Q255" i="10" s="1"/>
  <c r="L255" i="10"/>
  <c r="P255" i="10" s="1"/>
  <c r="B259" i="2" s="1"/>
  <c r="N251" i="10"/>
  <c r="R251" i="10" s="1"/>
  <c r="M251" i="10"/>
  <c r="Q251" i="10" s="1"/>
  <c r="L251" i="10"/>
  <c r="P251" i="10" s="1"/>
  <c r="B255" i="2" s="1"/>
  <c r="N247" i="10"/>
  <c r="R247" i="10" s="1"/>
  <c r="M247" i="10"/>
  <c r="Q247" i="10" s="1"/>
  <c r="L247" i="10"/>
  <c r="P247" i="10" s="1"/>
  <c r="B251" i="2" s="1"/>
  <c r="N243" i="10"/>
  <c r="R243" i="10" s="1"/>
  <c r="L243" i="10"/>
  <c r="P243" i="10" s="1"/>
  <c r="B247" i="2" s="1"/>
  <c r="M243" i="10"/>
  <c r="Q243" i="10" s="1"/>
  <c r="N239" i="10"/>
  <c r="R239" i="10" s="1"/>
  <c r="M239" i="10"/>
  <c r="Q239" i="10" s="1"/>
  <c r="L239" i="10"/>
  <c r="P239" i="10" s="1"/>
  <c r="B243" i="2" s="1"/>
  <c r="N235" i="10"/>
  <c r="R235" i="10" s="1"/>
  <c r="L235" i="10"/>
  <c r="P235" i="10" s="1"/>
  <c r="B239" i="2" s="1"/>
  <c r="M235" i="10"/>
  <c r="Q235" i="10" s="1"/>
  <c r="N231" i="10"/>
  <c r="R231" i="10" s="1"/>
  <c r="M231" i="10"/>
  <c r="Q231" i="10" s="1"/>
  <c r="L231" i="10"/>
  <c r="P231" i="10" s="1"/>
  <c r="B235" i="2" s="1"/>
  <c r="N227" i="10"/>
  <c r="R227" i="10" s="1"/>
  <c r="L227" i="10"/>
  <c r="P227" i="10" s="1"/>
  <c r="B231" i="2" s="1"/>
  <c r="M227" i="10"/>
  <c r="Q227" i="10" s="1"/>
  <c r="N223" i="10"/>
  <c r="R223" i="10" s="1"/>
  <c r="M223" i="10"/>
  <c r="Q223" i="10" s="1"/>
  <c r="L223" i="10"/>
  <c r="P223" i="10" s="1"/>
  <c r="B227" i="2" s="1"/>
  <c r="N219" i="10"/>
  <c r="R219" i="10" s="1"/>
  <c r="L219" i="10"/>
  <c r="P219" i="10" s="1"/>
  <c r="B223" i="2" s="1"/>
  <c r="M219" i="10"/>
  <c r="Q219" i="10" s="1"/>
  <c r="N215" i="10"/>
  <c r="R215" i="10" s="1"/>
  <c r="M215" i="10"/>
  <c r="Q215" i="10" s="1"/>
  <c r="L215" i="10"/>
  <c r="P215" i="10" s="1"/>
  <c r="B219" i="2" s="1"/>
  <c r="N211" i="10"/>
  <c r="R211" i="10" s="1"/>
  <c r="L211" i="10"/>
  <c r="P211" i="10" s="1"/>
  <c r="B215" i="2" s="1"/>
  <c r="M211" i="10"/>
  <c r="Q211" i="10" s="1"/>
  <c r="N207" i="10"/>
  <c r="R207" i="10" s="1"/>
  <c r="M207" i="10"/>
  <c r="Q207" i="10" s="1"/>
  <c r="L207" i="10"/>
  <c r="P207" i="10" s="1"/>
  <c r="B211" i="2" s="1"/>
  <c r="N203" i="10"/>
  <c r="R203" i="10" s="1"/>
  <c r="L203" i="10"/>
  <c r="P203" i="10" s="1"/>
  <c r="B207" i="2" s="1"/>
  <c r="M203" i="10"/>
  <c r="Q203" i="10" s="1"/>
  <c r="N199" i="10"/>
  <c r="R199" i="10" s="1"/>
  <c r="M199" i="10"/>
  <c r="Q199" i="10" s="1"/>
  <c r="L199" i="10"/>
  <c r="P199" i="10" s="1"/>
  <c r="B203" i="2" s="1"/>
  <c r="N195" i="10"/>
  <c r="R195" i="10" s="1"/>
  <c r="L195" i="10"/>
  <c r="P195" i="10" s="1"/>
  <c r="B199" i="2" s="1"/>
  <c r="M195" i="10"/>
  <c r="Q195" i="10" s="1"/>
  <c r="N191" i="10"/>
  <c r="R191" i="10" s="1"/>
  <c r="M191" i="10"/>
  <c r="Q191" i="10" s="1"/>
  <c r="L191" i="10"/>
  <c r="P191" i="10" s="1"/>
  <c r="B195" i="2" s="1"/>
  <c r="N187" i="10"/>
  <c r="R187" i="10" s="1"/>
  <c r="L187" i="10"/>
  <c r="P187" i="10" s="1"/>
  <c r="B191" i="2" s="1"/>
  <c r="M187" i="10"/>
  <c r="Q187" i="10" s="1"/>
  <c r="N183" i="10"/>
  <c r="R183" i="10" s="1"/>
  <c r="L183" i="10"/>
  <c r="P183" i="10" s="1"/>
  <c r="B187" i="2" s="1"/>
  <c r="M183" i="10"/>
  <c r="Q183" i="10" s="1"/>
  <c r="N179" i="10"/>
  <c r="R179" i="10" s="1"/>
  <c r="L179" i="10"/>
  <c r="P179" i="10" s="1"/>
  <c r="B183" i="2" s="1"/>
  <c r="M179" i="10"/>
  <c r="Q179" i="10" s="1"/>
  <c r="N175" i="10"/>
  <c r="R175" i="10" s="1"/>
  <c r="L175" i="10"/>
  <c r="P175" i="10" s="1"/>
  <c r="B179" i="2" s="1"/>
  <c r="M175" i="10"/>
  <c r="Q175" i="10" s="1"/>
  <c r="N171" i="10"/>
  <c r="R171" i="10" s="1"/>
  <c r="M171" i="10"/>
  <c r="Q171" i="10" s="1"/>
  <c r="L171" i="10"/>
  <c r="P171" i="10" s="1"/>
  <c r="B175" i="2" s="1"/>
  <c r="N167" i="10"/>
  <c r="R167" i="10" s="1"/>
  <c r="M167" i="10"/>
  <c r="Q167" i="10" s="1"/>
  <c r="L167" i="10"/>
  <c r="P167" i="10" s="1"/>
  <c r="B171" i="2" s="1"/>
  <c r="N163" i="10"/>
  <c r="R163" i="10" s="1"/>
  <c r="M163" i="10"/>
  <c r="Q163" i="10" s="1"/>
  <c r="L163" i="10"/>
  <c r="P163" i="10" s="1"/>
  <c r="B167" i="2" s="1"/>
  <c r="N159" i="10"/>
  <c r="R159" i="10" s="1"/>
  <c r="M159" i="10"/>
  <c r="Q159" i="10" s="1"/>
  <c r="L159" i="10"/>
  <c r="P159" i="10" s="1"/>
  <c r="B163" i="2" s="1"/>
  <c r="N155" i="10"/>
  <c r="R155" i="10" s="1"/>
  <c r="L155" i="10"/>
  <c r="P155" i="10" s="1"/>
  <c r="B159" i="2" s="1"/>
  <c r="M155" i="10"/>
  <c r="Q155" i="10" s="1"/>
  <c r="N151" i="10"/>
  <c r="R151" i="10" s="1"/>
  <c r="L151" i="10"/>
  <c r="P151" i="10" s="1"/>
  <c r="B155" i="2" s="1"/>
  <c r="M151" i="10"/>
  <c r="Q151" i="10" s="1"/>
  <c r="N147" i="10"/>
  <c r="R147" i="10" s="1"/>
  <c r="L147" i="10"/>
  <c r="P147" i="10" s="1"/>
  <c r="B151" i="2" s="1"/>
  <c r="M147" i="10"/>
  <c r="Q147" i="10" s="1"/>
  <c r="N143" i="10"/>
  <c r="R143" i="10" s="1"/>
  <c r="L143" i="10"/>
  <c r="P143" i="10" s="1"/>
  <c r="B147" i="2" s="1"/>
  <c r="M143" i="10"/>
  <c r="Q143" i="10" s="1"/>
  <c r="N139" i="10"/>
  <c r="R139" i="10" s="1"/>
  <c r="M139" i="10"/>
  <c r="Q139" i="10" s="1"/>
  <c r="L139" i="10"/>
  <c r="P139" i="10" s="1"/>
  <c r="B143" i="2" s="1"/>
  <c r="N135" i="10"/>
  <c r="R135" i="10" s="1"/>
  <c r="M135" i="10"/>
  <c r="Q135" i="10" s="1"/>
  <c r="L135" i="10"/>
  <c r="P135" i="10" s="1"/>
  <c r="B139" i="2" s="1"/>
  <c r="N131" i="10"/>
  <c r="R131" i="10" s="1"/>
  <c r="M131" i="10"/>
  <c r="Q131" i="10" s="1"/>
  <c r="L131" i="10"/>
  <c r="P131" i="10" s="1"/>
  <c r="B135" i="2" s="1"/>
  <c r="N127" i="10"/>
  <c r="R127" i="10" s="1"/>
  <c r="M127" i="10"/>
  <c r="Q127" i="10" s="1"/>
  <c r="L127" i="10"/>
  <c r="P127" i="10" s="1"/>
  <c r="B131" i="2" s="1"/>
  <c r="N123" i="10"/>
  <c r="R123" i="10" s="1"/>
  <c r="L123" i="10"/>
  <c r="P123" i="10" s="1"/>
  <c r="B127" i="2" s="1"/>
  <c r="M123" i="10"/>
  <c r="Q123" i="10" s="1"/>
  <c r="N119" i="10"/>
  <c r="R119" i="10" s="1"/>
  <c r="L119" i="10"/>
  <c r="P119" i="10" s="1"/>
  <c r="B123" i="2" s="1"/>
  <c r="M119" i="10"/>
  <c r="Q119" i="10" s="1"/>
  <c r="N115" i="10"/>
  <c r="R115" i="10" s="1"/>
  <c r="L115" i="10"/>
  <c r="P115" i="10" s="1"/>
  <c r="B119" i="2" s="1"/>
  <c r="M115" i="10"/>
  <c r="Q115" i="10" s="1"/>
  <c r="N111" i="10"/>
  <c r="R111" i="10" s="1"/>
  <c r="L111" i="10"/>
  <c r="P111" i="10" s="1"/>
  <c r="B115" i="2" s="1"/>
  <c r="M111" i="10"/>
  <c r="Q111" i="10" s="1"/>
  <c r="N107" i="10"/>
  <c r="R107" i="10" s="1"/>
  <c r="M107" i="10"/>
  <c r="Q107" i="10" s="1"/>
  <c r="L107" i="10"/>
  <c r="P107" i="10" s="1"/>
  <c r="B111" i="2" s="1"/>
  <c r="N103" i="10"/>
  <c r="R103" i="10" s="1"/>
  <c r="M103" i="10"/>
  <c r="Q103" i="10" s="1"/>
  <c r="L103" i="10"/>
  <c r="P103" i="10" s="1"/>
  <c r="B107" i="2" s="1"/>
  <c r="M99" i="10"/>
  <c r="Q99" i="10" s="1"/>
  <c r="N99" i="10"/>
  <c r="R99" i="10" s="1"/>
  <c r="L99" i="10"/>
  <c r="P99" i="10" s="1"/>
  <c r="B103" i="2" s="1"/>
  <c r="N95" i="10"/>
  <c r="R95" i="10" s="1"/>
  <c r="M95" i="10"/>
  <c r="Q95" i="10" s="1"/>
  <c r="L95" i="10"/>
  <c r="P95" i="10" s="1"/>
  <c r="B99" i="2" s="1"/>
  <c r="N91" i="10"/>
  <c r="R91" i="10" s="1"/>
  <c r="L91" i="10"/>
  <c r="P91" i="10" s="1"/>
  <c r="B95" i="2" s="1"/>
  <c r="M91" i="10"/>
  <c r="Q91" i="10" s="1"/>
  <c r="N87" i="10"/>
  <c r="R87" i="10" s="1"/>
  <c r="L87" i="10"/>
  <c r="P87" i="10" s="1"/>
  <c r="B91" i="2" s="1"/>
  <c r="M87" i="10"/>
  <c r="Q87" i="10" s="1"/>
  <c r="N83" i="10"/>
  <c r="R83" i="10" s="1"/>
  <c r="L83" i="10"/>
  <c r="P83" i="10" s="1"/>
  <c r="B87" i="2" s="1"/>
  <c r="M83" i="10"/>
  <c r="Q83" i="10" s="1"/>
  <c r="N79" i="10"/>
  <c r="R79" i="10" s="1"/>
  <c r="L79" i="10"/>
  <c r="P79" i="10" s="1"/>
  <c r="B83" i="2" s="1"/>
  <c r="M79" i="10"/>
  <c r="Q79" i="10" s="1"/>
  <c r="N75" i="10"/>
  <c r="R75" i="10" s="1"/>
  <c r="M75" i="10"/>
  <c r="Q75" i="10" s="1"/>
  <c r="L75" i="10"/>
  <c r="P75" i="10" s="1"/>
  <c r="B79" i="2" s="1"/>
  <c r="N71" i="10"/>
  <c r="R71" i="10" s="1"/>
  <c r="M71" i="10"/>
  <c r="Q71" i="10" s="1"/>
  <c r="L71" i="10"/>
  <c r="P71" i="10" s="1"/>
  <c r="B75" i="2" s="1"/>
  <c r="N67" i="10"/>
  <c r="R67" i="10" s="1"/>
  <c r="M67" i="10"/>
  <c r="Q67" i="10" s="1"/>
  <c r="L67" i="10"/>
  <c r="P67" i="10" s="1"/>
  <c r="B71" i="2" s="1"/>
  <c r="N63" i="10"/>
  <c r="R63" i="10" s="1"/>
  <c r="M63" i="10"/>
  <c r="Q63" i="10" s="1"/>
  <c r="L63" i="10"/>
  <c r="P63" i="10" s="1"/>
  <c r="B67" i="2" s="1"/>
  <c r="N59" i="10"/>
  <c r="R59" i="10" s="1"/>
  <c r="L59" i="10"/>
  <c r="P59" i="10" s="1"/>
  <c r="B63" i="2" s="1"/>
  <c r="M59" i="10"/>
  <c r="Q59" i="10" s="1"/>
  <c r="N55" i="10"/>
  <c r="R55" i="10" s="1"/>
  <c r="L55" i="10"/>
  <c r="P55" i="10" s="1"/>
  <c r="B59" i="2" s="1"/>
  <c r="M55" i="10"/>
  <c r="Q55" i="10" s="1"/>
  <c r="N51" i="10"/>
  <c r="R51" i="10" s="1"/>
  <c r="L51" i="10"/>
  <c r="P51" i="10" s="1"/>
  <c r="B55" i="2" s="1"/>
  <c r="M51" i="10"/>
  <c r="Q51" i="10" s="1"/>
  <c r="N47" i="10"/>
  <c r="R47" i="10" s="1"/>
  <c r="L47" i="10"/>
  <c r="P47" i="10" s="1"/>
  <c r="B51" i="2" s="1"/>
  <c r="M47" i="10"/>
  <c r="Q47" i="10" s="1"/>
  <c r="N43" i="10"/>
  <c r="R43" i="10" s="1"/>
  <c r="M43" i="10"/>
  <c r="Q43" i="10" s="1"/>
  <c r="L43" i="10"/>
  <c r="P43" i="10" s="1"/>
  <c r="B47" i="2" s="1"/>
  <c r="N39" i="10"/>
  <c r="R39" i="10" s="1"/>
  <c r="M39" i="10"/>
  <c r="Q39" i="10" s="1"/>
  <c r="L39" i="10"/>
  <c r="P39" i="10" s="1"/>
  <c r="B43" i="2" s="1"/>
  <c r="N35" i="10"/>
  <c r="R35" i="10" s="1"/>
  <c r="M35" i="10"/>
  <c r="Q35" i="10" s="1"/>
  <c r="L35" i="10"/>
  <c r="P35" i="10" s="1"/>
  <c r="B39" i="2" s="1"/>
  <c r="N31" i="10"/>
  <c r="R31" i="10" s="1"/>
  <c r="L31" i="10"/>
  <c r="P31" i="10" s="1"/>
  <c r="B35" i="2" s="1"/>
  <c r="M31" i="10"/>
  <c r="Q31" i="10" s="1"/>
  <c r="N27" i="10"/>
  <c r="R27" i="10" s="1"/>
  <c r="L27" i="10"/>
  <c r="P27" i="10" s="1"/>
  <c r="B31" i="2" s="1"/>
  <c r="M27" i="10"/>
  <c r="Q27" i="10" s="1"/>
  <c r="N23" i="10"/>
  <c r="R23" i="10" s="1"/>
  <c r="L23" i="10"/>
  <c r="P23" i="10" s="1"/>
  <c r="B27" i="2" s="1"/>
  <c r="M23" i="10"/>
  <c r="Q23" i="10" s="1"/>
  <c r="N19" i="10"/>
  <c r="R19" i="10" s="1"/>
  <c r="M19" i="10"/>
  <c r="Q19" i="10" s="1"/>
  <c r="L19" i="10"/>
  <c r="P19" i="10" s="1"/>
  <c r="B23" i="2" s="1"/>
  <c r="N15" i="10"/>
  <c r="R15" i="10" s="1"/>
  <c r="M15" i="10"/>
  <c r="Q15" i="10" s="1"/>
  <c r="L15" i="10"/>
  <c r="P15" i="10" s="1"/>
  <c r="B19" i="2" s="1"/>
  <c r="N11" i="10"/>
  <c r="R11" i="10" s="1"/>
  <c r="M11" i="10"/>
  <c r="Q11" i="10" s="1"/>
  <c r="L11" i="10"/>
  <c r="P11" i="10" s="1"/>
  <c r="B15" i="2" s="1"/>
  <c r="N7" i="10"/>
  <c r="R7" i="10" s="1"/>
  <c r="M7" i="10"/>
  <c r="Q7" i="10" s="1"/>
  <c r="L7" i="10"/>
  <c r="P7" i="10" s="1"/>
  <c r="B11" i="2" s="1"/>
  <c r="N326" i="10"/>
  <c r="R326" i="10" s="1"/>
  <c r="L326" i="10"/>
  <c r="P326" i="10" s="1"/>
  <c r="B330" i="2" s="1"/>
  <c r="M326" i="10"/>
  <c r="Q326" i="10" s="1"/>
  <c r="N390" i="10"/>
  <c r="R390" i="10" s="1"/>
  <c r="L390" i="10"/>
  <c r="P390" i="10" s="1"/>
  <c r="B394" i="2" s="1"/>
  <c r="M390" i="10"/>
  <c r="Q390" i="10" s="1"/>
  <c r="N334" i="10"/>
  <c r="R334" i="10" s="1"/>
  <c r="L334" i="10"/>
  <c r="P334" i="10" s="1"/>
  <c r="B338" i="2" s="1"/>
  <c r="M334" i="10"/>
  <c r="Q334" i="10" s="1"/>
  <c r="N398" i="10"/>
  <c r="R398" i="10" s="1"/>
  <c r="L398" i="10"/>
  <c r="P398" i="10" s="1"/>
  <c r="B402" i="2" s="1"/>
  <c r="M398" i="10"/>
  <c r="Q398" i="10" s="1"/>
  <c r="N410" i="10"/>
  <c r="R410" i="10" s="1"/>
  <c r="M410" i="10"/>
  <c r="Q410" i="10" s="1"/>
  <c r="L410" i="10"/>
  <c r="P410" i="10" s="1"/>
  <c r="B414" i="2" s="1"/>
  <c r="N378" i="10"/>
  <c r="R378" i="10" s="1"/>
  <c r="M378" i="10"/>
  <c r="Q378" i="10" s="1"/>
  <c r="L378" i="10"/>
  <c r="P378" i="10" s="1"/>
  <c r="B382" i="2" s="1"/>
  <c r="N346" i="10"/>
  <c r="R346" i="10" s="1"/>
  <c r="M346" i="10"/>
  <c r="Q346" i="10" s="1"/>
  <c r="L346" i="10"/>
  <c r="P346" i="10" s="1"/>
  <c r="B350" i="2" s="1"/>
  <c r="N314" i="10"/>
  <c r="R314" i="10" s="1"/>
  <c r="L314" i="10"/>
  <c r="P314" i="10" s="1"/>
  <c r="B318" i="2" s="1"/>
  <c r="M314" i="10"/>
  <c r="Q314" i="10" s="1"/>
  <c r="N405" i="10"/>
  <c r="R405" i="10" s="1"/>
  <c r="M405" i="10"/>
  <c r="Q405" i="10" s="1"/>
  <c r="L405" i="10"/>
  <c r="P405" i="10" s="1"/>
  <c r="B409" i="2" s="1"/>
  <c r="N397" i="10"/>
  <c r="R397" i="10" s="1"/>
  <c r="M397" i="10"/>
  <c r="Q397" i="10" s="1"/>
  <c r="L397" i="10"/>
  <c r="P397" i="10" s="1"/>
  <c r="B401" i="2" s="1"/>
  <c r="N389" i="10"/>
  <c r="R389" i="10" s="1"/>
  <c r="M389" i="10"/>
  <c r="Q389" i="10" s="1"/>
  <c r="L389" i="10"/>
  <c r="P389" i="10" s="1"/>
  <c r="B393" i="2" s="1"/>
  <c r="M375" i="10"/>
  <c r="Q375" i="10" s="1"/>
  <c r="N375" i="10"/>
  <c r="R375" i="10" s="1"/>
  <c r="L375" i="10"/>
  <c r="P375" i="10" s="1"/>
  <c r="B379" i="2" s="1"/>
  <c r="M359" i="10"/>
  <c r="Q359" i="10" s="1"/>
  <c r="N359" i="10"/>
  <c r="R359" i="10" s="1"/>
  <c r="L359" i="10"/>
  <c r="P359" i="10" s="1"/>
  <c r="B363" i="2" s="1"/>
  <c r="M343" i="10"/>
  <c r="Q343" i="10" s="1"/>
  <c r="N343" i="10"/>
  <c r="R343" i="10" s="1"/>
  <c r="L343" i="10"/>
  <c r="P343" i="10" s="1"/>
  <c r="B347" i="2" s="1"/>
  <c r="M327" i="10"/>
  <c r="Q327" i="10" s="1"/>
  <c r="N327" i="10"/>
  <c r="R327" i="10" s="1"/>
  <c r="L327" i="10"/>
  <c r="P327" i="10" s="1"/>
  <c r="B331" i="2" s="1"/>
  <c r="M311" i="10"/>
  <c r="Q311" i="10" s="1"/>
  <c r="N311" i="10"/>
  <c r="R311" i="10" s="1"/>
  <c r="L311" i="10"/>
  <c r="P311" i="10" s="1"/>
  <c r="B315" i="2" s="1"/>
  <c r="M372" i="10"/>
  <c r="Q372" i="10" s="1"/>
  <c r="L372" i="10"/>
  <c r="P372" i="10" s="1"/>
  <c r="B376" i="2" s="1"/>
  <c r="N372" i="10"/>
  <c r="R372" i="10" s="1"/>
  <c r="M356" i="10"/>
  <c r="Q356" i="10" s="1"/>
  <c r="L356" i="10"/>
  <c r="P356" i="10" s="1"/>
  <c r="B360" i="2" s="1"/>
  <c r="N356" i="10"/>
  <c r="R356" i="10" s="1"/>
  <c r="M340" i="10"/>
  <c r="Q340" i="10" s="1"/>
  <c r="L340" i="10"/>
  <c r="P340" i="10" s="1"/>
  <c r="B344" i="2" s="1"/>
  <c r="N340" i="10"/>
  <c r="R340" i="10" s="1"/>
  <c r="M324" i="10"/>
  <c r="Q324" i="10" s="1"/>
  <c r="L324" i="10"/>
  <c r="P324" i="10" s="1"/>
  <c r="B328" i="2" s="1"/>
  <c r="N324" i="10"/>
  <c r="R324" i="10" s="1"/>
  <c r="N385" i="10"/>
  <c r="R385" i="10" s="1"/>
  <c r="M385" i="10"/>
  <c r="Q385" i="10" s="1"/>
  <c r="L385" i="10"/>
  <c r="P385" i="10" s="1"/>
  <c r="B389" i="2" s="1"/>
  <c r="N369" i="10"/>
  <c r="R369" i="10" s="1"/>
  <c r="M369" i="10"/>
  <c r="Q369" i="10" s="1"/>
  <c r="L369" i="10"/>
  <c r="P369" i="10" s="1"/>
  <c r="B373" i="2" s="1"/>
  <c r="N353" i="10"/>
  <c r="R353" i="10" s="1"/>
  <c r="M353" i="10"/>
  <c r="Q353" i="10" s="1"/>
  <c r="L353" i="10"/>
  <c r="P353" i="10" s="1"/>
  <c r="B357" i="2" s="1"/>
  <c r="N337" i="10"/>
  <c r="R337" i="10" s="1"/>
  <c r="M337" i="10"/>
  <c r="Q337" i="10" s="1"/>
  <c r="L337" i="10"/>
  <c r="P337" i="10" s="1"/>
  <c r="B341" i="2" s="1"/>
  <c r="N321" i="10"/>
  <c r="R321" i="10" s="1"/>
  <c r="M321" i="10"/>
  <c r="Q321" i="10" s="1"/>
  <c r="L321" i="10"/>
  <c r="P321" i="10" s="1"/>
  <c r="B325" i="2" s="1"/>
  <c r="N310" i="10"/>
  <c r="R310" i="10" s="1"/>
  <c r="M310" i="10"/>
  <c r="Q310" i="10" s="1"/>
  <c r="L310" i="10"/>
  <c r="P310" i="10" s="1"/>
  <c r="B314" i="2" s="1"/>
  <c r="N306" i="10"/>
  <c r="R306" i="10" s="1"/>
  <c r="M306" i="10"/>
  <c r="Q306" i="10" s="1"/>
  <c r="L306" i="10"/>
  <c r="P306" i="10" s="1"/>
  <c r="B310" i="2" s="1"/>
  <c r="N302" i="10"/>
  <c r="R302" i="10" s="1"/>
  <c r="M302" i="10"/>
  <c r="Q302" i="10" s="1"/>
  <c r="L302" i="10"/>
  <c r="P302" i="10" s="1"/>
  <c r="B306" i="2" s="1"/>
  <c r="N298" i="10"/>
  <c r="R298" i="10" s="1"/>
  <c r="L298" i="10"/>
  <c r="P298" i="10" s="1"/>
  <c r="B302" i="2" s="1"/>
  <c r="M298" i="10"/>
  <c r="Q298" i="10" s="1"/>
  <c r="N294" i="10"/>
  <c r="R294" i="10" s="1"/>
  <c r="M294" i="10"/>
  <c r="Q294" i="10" s="1"/>
  <c r="L294" i="10"/>
  <c r="P294" i="10" s="1"/>
  <c r="B298" i="2" s="1"/>
  <c r="N290" i="10"/>
  <c r="R290" i="10" s="1"/>
  <c r="M290" i="10"/>
  <c r="Q290" i="10" s="1"/>
  <c r="L290" i="10"/>
  <c r="P290" i="10" s="1"/>
  <c r="B294" i="2" s="1"/>
  <c r="N286" i="10"/>
  <c r="R286" i="10" s="1"/>
  <c r="M286" i="10"/>
  <c r="Q286" i="10" s="1"/>
  <c r="L286" i="10"/>
  <c r="P286" i="10" s="1"/>
  <c r="B290" i="2" s="1"/>
  <c r="N282" i="10"/>
  <c r="R282" i="10" s="1"/>
  <c r="L282" i="10"/>
  <c r="P282" i="10" s="1"/>
  <c r="B286" i="2" s="1"/>
  <c r="M282" i="10"/>
  <c r="Q282" i="10" s="1"/>
  <c r="N278" i="10"/>
  <c r="R278" i="10" s="1"/>
  <c r="M278" i="10"/>
  <c r="Q278" i="10" s="1"/>
  <c r="L278" i="10"/>
  <c r="P278" i="10" s="1"/>
  <c r="B282" i="2" s="1"/>
  <c r="N274" i="10"/>
  <c r="R274" i="10" s="1"/>
  <c r="M274" i="10"/>
  <c r="Q274" i="10" s="1"/>
  <c r="L274" i="10"/>
  <c r="P274" i="10" s="1"/>
  <c r="B278" i="2" s="1"/>
  <c r="N270" i="10"/>
  <c r="R270" i="10" s="1"/>
  <c r="M270" i="10"/>
  <c r="Q270" i="10" s="1"/>
  <c r="L270" i="10"/>
  <c r="P270" i="10" s="1"/>
  <c r="B274" i="2" s="1"/>
  <c r="N266" i="10"/>
  <c r="R266" i="10" s="1"/>
  <c r="L266" i="10"/>
  <c r="P266" i="10" s="1"/>
  <c r="B270" i="2" s="1"/>
  <c r="M266" i="10"/>
  <c r="Q266" i="10" s="1"/>
  <c r="N262" i="10"/>
  <c r="R262" i="10" s="1"/>
  <c r="M262" i="10"/>
  <c r="Q262" i="10" s="1"/>
  <c r="L262" i="10"/>
  <c r="P262" i="10" s="1"/>
  <c r="B266" i="2" s="1"/>
  <c r="N258" i="10"/>
  <c r="R258" i="10" s="1"/>
  <c r="M258" i="10"/>
  <c r="Q258" i="10" s="1"/>
  <c r="L258" i="10"/>
  <c r="P258" i="10" s="1"/>
  <c r="B262" i="2" s="1"/>
  <c r="N254" i="10"/>
  <c r="R254" i="10" s="1"/>
  <c r="M254" i="10"/>
  <c r="Q254" i="10" s="1"/>
  <c r="L254" i="10"/>
  <c r="P254" i="10" s="1"/>
  <c r="B258" i="2" s="1"/>
  <c r="N250" i="10"/>
  <c r="R250" i="10" s="1"/>
  <c r="L250" i="10"/>
  <c r="P250" i="10" s="1"/>
  <c r="B254" i="2" s="1"/>
  <c r="M250" i="10"/>
  <c r="Q250" i="10" s="1"/>
  <c r="N246" i="10"/>
  <c r="R246" i="10" s="1"/>
  <c r="M246" i="10"/>
  <c r="Q246" i="10" s="1"/>
  <c r="L246" i="10"/>
  <c r="P246" i="10" s="1"/>
  <c r="B250" i="2" s="1"/>
  <c r="N242" i="10"/>
  <c r="R242" i="10" s="1"/>
  <c r="M242" i="10"/>
  <c r="Q242" i="10" s="1"/>
  <c r="L242" i="10"/>
  <c r="P242" i="10" s="1"/>
  <c r="B246" i="2" s="1"/>
  <c r="N238" i="10"/>
  <c r="R238" i="10" s="1"/>
  <c r="M238" i="10"/>
  <c r="Q238" i="10" s="1"/>
  <c r="L238" i="10"/>
  <c r="P238" i="10" s="1"/>
  <c r="B242" i="2" s="1"/>
  <c r="N234" i="10"/>
  <c r="R234" i="10" s="1"/>
  <c r="L234" i="10"/>
  <c r="P234" i="10" s="1"/>
  <c r="B238" i="2" s="1"/>
  <c r="M234" i="10"/>
  <c r="Q234" i="10" s="1"/>
  <c r="N230" i="10"/>
  <c r="R230" i="10" s="1"/>
  <c r="M230" i="10"/>
  <c r="Q230" i="10" s="1"/>
  <c r="L230" i="10"/>
  <c r="P230" i="10" s="1"/>
  <c r="B234" i="2" s="1"/>
  <c r="N226" i="10"/>
  <c r="R226" i="10" s="1"/>
  <c r="M226" i="10"/>
  <c r="Q226" i="10" s="1"/>
  <c r="L226" i="10"/>
  <c r="P226" i="10" s="1"/>
  <c r="B230" i="2" s="1"/>
  <c r="N222" i="10"/>
  <c r="R222" i="10" s="1"/>
  <c r="M222" i="10"/>
  <c r="Q222" i="10" s="1"/>
  <c r="L222" i="10"/>
  <c r="P222" i="10" s="1"/>
  <c r="B226" i="2" s="1"/>
  <c r="N218" i="10"/>
  <c r="R218" i="10" s="1"/>
  <c r="L218" i="10"/>
  <c r="P218" i="10" s="1"/>
  <c r="B222" i="2" s="1"/>
  <c r="M218" i="10"/>
  <c r="Q218" i="10" s="1"/>
  <c r="N214" i="10"/>
  <c r="R214" i="10" s="1"/>
  <c r="M214" i="10"/>
  <c r="Q214" i="10" s="1"/>
  <c r="L214" i="10"/>
  <c r="P214" i="10" s="1"/>
  <c r="B218" i="2" s="1"/>
  <c r="N210" i="10"/>
  <c r="R210" i="10" s="1"/>
  <c r="M210" i="10"/>
  <c r="Q210" i="10" s="1"/>
  <c r="L210" i="10"/>
  <c r="P210" i="10" s="1"/>
  <c r="B214" i="2" s="1"/>
  <c r="N206" i="10"/>
  <c r="R206" i="10" s="1"/>
  <c r="M206" i="10"/>
  <c r="Q206" i="10" s="1"/>
  <c r="L206" i="10"/>
  <c r="P206" i="10" s="1"/>
  <c r="B210" i="2" s="1"/>
  <c r="N202" i="10"/>
  <c r="R202" i="10" s="1"/>
  <c r="L202" i="10"/>
  <c r="P202" i="10" s="1"/>
  <c r="B206" i="2" s="1"/>
  <c r="M202" i="10"/>
  <c r="Q202" i="10" s="1"/>
  <c r="N198" i="10"/>
  <c r="R198" i="10" s="1"/>
  <c r="M198" i="10"/>
  <c r="Q198" i="10" s="1"/>
  <c r="L198" i="10"/>
  <c r="P198" i="10" s="1"/>
  <c r="B202" i="2" s="1"/>
  <c r="N194" i="10"/>
  <c r="R194" i="10" s="1"/>
  <c r="M194" i="10"/>
  <c r="Q194" i="10" s="1"/>
  <c r="L194" i="10"/>
  <c r="P194" i="10" s="1"/>
  <c r="B198" i="2" s="1"/>
  <c r="N190" i="10"/>
  <c r="R190" i="10" s="1"/>
  <c r="M190" i="10"/>
  <c r="Q190" i="10" s="1"/>
  <c r="L190" i="10"/>
  <c r="P190" i="10" s="1"/>
  <c r="B194" i="2" s="1"/>
  <c r="M186" i="10"/>
  <c r="Q186" i="10" s="1"/>
  <c r="N186" i="10"/>
  <c r="R186" i="10" s="1"/>
  <c r="L186" i="10"/>
  <c r="P186" i="10" s="1"/>
  <c r="B190" i="2" s="1"/>
  <c r="M182" i="10"/>
  <c r="Q182" i="10" s="1"/>
  <c r="N182" i="10"/>
  <c r="R182" i="10" s="1"/>
  <c r="L182" i="10"/>
  <c r="P182" i="10" s="1"/>
  <c r="B186" i="2" s="1"/>
  <c r="N178" i="10"/>
  <c r="R178" i="10" s="1"/>
  <c r="M178" i="10"/>
  <c r="Q178" i="10" s="1"/>
  <c r="L178" i="10"/>
  <c r="P178" i="10" s="1"/>
  <c r="B182" i="2" s="1"/>
  <c r="N174" i="10"/>
  <c r="R174" i="10" s="1"/>
  <c r="M174" i="10"/>
  <c r="Q174" i="10" s="1"/>
  <c r="L174" i="10"/>
  <c r="P174" i="10" s="1"/>
  <c r="B178" i="2" s="1"/>
  <c r="N170" i="10"/>
  <c r="R170" i="10" s="1"/>
  <c r="M170" i="10"/>
  <c r="Q170" i="10" s="1"/>
  <c r="L170" i="10"/>
  <c r="P170" i="10" s="1"/>
  <c r="B174" i="2" s="1"/>
  <c r="N166" i="10"/>
  <c r="R166" i="10" s="1"/>
  <c r="M166" i="10"/>
  <c r="Q166" i="10" s="1"/>
  <c r="L166" i="10"/>
  <c r="P166" i="10" s="1"/>
  <c r="B170" i="2" s="1"/>
  <c r="N162" i="10"/>
  <c r="R162" i="10" s="1"/>
  <c r="M162" i="10"/>
  <c r="Q162" i="10" s="1"/>
  <c r="L162" i="10"/>
  <c r="P162" i="10" s="1"/>
  <c r="B166" i="2" s="1"/>
  <c r="N158" i="10"/>
  <c r="R158" i="10" s="1"/>
  <c r="M158" i="10"/>
  <c r="Q158" i="10" s="1"/>
  <c r="L158" i="10"/>
  <c r="P158" i="10" s="1"/>
  <c r="B162" i="2" s="1"/>
  <c r="N154" i="10"/>
  <c r="R154" i="10" s="1"/>
  <c r="M154" i="10"/>
  <c r="Q154" i="10" s="1"/>
  <c r="L154" i="10"/>
  <c r="P154" i="10" s="1"/>
  <c r="B158" i="2" s="1"/>
  <c r="N150" i="10"/>
  <c r="R150" i="10" s="1"/>
  <c r="M150" i="10"/>
  <c r="Q150" i="10" s="1"/>
  <c r="L150" i="10"/>
  <c r="P150" i="10" s="1"/>
  <c r="B154" i="2" s="1"/>
  <c r="N146" i="10"/>
  <c r="R146" i="10" s="1"/>
  <c r="M146" i="10"/>
  <c r="Q146" i="10" s="1"/>
  <c r="L146" i="10"/>
  <c r="P146" i="10" s="1"/>
  <c r="B150" i="2" s="1"/>
  <c r="N142" i="10"/>
  <c r="R142" i="10" s="1"/>
  <c r="M142" i="10"/>
  <c r="Q142" i="10" s="1"/>
  <c r="L142" i="10"/>
  <c r="P142" i="10" s="1"/>
  <c r="B146" i="2" s="1"/>
  <c r="N138" i="10"/>
  <c r="R138" i="10" s="1"/>
  <c r="M138" i="10"/>
  <c r="Q138" i="10" s="1"/>
  <c r="L138" i="10"/>
  <c r="P138" i="10" s="1"/>
  <c r="B142" i="2" s="1"/>
  <c r="N134" i="10"/>
  <c r="R134" i="10" s="1"/>
  <c r="M134" i="10"/>
  <c r="Q134" i="10" s="1"/>
  <c r="L134" i="10"/>
  <c r="P134" i="10" s="1"/>
  <c r="B138" i="2" s="1"/>
  <c r="N130" i="10"/>
  <c r="R130" i="10" s="1"/>
  <c r="M130" i="10"/>
  <c r="Q130" i="10" s="1"/>
  <c r="L130" i="10"/>
  <c r="P130" i="10" s="1"/>
  <c r="B134" i="2" s="1"/>
  <c r="M126" i="10"/>
  <c r="Q126" i="10" s="1"/>
  <c r="N126" i="10"/>
  <c r="R126" i="10" s="1"/>
  <c r="L126" i="10"/>
  <c r="P126" i="10" s="1"/>
  <c r="B130" i="2" s="1"/>
  <c r="N122" i="10"/>
  <c r="R122" i="10" s="1"/>
  <c r="M122" i="10"/>
  <c r="Q122" i="10" s="1"/>
  <c r="L122" i="10"/>
  <c r="P122" i="10" s="1"/>
  <c r="B126" i="2" s="1"/>
  <c r="N118" i="10"/>
  <c r="R118" i="10" s="1"/>
  <c r="M118" i="10"/>
  <c r="Q118" i="10" s="1"/>
  <c r="L118" i="10"/>
  <c r="P118" i="10" s="1"/>
  <c r="B122" i="2" s="1"/>
  <c r="N114" i="10"/>
  <c r="R114" i="10" s="1"/>
  <c r="M114" i="10"/>
  <c r="Q114" i="10" s="1"/>
  <c r="L114" i="10"/>
  <c r="P114" i="10" s="1"/>
  <c r="B118" i="2" s="1"/>
  <c r="M110" i="10"/>
  <c r="Q110" i="10" s="1"/>
  <c r="N110" i="10"/>
  <c r="R110" i="10" s="1"/>
  <c r="L110" i="10"/>
  <c r="P110" i="10" s="1"/>
  <c r="B114" i="2" s="1"/>
  <c r="N106" i="10"/>
  <c r="R106" i="10" s="1"/>
  <c r="M106" i="10"/>
  <c r="Q106" i="10" s="1"/>
  <c r="L106" i="10"/>
  <c r="P106" i="10" s="1"/>
  <c r="B110" i="2" s="1"/>
  <c r="N102" i="10"/>
  <c r="R102" i="10" s="1"/>
  <c r="M102" i="10"/>
  <c r="Q102" i="10" s="1"/>
  <c r="L102" i="10"/>
  <c r="P102" i="10" s="1"/>
  <c r="B106" i="2" s="1"/>
  <c r="N98" i="10"/>
  <c r="R98" i="10" s="1"/>
  <c r="M98" i="10"/>
  <c r="Q98" i="10" s="1"/>
  <c r="L98" i="10"/>
  <c r="P98" i="10" s="1"/>
  <c r="B102" i="2" s="1"/>
  <c r="N94" i="10"/>
  <c r="R94" i="10" s="1"/>
  <c r="M94" i="10"/>
  <c r="Q94" i="10" s="1"/>
  <c r="L94" i="10"/>
  <c r="P94" i="10" s="1"/>
  <c r="B98" i="2" s="1"/>
  <c r="N90" i="10"/>
  <c r="R90" i="10" s="1"/>
  <c r="M90" i="10"/>
  <c r="Q90" i="10" s="1"/>
  <c r="L90" i="10"/>
  <c r="P90" i="10" s="1"/>
  <c r="B94" i="2" s="1"/>
  <c r="N86" i="10"/>
  <c r="R86" i="10" s="1"/>
  <c r="M86" i="10"/>
  <c r="Q86" i="10" s="1"/>
  <c r="L86" i="10"/>
  <c r="P86" i="10" s="1"/>
  <c r="B90" i="2" s="1"/>
  <c r="N82" i="10"/>
  <c r="R82" i="10" s="1"/>
  <c r="M82" i="10"/>
  <c r="Q82" i="10" s="1"/>
  <c r="L82" i="10"/>
  <c r="P82" i="10" s="1"/>
  <c r="B86" i="2" s="1"/>
  <c r="N78" i="10"/>
  <c r="R78" i="10" s="1"/>
  <c r="M78" i="10"/>
  <c r="Q78" i="10" s="1"/>
  <c r="L78" i="10"/>
  <c r="P78" i="10" s="1"/>
  <c r="B82" i="2" s="1"/>
  <c r="N74" i="10"/>
  <c r="R74" i="10" s="1"/>
  <c r="M74" i="10"/>
  <c r="Q74" i="10" s="1"/>
  <c r="L74" i="10"/>
  <c r="P74" i="10" s="1"/>
  <c r="B78" i="2" s="1"/>
  <c r="N70" i="10"/>
  <c r="R70" i="10" s="1"/>
  <c r="M70" i="10"/>
  <c r="Q70" i="10" s="1"/>
  <c r="L70" i="10"/>
  <c r="P70" i="10" s="1"/>
  <c r="B74" i="2" s="1"/>
  <c r="N66" i="10"/>
  <c r="R66" i="10" s="1"/>
  <c r="M66" i="10"/>
  <c r="Q66" i="10" s="1"/>
  <c r="L66" i="10"/>
  <c r="P66" i="10" s="1"/>
  <c r="B70" i="2" s="1"/>
  <c r="N62" i="10"/>
  <c r="R62" i="10" s="1"/>
  <c r="M62" i="10"/>
  <c r="Q62" i="10" s="1"/>
  <c r="L62" i="10"/>
  <c r="P62" i="10" s="1"/>
  <c r="B66" i="2" s="1"/>
  <c r="N58" i="10"/>
  <c r="R58" i="10" s="1"/>
  <c r="M58" i="10"/>
  <c r="Q58" i="10" s="1"/>
  <c r="L58" i="10"/>
  <c r="P58" i="10" s="1"/>
  <c r="B62" i="2" s="1"/>
  <c r="N54" i="10"/>
  <c r="R54" i="10" s="1"/>
  <c r="M54" i="10"/>
  <c r="Q54" i="10" s="1"/>
  <c r="L54" i="10"/>
  <c r="P54" i="10" s="1"/>
  <c r="B58" i="2" s="1"/>
  <c r="N50" i="10"/>
  <c r="R50" i="10" s="1"/>
  <c r="M50" i="10"/>
  <c r="Q50" i="10" s="1"/>
  <c r="L50" i="10"/>
  <c r="P50" i="10" s="1"/>
  <c r="B54" i="2" s="1"/>
  <c r="N46" i="10"/>
  <c r="R46" i="10" s="1"/>
  <c r="M46" i="10"/>
  <c r="Q46" i="10" s="1"/>
  <c r="L46" i="10"/>
  <c r="P46" i="10" s="1"/>
  <c r="B50" i="2" s="1"/>
  <c r="N42" i="10"/>
  <c r="R42" i="10" s="1"/>
  <c r="M42" i="10"/>
  <c r="Q42" i="10" s="1"/>
  <c r="L42" i="10"/>
  <c r="P42" i="10" s="1"/>
  <c r="B46" i="2" s="1"/>
  <c r="N38" i="10"/>
  <c r="R38" i="10" s="1"/>
  <c r="M38" i="10"/>
  <c r="Q38" i="10" s="1"/>
  <c r="L38" i="10"/>
  <c r="P38" i="10" s="1"/>
  <c r="B42" i="2" s="1"/>
  <c r="N34" i="10"/>
  <c r="R34" i="10" s="1"/>
  <c r="M34" i="10"/>
  <c r="Q34" i="10" s="1"/>
  <c r="L34" i="10"/>
  <c r="P34" i="10" s="1"/>
  <c r="B38" i="2" s="1"/>
  <c r="N30" i="10"/>
  <c r="R30" i="10" s="1"/>
  <c r="M30" i="10"/>
  <c r="Q30" i="10" s="1"/>
  <c r="L30" i="10"/>
  <c r="P30" i="10" s="1"/>
  <c r="B34" i="2" s="1"/>
  <c r="N26" i="10"/>
  <c r="R26" i="10" s="1"/>
  <c r="M26" i="10"/>
  <c r="Q26" i="10" s="1"/>
  <c r="L26" i="10"/>
  <c r="P26" i="10" s="1"/>
  <c r="B30" i="2" s="1"/>
  <c r="N22" i="10"/>
  <c r="R22" i="10" s="1"/>
  <c r="M22" i="10"/>
  <c r="Q22" i="10" s="1"/>
  <c r="L22" i="10"/>
  <c r="P22" i="10" s="1"/>
  <c r="B26" i="2" s="1"/>
  <c r="N18" i="10"/>
  <c r="R18" i="10" s="1"/>
  <c r="M18" i="10"/>
  <c r="Q18" i="10" s="1"/>
  <c r="L18" i="10"/>
  <c r="P18" i="10" s="1"/>
  <c r="B22" i="2" s="1"/>
  <c r="N14" i="10"/>
  <c r="R14" i="10" s="1"/>
  <c r="M14" i="10"/>
  <c r="Q14" i="10" s="1"/>
  <c r="L14" i="10"/>
  <c r="P14" i="10" s="1"/>
  <c r="B18" i="2" s="1"/>
  <c r="N10" i="10"/>
  <c r="R10" i="10" s="1"/>
  <c r="M10" i="10"/>
  <c r="Q10" i="10" s="1"/>
  <c r="L10" i="10"/>
  <c r="P10" i="10" s="1"/>
  <c r="B14" i="2" s="1"/>
  <c r="N6" i="10"/>
  <c r="R6" i="10" s="1"/>
  <c r="M6" i="10"/>
  <c r="Q6" i="10" s="1"/>
  <c r="L6" i="10"/>
  <c r="P6" i="10" s="1"/>
  <c r="B10" i="2" s="1"/>
  <c r="N342" i="10"/>
  <c r="R342" i="10" s="1"/>
  <c r="L342" i="10"/>
  <c r="P342" i="10" s="1"/>
  <c r="B346" i="2" s="1"/>
  <c r="M342" i="10"/>
  <c r="Q342" i="10" s="1"/>
  <c r="N406" i="10"/>
  <c r="R406" i="10" s="1"/>
  <c r="L406" i="10"/>
  <c r="P406" i="10" s="1"/>
  <c r="B410" i="2" s="1"/>
  <c r="M406" i="10"/>
  <c r="Q406" i="10" s="1"/>
  <c r="N350" i="10"/>
  <c r="R350" i="10" s="1"/>
  <c r="L350" i="10"/>
  <c r="P350" i="10" s="1"/>
  <c r="B354" i="2" s="1"/>
  <c r="M350" i="10"/>
  <c r="Q350" i="10" s="1"/>
  <c r="N404" i="10"/>
  <c r="R404" i="10" s="1"/>
  <c r="M404" i="10"/>
  <c r="Q404" i="10" s="1"/>
  <c r="L404" i="10"/>
  <c r="P404" i="10" s="1"/>
  <c r="B408" i="2" s="1"/>
  <c r="N402" i="10"/>
  <c r="R402" i="10" s="1"/>
  <c r="M402" i="10"/>
  <c r="Q402" i="10" s="1"/>
  <c r="L402" i="10"/>
  <c r="P402" i="10" s="1"/>
  <c r="B406" i="2" s="1"/>
  <c r="N370" i="10"/>
  <c r="R370" i="10" s="1"/>
  <c r="M370" i="10"/>
  <c r="Q370" i="10" s="1"/>
  <c r="L370" i="10"/>
  <c r="P370" i="10" s="1"/>
  <c r="B374" i="2" s="1"/>
  <c r="N338" i="10"/>
  <c r="R338" i="10" s="1"/>
  <c r="L338" i="10"/>
  <c r="P338" i="10" s="1"/>
  <c r="B342" i="2" s="1"/>
  <c r="M338" i="10"/>
  <c r="Q338" i="10" s="1"/>
  <c r="N411" i="10"/>
  <c r="R411" i="10" s="1"/>
  <c r="M411" i="10"/>
  <c r="Q411" i="10" s="1"/>
  <c r="L411" i="10"/>
  <c r="P411" i="10" s="1"/>
  <c r="B415" i="2" s="1"/>
  <c r="N403" i="10"/>
  <c r="R403" i="10" s="1"/>
  <c r="M403" i="10"/>
  <c r="Q403" i="10" s="1"/>
  <c r="L403" i="10"/>
  <c r="P403" i="10" s="1"/>
  <c r="B407" i="2" s="1"/>
  <c r="N395" i="10"/>
  <c r="R395" i="10" s="1"/>
  <c r="M395" i="10"/>
  <c r="Q395" i="10" s="1"/>
  <c r="L395" i="10"/>
  <c r="P395" i="10" s="1"/>
  <c r="B399" i="2" s="1"/>
  <c r="N387" i="10"/>
  <c r="R387" i="10" s="1"/>
  <c r="M387" i="10"/>
  <c r="Q387" i="10" s="1"/>
  <c r="L387" i="10"/>
  <c r="P387" i="10" s="1"/>
  <c r="B391" i="2" s="1"/>
  <c r="M371" i="10"/>
  <c r="Q371" i="10" s="1"/>
  <c r="N371" i="10"/>
  <c r="R371" i="10" s="1"/>
  <c r="L371" i="10"/>
  <c r="P371" i="10" s="1"/>
  <c r="B375" i="2" s="1"/>
  <c r="M355" i="10"/>
  <c r="Q355" i="10" s="1"/>
  <c r="N355" i="10"/>
  <c r="R355" i="10" s="1"/>
  <c r="L355" i="10"/>
  <c r="P355" i="10" s="1"/>
  <c r="B359" i="2" s="1"/>
  <c r="M339" i="10"/>
  <c r="Q339" i="10" s="1"/>
  <c r="N339" i="10"/>
  <c r="R339" i="10" s="1"/>
  <c r="L339" i="10"/>
  <c r="P339" i="10" s="1"/>
  <c r="B343" i="2" s="1"/>
  <c r="M323" i="10"/>
  <c r="Q323" i="10" s="1"/>
  <c r="N323" i="10"/>
  <c r="R323" i="10" s="1"/>
  <c r="L323" i="10"/>
  <c r="P323" i="10" s="1"/>
  <c r="B327" i="2" s="1"/>
  <c r="L384" i="10"/>
  <c r="P384" i="10" s="1"/>
  <c r="B388" i="2" s="1"/>
  <c r="N384" i="10"/>
  <c r="R384" i="10" s="1"/>
  <c r="M384" i="10"/>
  <c r="Q384" i="10" s="1"/>
  <c r="L368" i="10"/>
  <c r="P368" i="10" s="1"/>
  <c r="B372" i="2" s="1"/>
  <c r="M368" i="10"/>
  <c r="Q368" i="10" s="1"/>
  <c r="N368" i="10"/>
  <c r="R368" i="10" s="1"/>
  <c r="L352" i="10"/>
  <c r="P352" i="10" s="1"/>
  <c r="B356" i="2" s="1"/>
  <c r="N352" i="10"/>
  <c r="R352" i="10" s="1"/>
  <c r="M352" i="10"/>
  <c r="Q352" i="10" s="1"/>
  <c r="M336" i="10"/>
  <c r="Q336" i="10" s="1"/>
  <c r="L336" i="10"/>
  <c r="P336" i="10" s="1"/>
  <c r="B340" i="2" s="1"/>
  <c r="N336" i="10"/>
  <c r="R336" i="10" s="1"/>
  <c r="M320" i="10"/>
  <c r="Q320" i="10" s="1"/>
  <c r="L320" i="10"/>
  <c r="P320" i="10" s="1"/>
  <c r="B324" i="2" s="1"/>
  <c r="N320" i="10"/>
  <c r="R320" i="10" s="1"/>
  <c r="N381" i="10"/>
  <c r="R381" i="10" s="1"/>
  <c r="M381" i="10"/>
  <c r="Q381" i="10" s="1"/>
  <c r="L381" i="10"/>
  <c r="P381" i="10" s="1"/>
  <c r="B385" i="2" s="1"/>
  <c r="N365" i="10"/>
  <c r="R365" i="10" s="1"/>
  <c r="M365" i="10"/>
  <c r="Q365" i="10" s="1"/>
  <c r="L365" i="10"/>
  <c r="P365" i="10" s="1"/>
  <c r="B369" i="2" s="1"/>
  <c r="N349" i="10"/>
  <c r="R349" i="10" s="1"/>
  <c r="M349" i="10"/>
  <c r="Q349" i="10" s="1"/>
  <c r="L349" i="10"/>
  <c r="P349" i="10" s="1"/>
  <c r="B353" i="2" s="1"/>
  <c r="N333" i="10"/>
  <c r="R333" i="10" s="1"/>
  <c r="M333" i="10"/>
  <c r="Q333" i="10" s="1"/>
  <c r="L333" i="10"/>
  <c r="P333" i="10" s="1"/>
  <c r="B337" i="2" s="1"/>
  <c r="N317" i="10"/>
  <c r="R317" i="10" s="1"/>
  <c r="M317" i="10"/>
  <c r="Q317" i="10" s="1"/>
  <c r="L317" i="10"/>
  <c r="P317" i="10" s="1"/>
  <c r="B321" i="2" s="1"/>
  <c r="N309" i="10"/>
  <c r="R309" i="10" s="1"/>
  <c r="M309" i="10"/>
  <c r="Q309" i="10" s="1"/>
  <c r="L309" i="10"/>
  <c r="P309" i="10" s="1"/>
  <c r="B313" i="2" s="1"/>
  <c r="N305" i="10"/>
  <c r="R305" i="10" s="1"/>
  <c r="M305" i="10"/>
  <c r="Q305" i="10" s="1"/>
  <c r="L305" i="10"/>
  <c r="P305" i="10" s="1"/>
  <c r="B309" i="2" s="1"/>
  <c r="M301" i="10"/>
  <c r="Q301" i="10" s="1"/>
  <c r="N301" i="10"/>
  <c r="R301" i="10" s="1"/>
  <c r="L301" i="10"/>
  <c r="P301" i="10" s="1"/>
  <c r="B305" i="2" s="1"/>
  <c r="N297" i="10"/>
  <c r="R297" i="10" s="1"/>
  <c r="M297" i="10"/>
  <c r="Q297" i="10" s="1"/>
  <c r="L297" i="10"/>
  <c r="P297" i="10" s="1"/>
  <c r="B301" i="2" s="1"/>
  <c r="N293" i="10"/>
  <c r="R293" i="10" s="1"/>
  <c r="L293" i="10"/>
  <c r="P293" i="10" s="1"/>
  <c r="B297" i="2" s="1"/>
  <c r="M293" i="10"/>
  <c r="Q293" i="10" s="1"/>
  <c r="N289" i="10"/>
  <c r="R289" i="10" s="1"/>
  <c r="M289" i="10"/>
  <c r="Q289" i="10" s="1"/>
  <c r="L289" i="10"/>
  <c r="P289" i="10" s="1"/>
  <c r="B293" i="2" s="1"/>
  <c r="M285" i="10"/>
  <c r="Q285" i="10" s="1"/>
  <c r="N285" i="10"/>
  <c r="R285" i="10" s="1"/>
  <c r="L285" i="10"/>
  <c r="P285" i="10" s="1"/>
  <c r="B289" i="2" s="1"/>
  <c r="N281" i="10"/>
  <c r="R281" i="10" s="1"/>
  <c r="M281" i="10"/>
  <c r="Q281" i="10" s="1"/>
  <c r="L281" i="10"/>
  <c r="P281" i="10" s="1"/>
  <c r="B285" i="2" s="1"/>
  <c r="M277" i="10"/>
  <c r="Q277" i="10" s="1"/>
  <c r="L277" i="10"/>
  <c r="P277" i="10" s="1"/>
  <c r="B281" i="2" s="1"/>
  <c r="N277" i="10"/>
  <c r="R277" i="10" s="1"/>
  <c r="N273" i="10"/>
  <c r="R273" i="10" s="1"/>
  <c r="M273" i="10"/>
  <c r="Q273" i="10" s="1"/>
  <c r="L273" i="10"/>
  <c r="P273" i="10" s="1"/>
  <c r="B277" i="2" s="1"/>
  <c r="M269" i="10"/>
  <c r="Q269" i="10" s="1"/>
  <c r="N269" i="10"/>
  <c r="R269" i="10" s="1"/>
  <c r="L269" i="10"/>
  <c r="P269" i="10" s="1"/>
  <c r="B273" i="2" s="1"/>
  <c r="N265" i="10"/>
  <c r="R265" i="10" s="1"/>
  <c r="M265" i="10"/>
  <c r="Q265" i="10" s="1"/>
  <c r="L265" i="10"/>
  <c r="P265" i="10" s="1"/>
  <c r="B269" i="2" s="1"/>
  <c r="N261" i="10"/>
  <c r="R261" i="10" s="1"/>
  <c r="L261" i="10"/>
  <c r="P261" i="10" s="1"/>
  <c r="B265" i="2" s="1"/>
  <c r="M261" i="10"/>
  <c r="Q261" i="10" s="1"/>
  <c r="N257" i="10"/>
  <c r="R257" i="10" s="1"/>
  <c r="M257" i="10"/>
  <c r="Q257" i="10" s="1"/>
  <c r="L257" i="10"/>
  <c r="P257" i="10" s="1"/>
  <c r="B261" i="2" s="1"/>
  <c r="M253" i="10"/>
  <c r="Q253" i="10" s="1"/>
  <c r="N253" i="10"/>
  <c r="R253" i="10" s="1"/>
  <c r="L253" i="10"/>
  <c r="P253" i="10" s="1"/>
  <c r="B257" i="2" s="1"/>
  <c r="N249" i="10"/>
  <c r="R249" i="10" s="1"/>
  <c r="M249" i="10"/>
  <c r="Q249" i="10" s="1"/>
  <c r="L249" i="10"/>
  <c r="P249" i="10" s="1"/>
  <c r="B253" i="2" s="1"/>
  <c r="M245" i="10"/>
  <c r="Q245" i="10" s="1"/>
  <c r="N245" i="10"/>
  <c r="R245" i="10" s="1"/>
  <c r="L245" i="10"/>
  <c r="P245" i="10" s="1"/>
  <c r="B249" i="2" s="1"/>
  <c r="N241" i="10"/>
  <c r="R241" i="10" s="1"/>
  <c r="M241" i="10"/>
  <c r="Q241" i="10" s="1"/>
  <c r="L241" i="10"/>
  <c r="P241" i="10" s="1"/>
  <c r="B245" i="2" s="1"/>
  <c r="M237" i="10"/>
  <c r="Q237" i="10" s="1"/>
  <c r="N237" i="10"/>
  <c r="R237" i="10" s="1"/>
  <c r="L237" i="10"/>
  <c r="P237" i="10" s="1"/>
  <c r="B241" i="2" s="1"/>
  <c r="N233" i="10"/>
  <c r="R233" i="10" s="1"/>
  <c r="M233" i="10"/>
  <c r="Q233" i="10" s="1"/>
  <c r="L233" i="10"/>
  <c r="P233" i="10" s="1"/>
  <c r="B237" i="2" s="1"/>
  <c r="L229" i="10"/>
  <c r="P229" i="10" s="1"/>
  <c r="B233" i="2" s="1"/>
  <c r="N229" i="10"/>
  <c r="R229" i="10" s="1"/>
  <c r="M229" i="10"/>
  <c r="Q229" i="10" s="1"/>
  <c r="N225" i="10"/>
  <c r="R225" i="10" s="1"/>
  <c r="M225" i="10"/>
  <c r="Q225" i="10" s="1"/>
  <c r="L225" i="10"/>
  <c r="P225" i="10" s="1"/>
  <c r="B229" i="2" s="1"/>
  <c r="L221" i="10"/>
  <c r="P221" i="10" s="1"/>
  <c r="B225" i="2" s="1"/>
  <c r="M221" i="10"/>
  <c r="Q221" i="10" s="1"/>
  <c r="N221" i="10"/>
  <c r="R221" i="10" s="1"/>
  <c r="N217" i="10"/>
  <c r="R217" i="10" s="1"/>
  <c r="M217" i="10"/>
  <c r="Q217" i="10" s="1"/>
  <c r="L217" i="10"/>
  <c r="P217" i="10" s="1"/>
  <c r="B221" i="2" s="1"/>
  <c r="L213" i="10"/>
  <c r="P213" i="10" s="1"/>
  <c r="B217" i="2" s="1"/>
  <c r="M213" i="10"/>
  <c r="Q213" i="10" s="1"/>
  <c r="N213" i="10"/>
  <c r="R213" i="10" s="1"/>
  <c r="N209" i="10"/>
  <c r="R209" i="10" s="1"/>
  <c r="M209" i="10"/>
  <c r="Q209" i="10" s="1"/>
  <c r="L209" i="10"/>
  <c r="P209" i="10" s="1"/>
  <c r="B213" i="2" s="1"/>
  <c r="L205" i="10"/>
  <c r="P205" i="10" s="1"/>
  <c r="B209" i="2" s="1"/>
  <c r="M205" i="10"/>
  <c r="Q205" i="10" s="1"/>
  <c r="N205" i="10"/>
  <c r="R205" i="10" s="1"/>
  <c r="N201" i="10"/>
  <c r="R201" i="10" s="1"/>
  <c r="M201" i="10"/>
  <c r="Q201" i="10" s="1"/>
  <c r="L201" i="10"/>
  <c r="P201" i="10" s="1"/>
  <c r="B205" i="2" s="1"/>
  <c r="L197" i="10"/>
  <c r="P197" i="10" s="1"/>
  <c r="B201" i="2" s="1"/>
  <c r="N197" i="10"/>
  <c r="R197" i="10" s="1"/>
  <c r="M197" i="10"/>
  <c r="Q197" i="10" s="1"/>
  <c r="N193" i="10"/>
  <c r="R193" i="10" s="1"/>
  <c r="M193" i="10"/>
  <c r="Q193" i="10" s="1"/>
  <c r="L193" i="10"/>
  <c r="P193" i="10" s="1"/>
  <c r="B197" i="2" s="1"/>
  <c r="L189" i="10"/>
  <c r="P189" i="10" s="1"/>
  <c r="B193" i="2" s="1"/>
  <c r="M189" i="10"/>
  <c r="Q189" i="10" s="1"/>
  <c r="N189" i="10"/>
  <c r="R189" i="10" s="1"/>
  <c r="N185" i="10"/>
  <c r="R185" i="10" s="1"/>
  <c r="M185" i="10"/>
  <c r="Q185" i="10" s="1"/>
  <c r="L185" i="10"/>
  <c r="P185" i="10" s="1"/>
  <c r="B189" i="2" s="1"/>
  <c r="M181" i="10"/>
  <c r="Q181" i="10" s="1"/>
  <c r="L181" i="10"/>
  <c r="P181" i="10" s="1"/>
  <c r="B185" i="2" s="1"/>
  <c r="N181" i="10"/>
  <c r="R181" i="10" s="1"/>
  <c r="N177" i="10"/>
  <c r="R177" i="10" s="1"/>
  <c r="M177" i="10"/>
  <c r="Q177" i="10" s="1"/>
  <c r="L177" i="10"/>
  <c r="P177" i="10" s="1"/>
  <c r="B181" i="2" s="1"/>
  <c r="M173" i="10"/>
  <c r="Q173" i="10" s="1"/>
  <c r="N173" i="10"/>
  <c r="R173" i="10" s="1"/>
  <c r="L173" i="10"/>
  <c r="P173" i="10" s="1"/>
  <c r="B177" i="2" s="1"/>
  <c r="N169" i="10"/>
  <c r="R169" i="10" s="1"/>
  <c r="L169" i="10"/>
  <c r="P169" i="10" s="1"/>
  <c r="B173" i="2" s="1"/>
  <c r="M169" i="10"/>
  <c r="Q169" i="10" s="1"/>
  <c r="M165" i="10"/>
  <c r="Q165" i="10" s="1"/>
  <c r="L165" i="10"/>
  <c r="P165" i="10" s="1"/>
  <c r="B169" i="2" s="1"/>
  <c r="N165" i="10"/>
  <c r="R165" i="10" s="1"/>
  <c r="N161" i="10"/>
  <c r="R161" i="10" s="1"/>
  <c r="L161" i="10"/>
  <c r="P161" i="10" s="1"/>
  <c r="B165" i="2" s="1"/>
  <c r="M161" i="10"/>
  <c r="Q161" i="10" s="1"/>
  <c r="M157" i="10"/>
  <c r="Q157" i="10" s="1"/>
  <c r="N157" i="10"/>
  <c r="R157" i="10" s="1"/>
  <c r="L157" i="10"/>
  <c r="P157" i="10" s="1"/>
  <c r="B161" i="2" s="1"/>
  <c r="N153" i="10"/>
  <c r="R153" i="10" s="1"/>
  <c r="M153" i="10"/>
  <c r="Q153" i="10" s="1"/>
  <c r="L153" i="10"/>
  <c r="P153" i="10" s="1"/>
  <c r="B157" i="2" s="1"/>
  <c r="M149" i="10"/>
  <c r="Q149" i="10" s="1"/>
  <c r="L149" i="10"/>
  <c r="P149" i="10" s="1"/>
  <c r="B153" i="2" s="1"/>
  <c r="N149" i="10"/>
  <c r="R149" i="10" s="1"/>
  <c r="N145" i="10"/>
  <c r="R145" i="10" s="1"/>
  <c r="M145" i="10"/>
  <c r="Q145" i="10" s="1"/>
  <c r="L145" i="10"/>
  <c r="P145" i="10" s="1"/>
  <c r="B149" i="2" s="1"/>
  <c r="M141" i="10"/>
  <c r="Q141" i="10" s="1"/>
  <c r="N141" i="10"/>
  <c r="R141" i="10" s="1"/>
  <c r="L141" i="10"/>
  <c r="P141" i="10" s="1"/>
  <c r="B145" i="2" s="1"/>
  <c r="N137" i="10"/>
  <c r="R137" i="10" s="1"/>
  <c r="L137" i="10"/>
  <c r="P137" i="10" s="1"/>
  <c r="B141" i="2" s="1"/>
  <c r="M137" i="10"/>
  <c r="Q137" i="10" s="1"/>
  <c r="M133" i="10"/>
  <c r="Q133" i="10" s="1"/>
  <c r="L133" i="10"/>
  <c r="P133" i="10" s="1"/>
  <c r="B137" i="2" s="1"/>
  <c r="N133" i="10"/>
  <c r="R133" i="10" s="1"/>
  <c r="N129" i="10"/>
  <c r="R129" i="10" s="1"/>
  <c r="L129" i="10"/>
  <c r="P129" i="10" s="1"/>
  <c r="B133" i="2" s="1"/>
  <c r="M129" i="10"/>
  <c r="Q129" i="10" s="1"/>
  <c r="N125" i="10"/>
  <c r="R125" i="10" s="1"/>
  <c r="M125" i="10"/>
  <c r="Q125" i="10" s="1"/>
  <c r="L125" i="10"/>
  <c r="P125" i="10" s="1"/>
  <c r="B129" i="2" s="1"/>
  <c r="N121" i="10"/>
  <c r="R121" i="10" s="1"/>
  <c r="M121" i="10"/>
  <c r="Q121" i="10" s="1"/>
  <c r="L121" i="10"/>
  <c r="P121" i="10" s="1"/>
  <c r="B125" i="2" s="1"/>
  <c r="N117" i="10"/>
  <c r="R117" i="10" s="1"/>
  <c r="M117" i="10"/>
  <c r="Q117" i="10" s="1"/>
  <c r="L117" i="10"/>
  <c r="P117" i="10" s="1"/>
  <c r="B121" i="2" s="1"/>
  <c r="N113" i="10"/>
  <c r="R113" i="10" s="1"/>
  <c r="M113" i="10"/>
  <c r="Q113" i="10" s="1"/>
  <c r="L113" i="10"/>
  <c r="P113" i="10" s="1"/>
  <c r="B117" i="2" s="1"/>
  <c r="N109" i="10"/>
  <c r="R109" i="10" s="1"/>
  <c r="M109" i="10"/>
  <c r="Q109" i="10" s="1"/>
  <c r="L109" i="10"/>
  <c r="P109" i="10" s="1"/>
  <c r="B113" i="2" s="1"/>
  <c r="N105" i="10"/>
  <c r="R105" i="10" s="1"/>
  <c r="L105" i="10"/>
  <c r="P105" i="10" s="1"/>
  <c r="B109" i="2" s="1"/>
  <c r="M105" i="10"/>
  <c r="Q105" i="10" s="1"/>
  <c r="N101" i="10"/>
  <c r="R101" i="10" s="1"/>
  <c r="M101" i="10"/>
  <c r="Q101" i="10" s="1"/>
  <c r="L101" i="10"/>
  <c r="P101" i="10" s="1"/>
  <c r="B105" i="2" s="1"/>
  <c r="N97" i="10"/>
  <c r="R97" i="10" s="1"/>
  <c r="L97" i="10"/>
  <c r="P97" i="10" s="1"/>
  <c r="B101" i="2" s="1"/>
  <c r="M97" i="10"/>
  <c r="Q97" i="10" s="1"/>
  <c r="N93" i="10"/>
  <c r="R93" i="10" s="1"/>
  <c r="M93" i="10"/>
  <c r="Q93" i="10" s="1"/>
  <c r="L93" i="10"/>
  <c r="P93" i="10" s="1"/>
  <c r="B97" i="2" s="1"/>
  <c r="N89" i="10"/>
  <c r="R89" i="10" s="1"/>
  <c r="M89" i="10"/>
  <c r="Q89" i="10" s="1"/>
  <c r="L89" i="10"/>
  <c r="P89" i="10" s="1"/>
  <c r="B93" i="2" s="1"/>
  <c r="N85" i="10"/>
  <c r="R85" i="10" s="1"/>
  <c r="M85" i="10"/>
  <c r="Q85" i="10" s="1"/>
  <c r="L85" i="10"/>
  <c r="P85" i="10" s="1"/>
  <c r="B89" i="2" s="1"/>
  <c r="N81" i="10"/>
  <c r="R81" i="10" s="1"/>
  <c r="M81" i="10"/>
  <c r="Q81" i="10" s="1"/>
  <c r="L81" i="10"/>
  <c r="P81" i="10" s="1"/>
  <c r="B85" i="2" s="1"/>
  <c r="N77" i="10"/>
  <c r="R77" i="10" s="1"/>
  <c r="M77" i="10"/>
  <c r="Q77" i="10" s="1"/>
  <c r="L77" i="10"/>
  <c r="P77" i="10" s="1"/>
  <c r="B81" i="2" s="1"/>
  <c r="N73" i="10"/>
  <c r="R73" i="10" s="1"/>
  <c r="L73" i="10"/>
  <c r="P73" i="10" s="1"/>
  <c r="B77" i="2" s="1"/>
  <c r="M73" i="10"/>
  <c r="Q73" i="10" s="1"/>
  <c r="N69" i="10"/>
  <c r="R69" i="10" s="1"/>
  <c r="M69" i="10"/>
  <c r="Q69" i="10" s="1"/>
  <c r="L69" i="10"/>
  <c r="P69" i="10" s="1"/>
  <c r="B73" i="2" s="1"/>
  <c r="N65" i="10"/>
  <c r="R65" i="10" s="1"/>
  <c r="L65" i="10"/>
  <c r="P65" i="10" s="1"/>
  <c r="B69" i="2" s="1"/>
  <c r="M65" i="10"/>
  <c r="Q65" i="10" s="1"/>
  <c r="N61" i="10"/>
  <c r="R61" i="10" s="1"/>
  <c r="M61" i="10"/>
  <c r="Q61" i="10" s="1"/>
  <c r="L61" i="10"/>
  <c r="P61" i="10" s="1"/>
  <c r="B65" i="2" s="1"/>
  <c r="N57" i="10"/>
  <c r="R57" i="10" s="1"/>
  <c r="M57" i="10"/>
  <c r="Q57" i="10" s="1"/>
  <c r="L57" i="10"/>
  <c r="P57" i="10" s="1"/>
  <c r="B61" i="2" s="1"/>
  <c r="N53" i="10"/>
  <c r="R53" i="10" s="1"/>
  <c r="M53" i="10"/>
  <c r="Q53" i="10" s="1"/>
  <c r="L53" i="10"/>
  <c r="P53" i="10" s="1"/>
  <c r="B57" i="2" s="1"/>
  <c r="N49" i="10"/>
  <c r="R49" i="10" s="1"/>
  <c r="M49" i="10"/>
  <c r="Q49" i="10" s="1"/>
  <c r="L49" i="10"/>
  <c r="P49" i="10" s="1"/>
  <c r="B53" i="2" s="1"/>
  <c r="N45" i="10"/>
  <c r="R45" i="10" s="1"/>
  <c r="L45" i="10"/>
  <c r="P45" i="10" s="1"/>
  <c r="B49" i="2" s="1"/>
  <c r="M45" i="10"/>
  <c r="Q45" i="10" s="1"/>
  <c r="N41" i="10"/>
  <c r="R41" i="10" s="1"/>
  <c r="M41" i="10"/>
  <c r="Q41" i="10" s="1"/>
  <c r="L41" i="10"/>
  <c r="P41" i="10" s="1"/>
  <c r="B45" i="2" s="1"/>
  <c r="N37" i="10"/>
  <c r="R37" i="10" s="1"/>
  <c r="L37" i="10"/>
  <c r="P37" i="10" s="1"/>
  <c r="B41" i="2" s="1"/>
  <c r="M37" i="10"/>
  <c r="Q37" i="10" s="1"/>
  <c r="N33" i="10"/>
  <c r="R33" i="10" s="1"/>
  <c r="M33" i="10"/>
  <c r="Q33" i="10" s="1"/>
  <c r="L33" i="10"/>
  <c r="P33" i="10" s="1"/>
  <c r="B37" i="2" s="1"/>
  <c r="N29" i="10"/>
  <c r="R29" i="10" s="1"/>
  <c r="M29" i="10"/>
  <c r="Q29" i="10" s="1"/>
  <c r="L29" i="10"/>
  <c r="P29" i="10" s="1"/>
  <c r="B33" i="2" s="1"/>
  <c r="N25" i="10"/>
  <c r="R25" i="10" s="1"/>
  <c r="M25" i="10"/>
  <c r="Q25" i="10" s="1"/>
  <c r="L25" i="10"/>
  <c r="P25" i="10" s="1"/>
  <c r="B29" i="2" s="1"/>
  <c r="N21" i="10"/>
  <c r="R21" i="10" s="1"/>
  <c r="M21" i="10"/>
  <c r="Q21" i="10" s="1"/>
  <c r="L21" i="10"/>
  <c r="P21" i="10" s="1"/>
  <c r="B25" i="2" s="1"/>
  <c r="N17" i="10"/>
  <c r="R17" i="10" s="1"/>
  <c r="M17" i="10"/>
  <c r="Q17" i="10" s="1"/>
  <c r="L17" i="10"/>
  <c r="P17" i="10" s="1"/>
  <c r="B21" i="2" s="1"/>
  <c r="N13" i="10"/>
  <c r="R13" i="10" s="1"/>
  <c r="L13" i="10"/>
  <c r="P13" i="10" s="1"/>
  <c r="B17" i="2" s="1"/>
  <c r="M13" i="10"/>
  <c r="Q13" i="10" s="1"/>
  <c r="N9" i="10"/>
  <c r="R9" i="10" s="1"/>
  <c r="M9" i="10"/>
  <c r="Q9" i="10" s="1"/>
  <c r="L9" i="10"/>
  <c r="P9" i="10" s="1"/>
  <c r="B13" i="2" s="1"/>
  <c r="N4" i="10"/>
  <c r="R4" i="10" s="1"/>
  <c r="M4" i="10"/>
  <c r="Q4" i="10" s="1"/>
  <c r="L4" i="10"/>
  <c r="P4" i="10" s="1"/>
  <c r="B8" i="2" s="1"/>
  <c r="K115" i="2" l="1"/>
  <c r="J115" i="2"/>
  <c r="K117" i="2"/>
  <c r="J117" i="2"/>
  <c r="K118" i="2"/>
  <c r="J118" i="2"/>
  <c r="I109" i="2"/>
  <c r="K116" i="2"/>
  <c r="J116" i="2"/>
  <c r="I105" i="2"/>
  <c r="J50" i="2"/>
  <c r="J43" i="2"/>
  <c r="O41" i="2"/>
  <c r="J48" i="2"/>
  <c r="O48" i="2"/>
  <c r="J41" i="2"/>
  <c r="J51" i="2"/>
  <c r="J44" i="2"/>
  <c r="O44" i="2"/>
  <c r="O51" i="2"/>
  <c r="O43" i="2"/>
  <c r="O50" i="2"/>
  <c r="J49" i="2"/>
  <c r="J42" i="2"/>
  <c r="O42" i="2"/>
  <c r="O49" i="2"/>
  <c r="R2" i="10"/>
  <c r="R1" i="10"/>
  <c r="Q2" i="10"/>
  <c r="Q1" i="10"/>
  <c r="K49" i="2" l="1"/>
  <c r="L49" i="2" s="1"/>
  <c r="P43" i="2"/>
  <c r="Q43" i="2" s="1"/>
  <c r="K44" i="2"/>
  <c r="L44" i="2" s="1"/>
  <c r="P49" i="2"/>
  <c r="Q49" i="2" s="1"/>
  <c r="P51" i="2"/>
  <c r="Q51" i="2" s="1"/>
  <c r="K51" i="2"/>
  <c r="L51" i="2" s="1"/>
  <c r="P50" i="2"/>
  <c r="Q50" i="2" s="1"/>
  <c r="K48" i="2"/>
  <c r="L48" i="2" s="1"/>
  <c r="K43" i="2"/>
  <c r="L43" i="2" s="1"/>
  <c r="P48" i="2"/>
  <c r="Q48" i="2" s="1"/>
  <c r="P42" i="2"/>
  <c r="Q42" i="2" s="1"/>
  <c r="K42" i="2"/>
  <c r="L42" i="2" s="1"/>
  <c r="P44" i="2"/>
  <c r="Q44" i="2" s="1"/>
  <c r="K41" i="2"/>
  <c r="L41" i="2" s="1"/>
  <c r="L87" i="2"/>
  <c r="L86" i="2"/>
  <c r="L85" i="2"/>
  <c r="L84" i="2"/>
  <c r="P41" i="2"/>
  <c r="Q41" i="2" s="1"/>
  <c r="K50" i="2"/>
  <c r="L50" i="2" s="1"/>
</calcChain>
</file>

<file path=xl/sharedStrings.xml><?xml version="1.0" encoding="utf-8"?>
<sst xmlns="http://schemas.openxmlformats.org/spreadsheetml/2006/main" count="168" uniqueCount="95">
  <si>
    <t>Index</t>
  </si>
  <si>
    <t>Moreover;</t>
  </si>
  <si>
    <t>a</t>
  </si>
  <si>
    <t>b</t>
  </si>
  <si>
    <t>c</t>
  </si>
  <si>
    <t>seed1</t>
  </si>
  <si>
    <t>seed2</t>
  </si>
  <si>
    <t>seed3</t>
  </si>
  <si>
    <t>seed4</t>
  </si>
  <si>
    <t>seed5</t>
  </si>
  <si>
    <t>seed6</t>
  </si>
  <si>
    <t>seed7</t>
  </si>
  <si>
    <t>seed8</t>
  </si>
  <si>
    <t>seed9</t>
  </si>
  <si>
    <t>seed10</t>
  </si>
  <si>
    <t>WHILE GRADING; IT IS ESSENTIAL TO USE YOUR EXCEL KNOWLEDGE INSTEAD OF MANUALLY COMPUTING</t>
  </si>
  <si>
    <t xml:space="preserve">A teacher wants to compare children who have disabilities to children who do not, in terms of their reading and mathematical comprehension. </t>
  </si>
  <si>
    <t>Reading</t>
  </si>
  <si>
    <t>Math</t>
  </si>
  <si>
    <t>Disability</t>
  </si>
  <si>
    <t>ID:</t>
  </si>
  <si>
    <t>If a child has math score between 50 and 70 (including 70) it means the childs math skill is "medium"</t>
  </si>
  <si>
    <t>If a child has math score between 70 and 90 (including 90) it means the childs math skill is "high"</t>
  </si>
  <si>
    <t>If a child has math score more than 90 it means the childs reading skill is "outstanding"</t>
  </si>
  <si>
    <t>If a child has reading score between 7.5 and 10.5 (including 10.5) it means the childs reading skill is "medium"</t>
  </si>
  <si>
    <t>If a child has reading score more than 13.5 it means the childs reading skill is "outstanding"</t>
  </si>
  <si>
    <t>If a child has reading score at most 7.5 (including 7.5) it means the childs reading skill is "poor"</t>
  </si>
  <si>
    <t>If a child has reading score between 10.5 and 13.5 (including 13.5) it means the childs reading skill is "high"</t>
  </si>
  <si>
    <t>If a child has math score at most 50 (including 50) it means the childs math skill is "poor"</t>
  </si>
  <si>
    <t>Question 1</t>
  </si>
  <si>
    <t>The reading and math scores are calculated in different scales</t>
  </si>
  <si>
    <t>Original Data</t>
  </si>
  <si>
    <t>Changed Data</t>
  </si>
  <si>
    <t>Code1</t>
  </si>
  <si>
    <t>Code2</t>
  </si>
  <si>
    <t>Change 1</t>
  </si>
  <si>
    <t>Change 2</t>
  </si>
  <si>
    <t>Change 3</t>
  </si>
  <si>
    <t>Find the frequency, relative frequency and percent frequency of the children with and without disability in the data set</t>
  </si>
  <si>
    <t>Draw a pie chart for relative frequency of children with and without disabilities</t>
  </si>
  <si>
    <t>Find the frequency, relative frequency and percent frequency of the children with respect to reading comprehension</t>
  </si>
  <si>
    <t>Question 2</t>
  </si>
  <si>
    <t>Calculate the frequency of the disabled children who have outstanding reading score</t>
  </si>
  <si>
    <t>Calculate the frequency of the disabled children who have outstanding Math score</t>
  </si>
  <si>
    <t>Question 3</t>
  </si>
  <si>
    <t>Calculate the frequency of the children with respect to disability and reading comprehension</t>
  </si>
  <si>
    <r>
      <t xml:space="preserve">Draw the bar chart for </t>
    </r>
    <r>
      <rPr>
        <sz val="10"/>
        <color rgb="FFFF0000"/>
        <rFont val="Arial"/>
        <family val="2"/>
      </rPr>
      <t>percent</t>
    </r>
    <r>
      <rPr>
        <sz val="10"/>
        <rFont val="Arial"/>
        <family val="2"/>
        <charset val="162"/>
      </rPr>
      <t xml:space="preserve"> </t>
    </r>
    <r>
      <rPr>
        <sz val="10"/>
        <color rgb="FFFF0000"/>
        <rFont val="Arial"/>
        <family val="2"/>
      </rPr>
      <t>frequency</t>
    </r>
    <r>
      <rPr>
        <sz val="10"/>
        <rFont val="Arial"/>
        <family val="2"/>
        <charset val="162"/>
      </rPr>
      <t xml:space="preserve"> of children with respect to reading comprehension</t>
    </r>
  </si>
  <si>
    <t>Categorized data (poor, medium, high, outstanding)</t>
  </si>
  <si>
    <t>Calculate the frequency of the children with respect to math and reading comprehension</t>
  </si>
  <si>
    <t>Calculate the relative frequency of the children with respect to math and reading comprehension</t>
  </si>
  <si>
    <t>Draw a bar chart for the frequency with respect to reading and math comprehension</t>
  </si>
  <si>
    <t>Question 4</t>
  </si>
  <si>
    <t xml:space="preserve">Provide a conclusive statement about your observations from summarizing the data set. Refer to the charts or tables you provided. </t>
  </si>
  <si>
    <t>Please provide your calculations in green cells</t>
  </si>
  <si>
    <t>(chart)d</t>
  </si>
  <si>
    <t>(chart)b</t>
  </si>
  <si>
    <t>NAME - SURNAME</t>
  </si>
  <si>
    <t>Reading New</t>
  </si>
  <si>
    <t>MathNew</t>
  </si>
  <si>
    <t>Türkan</t>
  </si>
  <si>
    <t>Sevgili</t>
  </si>
  <si>
    <t>Answer 1</t>
  </si>
  <si>
    <t>Answer 2</t>
  </si>
  <si>
    <t>Answer 3</t>
  </si>
  <si>
    <t>Answer 4</t>
  </si>
  <si>
    <t>d</t>
  </si>
  <si>
    <t>Frequency</t>
  </si>
  <si>
    <t>Relative Frequency</t>
  </si>
  <si>
    <t>reading scores</t>
  </si>
  <si>
    <t>Percent frequency</t>
  </si>
  <si>
    <t>poor</t>
  </si>
  <si>
    <t>medium</t>
  </si>
  <si>
    <t>high</t>
  </si>
  <si>
    <t>outstanding</t>
  </si>
  <si>
    <t>Classes</t>
  </si>
  <si>
    <t>reading scores without disabilities</t>
  </si>
  <si>
    <t>reading scores with disabilities</t>
  </si>
  <si>
    <t>math scores with disabilities</t>
  </si>
  <si>
    <t>math scores without disabilities</t>
  </si>
  <si>
    <t>reading scores with disabilities frequency of the disabled children who have outstanding reading score</t>
  </si>
  <si>
    <t xml:space="preserve"> frequency of the disabled children who have outstanding Math score</t>
  </si>
  <si>
    <t>frequency of the children with respect to disability and reading comprehension</t>
  </si>
  <si>
    <t>disabled</t>
  </si>
  <si>
    <t>not disabled</t>
  </si>
  <si>
    <t>frequency of the children with respect to math and reading comprehension</t>
  </si>
  <si>
    <t>relative frequency of the children with respect to math and reading comprehension</t>
  </si>
  <si>
    <t>Math (f)</t>
  </si>
  <si>
    <t>Reading (f)</t>
  </si>
  <si>
    <t>Math (f/n)</t>
  </si>
  <si>
    <t>Reading (f/n)</t>
  </si>
  <si>
    <t xml:space="preserve"> bar chart for the frequency with respect to reading and math comprehension</t>
  </si>
  <si>
    <t>Student No:</t>
  </si>
  <si>
    <t>Reading comprehension is better than math comprehension.</t>
  </si>
  <si>
    <t>Children without disability is better than disabled children with respect to math and reading comprehension</t>
  </si>
  <si>
    <t>There is a relationship between disability and math/reading comprehension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</si>
</sst>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"/>
    <numFmt numFmtId="165" formatCode="###0.0"/>
  </numFmts>
  <fonts count="2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</font>
    <font>
      <sz val="11"/>
      <name val="Calibri"/>
      <family val="2"/>
      <scheme val="minor"/>
    </font>
    <font>
      <sz val="14"/>
      <color rgb="FF222222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u/>
      <sz val="10"/>
      <color theme="10"/>
      <name val="Arial"/>
      <family val="2"/>
      <charset val="162"/>
    </font>
    <font>
      <u/>
      <sz val="10"/>
      <color theme="11"/>
      <name val="Arial"/>
      <family val="2"/>
      <charset val="162"/>
    </font>
    <font>
      <b/>
      <sz val="18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name val="Arial"/>
      <family val="2"/>
      <charset val="162"/>
    </font>
    <font>
      <b/>
      <sz val="2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9"/>
      <color indexed="8"/>
      <name val="Arial Bold"/>
    </font>
    <font>
      <sz val="9"/>
      <color indexed="8"/>
      <name val="Arial"/>
      <family val="2"/>
      <charset val="162"/>
    </font>
    <font>
      <b/>
      <sz val="11"/>
      <color rgb="FFFF0000"/>
      <name val="Calibri"/>
      <family val="2"/>
      <charset val="162"/>
    </font>
    <font>
      <b/>
      <sz val="11"/>
      <color rgb="FFFF0000"/>
      <name val="Calibri"/>
      <family val="2"/>
      <scheme val="minor"/>
    </font>
    <font>
      <b/>
      <sz val="9"/>
      <color rgb="FF4E5963"/>
      <name val="Ebrima"/>
      <charset val="162"/>
    </font>
    <font>
      <i/>
      <sz val="8"/>
      <color theme="3" tint="0.39997558519241921"/>
      <name val="Arial"/>
      <family val="2"/>
      <charset val="162"/>
    </font>
    <font>
      <sz val="11"/>
      <color rgb="FF006100"/>
      <name val="Calibri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DFE3E9"/>
        <bgColor indexed="64"/>
      </patternFill>
    </fill>
  </fills>
  <borders count="1">
    <border>
      <left/>
      <right/>
      <top/>
      <bottom/>
      <diagonal/>
    </border>
  </borders>
  <cellStyleXfs count="117">
    <xf numFmtId="0" fontId="0" fillId="0" borderId="0"/>
    <xf numFmtId="0" fontId="3" fillId="2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6" fillId="0" borderId="0"/>
  </cellStyleXfs>
  <cellXfs count="58">
    <xf numFmtId="0" fontId="0" fillId="0" borderId="0" xfId="0"/>
    <xf numFmtId="0" fontId="4" fillId="0" borderId="0" xfId="0" applyFont="1"/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6" fillId="0" borderId="0" xfId="0" applyFont="1"/>
    <xf numFmtId="0" fontId="0" fillId="0" borderId="0" xfId="0" applyAlignment="1">
      <alignment horizontal="left" indent="1"/>
    </xf>
    <xf numFmtId="0" fontId="7" fillId="0" borderId="0" xfId="0" applyFont="1" applyBorder="1" applyAlignment="1">
      <alignment horizontal="center"/>
    </xf>
    <xf numFmtId="0" fontId="8" fillId="0" borderId="0" xfId="0" applyFont="1"/>
    <xf numFmtId="0" fontId="7" fillId="0" borderId="0" xfId="0" applyFont="1"/>
    <xf numFmtId="0" fontId="8" fillId="0" borderId="0" xfId="0" applyFont="1" applyFill="1"/>
    <xf numFmtId="0" fontId="9" fillId="0" borderId="0" xfId="0" applyFont="1" applyAlignment="1">
      <alignment horizontal="center"/>
    </xf>
    <xf numFmtId="0" fontId="6" fillId="3" borderId="0" xfId="0" applyFont="1" applyFill="1" applyAlignment="1"/>
    <xf numFmtId="0" fontId="4" fillId="0" borderId="0" xfId="0" applyFont="1" applyFill="1"/>
    <xf numFmtId="0" fontId="6" fillId="0" borderId="0" xfId="0" applyFont="1" applyFill="1" applyAlignment="1"/>
    <xf numFmtId="0" fontId="6" fillId="0" borderId="0" xfId="0" applyFont="1" applyFill="1" applyAlignment="1">
      <alignment horizontal="center"/>
    </xf>
    <xf numFmtId="0" fontId="2" fillId="0" borderId="0" xfId="0" applyFont="1" applyFill="1" applyAlignment="1"/>
    <xf numFmtId="0" fontId="7" fillId="0" borderId="0" xfId="0" applyFont="1" applyFill="1" applyBorder="1" applyAlignment="1">
      <alignment horizontal="center"/>
    </xf>
    <xf numFmtId="0" fontId="12" fillId="3" borderId="0" xfId="0" applyFont="1" applyFill="1" applyAlignment="1"/>
    <xf numFmtId="0" fontId="9" fillId="0" borderId="0" xfId="0" applyFont="1"/>
    <xf numFmtId="0" fontId="0" fillId="0" borderId="0" xfId="0" applyFont="1"/>
    <xf numFmtId="0" fontId="6" fillId="0" borderId="0" xfId="0" applyFont="1" applyFill="1" applyAlignment="1">
      <alignment horizontal="center" wrapText="1"/>
    </xf>
    <xf numFmtId="0" fontId="3" fillId="2" borderId="0" xfId="1" applyAlignment="1">
      <alignment horizontal="center"/>
    </xf>
    <xf numFmtId="0" fontId="13" fillId="0" borderId="0" xfId="0" applyFont="1" applyBorder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6" fillId="0" borderId="0" xfId="116"/>
    <xf numFmtId="0" fontId="13" fillId="0" borderId="0" xfId="0" applyFont="1" applyFill="1" applyBorder="1" applyAlignment="1">
      <alignment horizontal="center"/>
    </xf>
    <xf numFmtId="0" fontId="0" fillId="0" borderId="0" xfId="0" applyFill="1"/>
    <xf numFmtId="0" fontId="3" fillId="0" borderId="0" xfId="1" applyFill="1"/>
    <xf numFmtId="2" fontId="3" fillId="0" borderId="0" xfId="1" applyNumberFormat="1" applyFill="1"/>
    <xf numFmtId="1" fontId="3" fillId="0" borderId="0" xfId="1" applyNumberFormat="1" applyFill="1"/>
    <xf numFmtId="0" fontId="0" fillId="0" borderId="0" xfId="0" applyFill="1" applyBorder="1"/>
    <xf numFmtId="0" fontId="4" fillId="0" borderId="0" xfId="0" applyFont="1" applyFill="1" applyBorder="1"/>
    <xf numFmtId="0" fontId="18" fillId="0" borderId="0" xfId="116" applyFont="1" applyFill="1" applyBorder="1" applyAlignment="1">
      <alignment horizontal="center" wrapText="1"/>
    </xf>
    <xf numFmtId="164" fontId="18" fillId="0" borderId="0" xfId="116" applyNumberFormat="1" applyFont="1" applyFill="1" applyBorder="1" applyAlignment="1">
      <alignment horizontal="right" vertical="top"/>
    </xf>
    <xf numFmtId="165" fontId="18" fillId="0" borderId="0" xfId="116" applyNumberFormat="1" applyFont="1" applyFill="1" applyBorder="1" applyAlignment="1">
      <alignment horizontal="right" vertical="top"/>
    </xf>
    <xf numFmtId="0" fontId="0" fillId="0" borderId="0" xfId="0" applyFill="1" applyAlignment="1">
      <alignment horizontal="left"/>
    </xf>
    <xf numFmtId="0" fontId="19" fillId="2" borderId="0" xfId="1" applyFont="1" applyAlignment="1">
      <alignment horizontal="center"/>
    </xf>
    <xf numFmtId="0" fontId="13" fillId="0" borderId="0" xfId="0" applyFont="1" applyAlignment="1">
      <alignment horizontal="center"/>
    </xf>
    <xf numFmtId="0" fontId="20" fillId="0" borderId="0" xfId="0" applyFont="1" applyFill="1" applyAlignment="1">
      <alignment horizontal="center"/>
    </xf>
    <xf numFmtId="0" fontId="21" fillId="4" borderId="0" xfId="0" applyFont="1" applyFill="1" applyAlignment="1">
      <alignment vertical="center" wrapText="1"/>
    </xf>
    <xf numFmtId="0" fontId="18" fillId="0" borderId="0" xfId="116" applyFont="1" applyFill="1" applyBorder="1" applyAlignment="1">
      <alignment horizontal="left" vertical="top" wrapText="1"/>
    </xf>
    <xf numFmtId="0" fontId="17" fillId="0" borderId="0" xfId="116" applyFont="1" applyFill="1" applyBorder="1" applyAlignment="1">
      <alignment vertical="center" wrapText="1"/>
    </xf>
    <xf numFmtId="0" fontId="18" fillId="0" borderId="0" xfId="116" applyFont="1" applyFill="1" applyBorder="1" applyAlignment="1">
      <alignment wrapText="1"/>
    </xf>
    <xf numFmtId="0" fontId="18" fillId="0" borderId="0" xfId="116" applyFont="1" applyFill="1" applyBorder="1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3" fillId="0" borderId="0" xfId="1" applyFill="1" applyAlignment="1">
      <alignment horizontal="center"/>
    </xf>
    <xf numFmtId="0" fontId="22" fillId="0" borderId="0" xfId="0" applyFont="1"/>
    <xf numFmtId="0" fontId="16" fillId="0" borderId="0" xfId="0" applyFont="1"/>
    <xf numFmtId="0" fontId="23" fillId="0" borderId="0" xfId="1" applyFont="1" applyFill="1"/>
    <xf numFmtId="0" fontId="7" fillId="0" borderId="0" xfId="0" applyFont="1" applyFill="1" applyBorder="1" applyAlignment="1">
      <alignment horizontal="center"/>
    </xf>
    <xf numFmtId="0" fontId="14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2" fillId="0" borderId="0" xfId="0" applyFont="1" applyFill="1" applyBorder="1" applyAlignment="1">
      <alignment horizontal="center"/>
    </xf>
  </cellXfs>
  <cellStyles count="11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Normal" xfId="0" builtinId="0"/>
    <cellStyle name="Normal_BDA501_DS_question1" xfId="116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reading scores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6.0087926509186353E-2"/>
          <c:y val="0.1711807378244386"/>
          <c:w val="0.45284711286089241"/>
          <c:h val="0.754745188101487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BDA501_DS_question1!$I$41:$I$44</c:f>
              <c:strCache>
                <c:ptCount val="4"/>
                <c:pt idx="0">
                  <c:v>poor</c:v>
                </c:pt>
                <c:pt idx="1">
                  <c:v>medium</c:v>
                </c:pt>
                <c:pt idx="2">
                  <c:v>high</c:v>
                </c:pt>
                <c:pt idx="3">
                  <c:v>outstanding</c:v>
                </c:pt>
              </c:strCache>
            </c:strRef>
          </c:cat>
          <c:val>
            <c:numRef>
              <c:f>BDA501_DS_question1!$K$41:$K$44</c:f>
              <c:numCache>
                <c:formatCode>0.00</c:formatCode>
                <c:ptCount val="4"/>
                <c:pt idx="0">
                  <c:v>0.1951219512195122</c:v>
                </c:pt>
                <c:pt idx="1">
                  <c:v>0.38536585365853659</c:v>
                </c:pt>
                <c:pt idx="2">
                  <c:v>0.36097560975609755</c:v>
                </c:pt>
                <c:pt idx="3">
                  <c:v>5.8536585365853662E-2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302296587926504"/>
          <c:y val="0.39230205599300089"/>
          <c:w val="0.21264861924310743"/>
          <c:h val="0.3906277340332459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math scores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3"/>
              <c:layout>
                <c:manualLayout>
                  <c:x val="1.9244533524803105E-2"/>
                  <c:y val="0.1608312231404882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BDA501_DS_question1!$N$41:$N$44</c:f>
              <c:strCache>
                <c:ptCount val="4"/>
                <c:pt idx="0">
                  <c:v>poor</c:v>
                </c:pt>
                <c:pt idx="1">
                  <c:v>medium</c:v>
                </c:pt>
                <c:pt idx="2">
                  <c:v>high</c:v>
                </c:pt>
                <c:pt idx="3">
                  <c:v>outstanding</c:v>
                </c:pt>
              </c:strCache>
            </c:strRef>
          </c:cat>
          <c:val>
            <c:numRef>
              <c:f>BDA501_DS_question1!$P$41:$P$44</c:f>
              <c:numCache>
                <c:formatCode>0.00</c:formatCode>
                <c:ptCount val="4"/>
                <c:pt idx="0">
                  <c:v>0.23414634146341465</c:v>
                </c:pt>
                <c:pt idx="1">
                  <c:v>0.43902439024390244</c:v>
                </c:pt>
                <c:pt idx="2">
                  <c:v>0.29268292682926828</c:v>
                </c:pt>
                <c:pt idx="3">
                  <c:v>3.4146341463414637E-2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reading scores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6.0087926509186353E-2"/>
          <c:y val="0.1711807378244386"/>
          <c:w val="0.45284711286089241"/>
          <c:h val="0.7547451881014872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3"/>
              <c:layout>
                <c:manualLayout>
                  <c:x val="3.0622252750418896E-2"/>
                  <c:y val="0.1402536271507727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BDA501_DS_question1!$I$48:$I$51</c:f>
              <c:strCache>
                <c:ptCount val="4"/>
                <c:pt idx="0">
                  <c:v>poor</c:v>
                </c:pt>
                <c:pt idx="1">
                  <c:v>medium</c:v>
                </c:pt>
                <c:pt idx="2">
                  <c:v>high</c:v>
                </c:pt>
                <c:pt idx="3">
                  <c:v>outstanding</c:v>
                </c:pt>
              </c:strCache>
            </c:strRef>
          </c:cat>
          <c:val>
            <c:numRef>
              <c:f>BDA501_DS_question1!$K$48:$K$51</c:f>
              <c:numCache>
                <c:formatCode>0.00</c:formatCode>
                <c:ptCount val="4"/>
                <c:pt idx="0">
                  <c:v>0.16097560975609757</c:v>
                </c:pt>
                <c:pt idx="1">
                  <c:v>0.42926829268292682</c:v>
                </c:pt>
                <c:pt idx="2">
                  <c:v>0.33170731707317075</c:v>
                </c:pt>
                <c:pt idx="3">
                  <c:v>6.8292682926829273E-2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302296587926504"/>
          <c:y val="0.39230205599300089"/>
          <c:w val="0.21849465129090478"/>
          <c:h val="0.3906277340332459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math scores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3"/>
              <c:layout>
                <c:manualLayout>
                  <c:x val="1.1598784484137382E-2"/>
                  <c:y val="0.1437591265745270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BDA501_DS_question1!$N$48:$N$51</c:f>
              <c:strCache>
                <c:ptCount val="4"/>
                <c:pt idx="0">
                  <c:v>poor</c:v>
                </c:pt>
                <c:pt idx="1">
                  <c:v>medium</c:v>
                </c:pt>
                <c:pt idx="2">
                  <c:v>high</c:v>
                </c:pt>
                <c:pt idx="3">
                  <c:v>outstanding</c:v>
                </c:pt>
              </c:strCache>
            </c:strRef>
          </c:cat>
          <c:val>
            <c:numRef>
              <c:f>BDA501_DS_question1!$P$48:$P$51</c:f>
              <c:numCache>
                <c:formatCode>0.00</c:formatCode>
                <c:ptCount val="4"/>
                <c:pt idx="0">
                  <c:v>0.18048780487804877</c:v>
                </c:pt>
                <c:pt idx="1">
                  <c:v>0.50731707317073171</c:v>
                </c:pt>
                <c:pt idx="2">
                  <c:v>0.28780487804878047</c:v>
                </c:pt>
                <c:pt idx="3">
                  <c:v>1.4634146341463415E-2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BDA501_DS_question1!$J$128</c:f>
              <c:strCache>
                <c:ptCount val="1"/>
                <c:pt idx="0">
                  <c:v>Math (f)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BDA501_DS_question1!$I$129:$I$132</c:f>
              <c:strCache>
                <c:ptCount val="4"/>
                <c:pt idx="0">
                  <c:v>poor</c:v>
                </c:pt>
                <c:pt idx="1">
                  <c:v>medium</c:v>
                </c:pt>
                <c:pt idx="2">
                  <c:v>high</c:v>
                </c:pt>
                <c:pt idx="3">
                  <c:v>outstanding</c:v>
                </c:pt>
              </c:strCache>
            </c:strRef>
          </c:cat>
          <c:val>
            <c:numRef>
              <c:f>BDA501_DS_question1!$J$129:$J$132</c:f>
              <c:numCache>
                <c:formatCode>0</c:formatCode>
                <c:ptCount val="4"/>
                <c:pt idx="0">
                  <c:v>73</c:v>
                </c:pt>
                <c:pt idx="1">
                  <c:v>167</c:v>
                </c:pt>
                <c:pt idx="2">
                  <c:v>142</c:v>
                </c:pt>
                <c:pt idx="3">
                  <c:v>26</c:v>
                </c:pt>
              </c:numCache>
            </c:numRef>
          </c:val>
        </c:ser>
        <c:ser>
          <c:idx val="1"/>
          <c:order val="1"/>
          <c:tx>
            <c:strRef>
              <c:f>BDA501_DS_question1!$L$128</c:f>
              <c:strCache>
                <c:ptCount val="1"/>
                <c:pt idx="0">
                  <c:v>Reading (f)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BDA501_DS_question1!$I$129:$I$132</c:f>
              <c:strCache>
                <c:ptCount val="4"/>
                <c:pt idx="0">
                  <c:v>poor</c:v>
                </c:pt>
                <c:pt idx="1">
                  <c:v>medium</c:v>
                </c:pt>
                <c:pt idx="2">
                  <c:v>high</c:v>
                </c:pt>
                <c:pt idx="3">
                  <c:v>outstanding</c:v>
                </c:pt>
              </c:strCache>
            </c:strRef>
          </c:cat>
          <c:val>
            <c:numRef>
              <c:f>BDA501_DS_question1!$L$129:$L$132</c:f>
              <c:numCache>
                <c:formatCode>0</c:formatCode>
                <c:ptCount val="4"/>
                <c:pt idx="0">
                  <c:v>85</c:v>
                </c:pt>
                <c:pt idx="1">
                  <c:v>194</c:v>
                </c:pt>
                <c:pt idx="2">
                  <c:v>119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40424080"/>
        <c:axId val="740424640"/>
        <c:axId val="0"/>
      </c:bar3DChart>
      <c:catAx>
        <c:axId val="740424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40424640"/>
        <c:crosses val="autoZero"/>
        <c:auto val="1"/>
        <c:lblAlgn val="ctr"/>
        <c:lblOffset val="100"/>
        <c:noMultiLvlLbl val="0"/>
      </c:catAx>
      <c:valAx>
        <c:axId val="74042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404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BDA501_DS_question1!$I$84:$I$87</c:f>
              <c:strCache>
                <c:ptCount val="4"/>
                <c:pt idx="0">
                  <c:v>poor</c:v>
                </c:pt>
                <c:pt idx="1">
                  <c:v>medium</c:v>
                </c:pt>
                <c:pt idx="2">
                  <c:v>high</c:v>
                </c:pt>
                <c:pt idx="3">
                  <c:v>outstanding</c:v>
                </c:pt>
              </c:strCache>
            </c:strRef>
          </c:cat>
          <c:val>
            <c:numRef>
              <c:f>BDA501_DS_question1!$L$84:$L$87</c:f>
              <c:numCache>
                <c:formatCode>0.00</c:formatCode>
                <c:ptCount val="4"/>
                <c:pt idx="0">
                  <c:v>17.892156862745097</c:v>
                </c:pt>
                <c:pt idx="1">
                  <c:v>40.931372549019606</c:v>
                </c:pt>
                <c:pt idx="2">
                  <c:v>34.803921568627452</c:v>
                </c:pt>
                <c:pt idx="3">
                  <c:v>6.3725490196078427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740427440"/>
        <c:axId val="740428000"/>
        <c:axId val="0"/>
      </c:bar3DChart>
      <c:catAx>
        <c:axId val="74042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40428000"/>
        <c:crosses val="autoZero"/>
        <c:auto val="1"/>
        <c:lblAlgn val="ctr"/>
        <c:lblOffset val="100"/>
        <c:noMultiLvlLbl val="0"/>
      </c:catAx>
      <c:valAx>
        <c:axId val="74042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4042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704850</xdr:colOff>
      <xdr:row>57</xdr:row>
      <xdr:rowOff>47625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0220325" y="16535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8</xdr:col>
      <xdr:colOff>11927</xdr:colOff>
      <xdr:row>53</xdr:row>
      <xdr:rowOff>0</xdr:rowOff>
    </xdr:from>
    <xdr:to>
      <xdr:col>11</xdr:col>
      <xdr:colOff>516835</xdr:colOff>
      <xdr:row>65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11926</xdr:colOff>
      <xdr:row>53</xdr:row>
      <xdr:rowOff>7951</xdr:rowOff>
    </xdr:from>
    <xdr:to>
      <xdr:col>16</xdr:col>
      <xdr:colOff>453224</xdr:colOff>
      <xdr:row>65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11</xdr:col>
      <xdr:colOff>504908</xdr:colOff>
      <xdr:row>80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68</xdr:row>
      <xdr:rowOff>0</xdr:rowOff>
    </xdr:from>
    <xdr:to>
      <xdr:col>16</xdr:col>
      <xdr:colOff>441298</xdr:colOff>
      <xdr:row>79</xdr:row>
      <xdr:rowOff>174929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3976</xdr:colOff>
      <xdr:row>134</xdr:row>
      <xdr:rowOff>7950</xdr:rowOff>
    </xdr:from>
    <xdr:to>
      <xdr:col>11</xdr:col>
      <xdr:colOff>572494</xdr:colOff>
      <xdr:row>145</xdr:row>
      <xdr:rowOff>79513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15902</xdr:colOff>
      <xdr:row>88</xdr:row>
      <xdr:rowOff>15902</xdr:rowOff>
    </xdr:from>
    <xdr:to>
      <xdr:col>11</xdr:col>
      <xdr:colOff>584420</xdr:colOff>
      <xdr:row>99</xdr:row>
      <xdr:rowOff>87465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415"/>
  <sheetViews>
    <sheetView tabSelected="1" zoomScale="115" zoomScaleNormal="115" workbookViewId="0"/>
  </sheetViews>
  <sheetFormatPr defaultColWidth="9.125" defaultRowHeight="14.4"/>
  <cols>
    <col min="1" max="1" width="11.75" style="1" customWidth="1"/>
    <col min="2" max="2" width="14.75" style="1" customWidth="1"/>
    <col min="3" max="3" width="11.25" style="1" customWidth="1"/>
    <col min="4" max="4" width="11.875" style="1" customWidth="1"/>
    <col min="5" max="7" width="12.25" style="1" customWidth="1"/>
    <col min="8" max="8" width="17.625" style="1" customWidth="1"/>
    <col min="9" max="9" width="12.5" customWidth="1"/>
    <col min="10" max="10" width="13.25" customWidth="1"/>
    <col min="11" max="11" width="16.125" bestFit="1" customWidth="1"/>
    <col min="12" max="12" width="15.5" bestFit="1" customWidth="1"/>
    <col min="13" max="13" width="16" customWidth="1"/>
    <col min="14" max="14" width="10.25" customWidth="1"/>
    <col min="15" max="15" width="9.125" style="1"/>
    <col min="16" max="16" width="13.875" style="1" customWidth="1"/>
    <col min="17" max="17" width="17" style="1" customWidth="1"/>
    <col min="18" max="18" width="8.375" style="1" customWidth="1"/>
    <col min="19" max="19" width="11.625" style="1" customWidth="1"/>
    <col min="20" max="20" width="5.125" style="1" customWidth="1"/>
    <col min="21" max="21" width="11.75" style="1" customWidth="1"/>
    <col min="22" max="31" width="3" style="1" customWidth="1"/>
    <col min="32" max="32" width="6" style="1" customWidth="1"/>
    <col min="33" max="34" width="3" style="1" customWidth="1"/>
    <col min="35" max="35" width="5" style="1" customWidth="1"/>
    <col min="36" max="58" width="3" style="1" customWidth="1"/>
    <col min="59" max="59" width="4" style="1" customWidth="1"/>
    <col min="60" max="60" width="11.75" style="1" bestFit="1" customWidth="1"/>
    <col min="61" max="16384" width="9.125" style="1"/>
  </cols>
  <sheetData>
    <row r="1" spans="1:22" s="16" customFormat="1" ht="54.9" customHeight="1">
      <c r="A1" s="26" t="s">
        <v>20</v>
      </c>
      <c r="B1" s="16">
        <v>125</v>
      </c>
      <c r="C1" s="20" t="str">
        <f>IF((ISBLANK($B$1)),"You need to write your ID to get your data set","Here is your data set")</f>
        <v>Here is your data set</v>
      </c>
      <c r="D1" s="14"/>
      <c r="E1" s="14"/>
      <c r="F1" s="14"/>
      <c r="G1" s="14"/>
      <c r="H1" s="14"/>
      <c r="I1" s="55" t="s">
        <v>53</v>
      </c>
      <c r="J1" s="55"/>
      <c r="K1" s="55"/>
      <c r="L1" s="55"/>
    </row>
    <row r="2" spans="1:22" s="16" customFormat="1" ht="14.95" customHeight="1">
      <c r="A2" s="56" t="s">
        <v>56</v>
      </c>
      <c r="B2" s="41" t="s">
        <v>59</v>
      </c>
      <c r="C2" s="17"/>
      <c r="D2" s="17"/>
      <c r="G2" s="23"/>
      <c r="H2" s="17"/>
      <c r="I2" s="17"/>
      <c r="J2" s="17"/>
      <c r="K2" s="17"/>
      <c r="L2" s="17"/>
      <c r="M2" s="17"/>
      <c r="N2" s="17"/>
      <c r="O2" s="17"/>
    </row>
    <row r="3" spans="1:22" s="16" customFormat="1" ht="14.95" customHeight="1">
      <c r="A3" s="56"/>
      <c r="B3" s="41" t="s">
        <v>60</v>
      </c>
      <c r="E3" s="23"/>
      <c r="F3" s="23"/>
      <c r="G3" s="23"/>
      <c r="H3" s="17"/>
      <c r="I3" s="17"/>
      <c r="J3" s="17"/>
      <c r="K3" s="17"/>
      <c r="L3" s="17"/>
      <c r="M3" s="17"/>
      <c r="N3" s="17"/>
      <c r="O3" s="17"/>
    </row>
    <row r="4" spans="1:22" s="16" customFormat="1" ht="14.95" customHeight="1">
      <c r="A4" s="17"/>
      <c r="B4" s="17"/>
      <c r="C4" s="17"/>
      <c r="D4" s="17"/>
      <c r="E4" s="23"/>
      <c r="F4" s="23"/>
      <c r="G4" s="23"/>
      <c r="H4" s="17"/>
      <c r="I4" s="17"/>
      <c r="J4" s="17"/>
      <c r="K4" s="17"/>
      <c r="L4" s="17"/>
      <c r="M4" s="17"/>
      <c r="N4" s="17"/>
      <c r="O4" s="17"/>
    </row>
    <row r="5" spans="1:22" s="16" customFormat="1" ht="14.95" customHeight="1">
      <c r="A5" s="17" t="s">
        <v>91</v>
      </c>
      <c r="B5" s="42">
        <v>311702056</v>
      </c>
      <c r="C5" s="17"/>
      <c r="D5" s="17"/>
      <c r="E5" s="23"/>
      <c r="F5" s="23"/>
      <c r="G5" s="23"/>
      <c r="H5" s="17"/>
      <c r="I5" s="17"/>
      <c r="J5" s="17"/>
      <c r="K5" s="17"/>
      <c r="L5" s="17"/>
      <c r="M5" s="17"/>
      <c r="N5" s="17"/>
      <c r="O5" s="17"/>
    </row>
    <row r="6" spans="1:22" s="16" customFormat="1" ht="55.45" customHeight="1">
      <c r="A6" s="17"/>
      <c r="B6" s="17"/>
      <c r="C6" s="17"/>
      <c r="D6" s="17"/>
      <c r="E6" s="56" t="s">
        <v>47</v>
      </c>
      <c r="F6" s="56"/>
      <c r="G6" s="23"/>
      <c r="H6" s="17"/>
      <c r="I6" s="17"/>
      <c r="J6" s="17"/>
      <c r="K6" s="17"/>
      <c r="L6" s="17"/>
      <c r="M6" s="17"/>
      <c r="N6" s="17"/>
      <c r="O6" s="17"/>
    </row>
    <row r="7" spans="1:22">
      <c r="A7" s="9" t="s">
        <v>0</v>
      </c>
      <c r="B7" s="9" t="s">
        <v>19</v>
      </c>
      <c r="C7" s="9" t="s">
        <v>17</v>
      </c>
      <c r="D7" s="9" t="s">
        <v>18</v>
      </c>
      <c r="E7" s="9" t="s">
        <v>57</v>
      </c>
      <c r="F7" s="9" t="s">
        <v>58</v>
      </c>
      <c r="G7" s="9"/>
      <c r="H7" s="10" t="s">
        <v>16</v>
      </c>
      <c r="K7" s="10"/>
      <c r="L7" s="10"/>
      <c r="M7" s="10"/>
      <c r="N7" s="10"/>
      <c r="O7" s="11"/>
      <c r="P7" s="11"/>
      <c r="Q7" s="11"/>
      <c r="R7" s="11"/>
    </row>
    <row r="8" spans="1:22">
      <c r="A8">
        <v>1</v>
      </c>
      <c r="B8" s="3" t="str">
        <f>IF((ISBLANK($B$1)),"",'Info sheet (do not Change)'!P4)</f>
        <v>Yes</v>
      </c>
      <c r="C8" s="3">
        <v>5</v>
      </c>
      <c r="D8" s="3">
        <v>37</v>
      </c>
      <c r="E8" s="24" t="str">
        <f>IF($C8&lt;=7.5,"poor",IF($C8&lt;=10.5,"medium",IF($C8&lt;=13.5,"high","outstanding")))</f>
        <v>poor</v>
      </c>
      <c r="F8" s="24" t="str">
        <f>IF($D8&lt;=50,"poor",IF($D8&lt;=70,"medium",IF($D8&lt;=90,"high","outstanding")))</f>
        <v>poor</v>
      </c>
      <c r="G8" s="3"/>
      <c r="H8" s="12" t="s">
        <v>30</v>
      </c>
      <c r="K8" s="12"/>
      <c r="L8" s="12"/>
      <c r="M8" s="12"/>
      <c r="N8" s="10"/>
      <c r="O8" s="11"/>
      <c r="P8" s="11"/>
      <c r="Q8" s="11"/>
      <c r="R8" s="11"/>
    </row>
    <row r="9" spans="1:22">
      <c r="A9">
        <v>2</v>
      </c>
      <c r="B9" s="3" t="str">
        <f>IF((ISBLANK($B$1)),"",'Info sheet (do not Change)'!P5)</f>
        <v>Yes</v>
      </c>
      <c r="C9" s="3">
        <v>5</v>
      </c>
      <c r="D9" s="3">
        <v>37</v>
      </c>
      <c r="E9" s="24" t="str">
        <f t="shared" ref="E9:E72" si="0">IF($C9&lt;=7.5,"poor",IF($C9&lt;=10.5,"medium",IF($C9&lt;=13.5,"high","outstanding")))</f>
        <v>poor</v>
      </c>
      <c r="F9" s="24" t="str">
        <f t="shared" ref="F9:F72" si="1">IF($D9&lt;=50,"poor",IF($D9&lt;=70,"medium",IF($D9&lt;=90,"high","outstanding")))</f>
        <v>poor</v>
      </c>
      <c r="G9" s="3"/>
      <c r="H9" s="6" t="s">
        <v>26</v>
      </c>
      <c r="I9" s="3"/>
      <c r="K9" s="6"/>
      <c r="L9" s="6"/>
      <c r="M9" s="6"/>
      <c r="N9" s="6"/>
      <c r="O9" s="7"/>
      <c r="P9" s="7"/>
      <c r="Q9" s="7"/>
    </row>
    <row r="10" spans="1:22">
      <c r="A10">
        <v>3</v>
      </c>
      <c r="B10" s="3" t="str">
        <f>IF((ISBLANK($B$1)),"",'Info sheet (do not Change)'!P6)</f>
        <v>No</v>
      </c>
      <c r="C10" s="3">
        <v>8</v>
      </c>
      <c r="D10" s="3">
        <v>37</v>
      </c>
      <c r="E10" s="24" t="str">
        <f t="shared" si="0"/>
        <v>medium</v>
      </c>
      <c r="F10" s="24" t="str">
        <f t="shared" si="1"/>
        <v>poor</v>
      </c>
      <c r="G10" s="4"/>
      <c r="H10" s="6" t="s">
        <v>24</v>
      </c>
      <c r="K10" s="6"/>
      <c r="L10" s="6"/>
      <c r="M10" s="6"/>
      <c r="N10" s="6"/>
      <c r="O10" s="7"/>
      <c r="P10" s="7"/>
      <c r="Q10" s="7"/>
    </row>
    <row r="11" spans="1:22">
      <c r="A11">
        <v>4</v>
      </c>
      <c r="B11" s="3" t="str">
        <f>IF((ISBLANK($B$1)),"",'Info sheet (do not Change)'!P7)</f>
        <v>No</v>
      </c>
      <c r="C11" s="3">
        <v>8.5</v>
      </c>
      <c r="D11" s="3">
        <v>50</v>
      </c>
      <c r="E11" s="24" t="str">
        <f t="shared" si="0"/>
        <v>medium</v>
      </c>
      <c r="F11" s="24" t="str">
        <f t="shared" si="1"/>
        <v>poor</v>
      </c>
      <c r="G11" s="4"/>
      <c r="H11" s="6" t="s">
        <v>27</v>
      </c>
      <c r="K11" s="6"/>
      <c r="L11" s="6"/>
      <c r="M11" s="6"/>
      <c r="N11" s="6"/>
      <c r="O11" s="7"/>
      <c r="P11" s="7"/>
      <c r="Q11" s="7"/>
    </row>
    <row r="12" spans="1:22">
      <c r="A12">
        <v>5</v>
      </c>
      <c r="B12" s="3" t="str">
        <f>IF((ISBLANK($B$1)),"",'Info sheet (do not Change)'!P8)</f>
        <v>Yes</v>
      </c>
      <c r="C12" s="3">
        <v>8</v>
      </c>
      <c r="D12" s="3">
        <v>44</v>
      </c>
      <c r="E12" s="24" t="str">
        <f t="shared" si="0"/>
        <v>medium</v>
      </c>
      <c r="F12" s="24" t="str">
        <f t="shared" si="1"/>
        <v>poor</v>
      </c>
      <c r="G12" s="4"/>
      <c r="H12" s="6" t="s">
        <v>25</v>
      </c>
    </row>
    <row r="13" spans="1:22">
      <c r="A13">
        <v>6</v>
      </c>
      <c r="B13" s="3" t="str">
        <f>IF((ISBLANK($B$1)),"",'Info sheet (do not Change)'!P9)</f>
        <v>Yes</v>
      </c>
      <c r="C13" s="3">
        <v>11</v>
      </c>
      <c r="D13" s="3">
        <v>41</v>
      </c>
      <c r="E13" s="24" t="str">
        <f t="shared" si="0"/>
        <v>high</v>
      </c>
      <c r="F13" s="24" t="str">
        <f t="shared" si="1"/>
        <v>poor</v>
      </c>
      <c r="G13" s="4"/>
      <c r="H13" s="10" t="s">
        <v>1</v>
      </c>
      <c r="K13" s="6"/>
      <c r="L13" s="6"/>
      <c r="M13" s="6"/>
      <c r="N13" s="6"/>
    </row>
    <row r="14" spans="1:22">
      <c r="A14">
        <v>7</v>
      </c>
      <c r="B14" s="3" t="str">
        <f>IF((ISBLANK($B$1)),"",'Info sheet (do not Change)'!P10)</f>
        <v>No</v>
      </c>
      <c r="C14" s="3">
        <v>6.5</v>
      </c>
      <c r="D14" s="3">
        <v>38</v>
      </c>
      <c r="E14" s="24" t="str">
        <f t="shared" si="0"/>
        <v>poor</v>
      </c>
      <c r="F14" s="24" t="str">
        <f t="shared" si="1"/>
        <v>poor</v>
      </c>
      <c r="G14" s="3"/>
      <c r="H14" s="6" t="s">
        <v>28</v>
      </c>
      <c r="K14" s="6"/>
      <c r="L14" s="6"/>
      <c r="M14" s="6"/>
      <c r="N14" s="6"/>
    </row>
    <row r="15" spans="1:22">
      <c r="A15">
        <v>8</v>
      </c>
      <c r="B15" s="3" t="str">
        <f>IF((ISBLANK($B$1)),"",'Info sheet (do not Change)'!P11)</f>
        <v>No</v>
      </c>
      <c r="C15" s="3">
        <v>5</v>
      </c>
      <c r="D15" s="3">
        <v>37</v>
      </c>
      <c r="E15" s="24" t="str">
        <f t="shared" si="0"/>
        <v>poor</v>
      </c>
      <c r="F15" s="24" t="str">
        <f t="shared" si="1"/>
        <v>poor</v>
      </c>
      <c r="G15" s="3"/>
      <c r="H15" s="6" t="s">
        <v>21</v>
      </c>
      <c r="K15" s="6"/>
      <c r="L15" s="6"/>
      <c r="M15" s="6"/>
      <c r="N15" s="6"/>
      <c r="S15" s="15"/>
      <c r="T15" s="15"/>
      <c r="U15" s="15"/>
      <c r="V15" s="15"/>
    </row>
    <row r="16" spans="1:22">
      <c r="A16">
        <v>9</v>
      </c>
      <c r="B16" s="3" t="str">
        <f>IF((ISBLANK($B$1)),"",'Info sheet (do not Change)'!P12)</f>
        <v>Yes</v>
      </c>
      <c r="C16" s="3">
        <v>6</v>
      </c>
      <c r="D16" s="3">
        <v>37</v>
      </c>
      <c r="E16" s="24" t="str">
        <f t="shared" si="0"/>
        <v>poor</v>
      </c>
      <c r="F16" s="24" t="str">
        <f t="shared" si="1"/>
        <v>poor</v>
      </c>
      <c r="G16" s="3"/>
      <c r="H16" s="6" t="s">
        <v>22</v>
      </c>
      <c r="S16" s="15"/>
      <c r="T16" s="15"/>
      <c r="U16" s="15"/>
      <c r="V16" s="15"/>
    </row>
    <row r="17" spans="1:22">
      <c r="A17">
        <v>10</v>
      </c>
      <c r="B17" s="3" t="str">
        <f>IF((ISBLANK($B$1)),"",'Info sheet (do not Change)'!P13)</f>
        <v>Yes</v>
      </c>
      <c r="C17" s="3">
        <v>6.5</v>
      </c>
      <c r="D17" s="3">
        <v>37</v>
      </c>
      <c r="E17" s="24" t="str">
        <f t="shared" si="0"/>
        <v>poor</v>
      </c>
      <c r="F17" s="24" t="str">
        <f t="shared" si="1"/>
        <v>poor</v>
      </c>
      <c r="G17" s="3"/>
      <c r="H17" s="6" t="s">
        <v>23</v>
      </c>
      <c r="I17" s="8"/>
      <c r="K17" s="10"/>
      <c r="L17" s="10"/>
      <c r="M17" s="10"/>
      <c r="N17" s="10"/>
      <c r="S17" s="15"/>
      <c r="T17" s="15"/>
      <c r="U17" s="15"/>
      <c r="V17" s="15"/>
    </row>
    <row r="18" spans="1:22">
      <c r="A18">
        <v>11</v>
      </c>
      <c r="B18" s="3" t="str">
        <f>IF((ISBLANK($B$1)),"",'Info sheet (do not Change)'!P14)</f>
        <v>No</v>
      </c>
      <c r="C18" s="3">
        <v>6</v>
      </c>
      <c r="D18" s="3">
        <v>37</v>
      </c>
      <c r="E18" s="24" t="str">
        <f t="shared" si="0"/>
        <v>poor</v>
      </c>
      <c r="F18" s="24" t="str">
        <f t="shared" si="1"/>
        <v>poor</v>
      </c>
      <c r="G18" s="3"/>
      <c r="H18" s="3"/>
      <c r="K18" s="6"/>
      <c r="L18" s="6"/>
      <c r="M18" s="6"/>
      <c r="N18" s="6"/>
      <c r="S18" s="57"/>
      <c r="T18" s="57"/>
      <c r="U18" s="57"/>
      <c r="V18" s="15"/>
    </row>
    <row r="19" spans="1:22">
      <c r="A19">
        <v>12</v>
      </c>
      <c r="B19" s="3" t="str">
        <f>IF((ISBLANK($B$1)),"",'Info sheet (do not Change)'!P15)</f>
        <v>No</v>
      </c>
      <c r="C19" s="3">
        <v>8.5</v>
      </c>
      <c r="D19" s="3">
        <v>53</v>
      </c>
      <c r="E19" s="24" t="str">
        <f t="shared" si="0"/>
        <v>medium</v>
      </c>
      <c r="F19" s="24" t="str">
        <f t="shared" si="1"/>
        <v>medium</v>
      </c>
      <c r="G19" s="4"/>
      <c r="H19" s="54" t="s">
        <v>15</v>
      </c>
      <c r="I19" s="54"/>
      <c r="J19" s="54"/>
      <c r="K19" s="54"/>
      <c r="L19" s="54"/>
      <c r="M19" s="54"/>
      <c r="N19" s="6"/>
      <c r="S19" s="15"/>
      <c r="T19" s="15"/>
      <c r="U19" s="15"/>
      <c r="V19" s="15"/>
    </row>
    <row r="20" spans="1:22">
      <c r="A20">
        <v>13</v>
      </c>
      <c r="B20" s="3" t="str">
        <f>IF((ISBLANK($B$1)),"",'Info sheet (do not Change)'!P16)</f>
        <v>Yes</v>
      </c>
      <c r="C20" s="3">
        <v>6</v>
      </c>
      <c r="D20" s="3">
        <v>47</v>
      </c>
      <c r="E20" s="24" t="str">
        <f t="shared" si="0"/>
        <v>poor</v>
      </c>
      <c r="F20" s="24" t="str">
        <f t="shared" si="1"/>
        <v>poor</v>
      </c>
      <c r="G20" s="4"/>
      <c r="H20" s="21" t="s">
        <v>29</v>
      </c>
      <c r="K20" s="6"/>
      <c r="L20" s="6"/>
      <c r="M20" s="6"/>
      <c r="N20" s="6"/>
      <c r="S20" s="15"/>
      <c r="T20" s="15"/>
      <c r="U20" s="15"/>
      <c r="V20" s="15"/>
    </row>
    <row r="21" spans="1:22" ht="17.3">
      <c r="A21">
        <v>14</v>
      </c>
      <c r="B21" s="3" t="str">
        <f>IF((ISBLANK($B$1)),"",'Info sheet (do not Change)'!P17)</f>
        <v>Yes</v>
      </c>
      <c r="C21" s="3">
        <v>5</v>
      </c>
      <c r="D21" s="3">
        <v>44</v>
      </c>
      <c r="E21" s="24" t="str">
        <f t="shared" si="0"/>
        <v>poor</v>
      </c>
      <c r="F21" s="24" t="str">
        <f t="shared" si="1"/>
        <v>poor</v>
      </c>
      <c r="G21" s="4"/>
      <c r="H21" s="13" t="s">
        <v>2</v>
      </c>
      <c r="I21" s="22" t="s">
        <v>38</v>
      </c>
      <c r="K21" s="6"/>
      <c r="L21" s="6"/>
      <c r="M21" s="6"/>
      <c r="N21" s="6"/>
      <c r="P21" s="5"/>
      <c r="S21" s="15"/>
      <c r="T21" s="15"/>
      <c r="U21" s="15"/>
      <c r="V21" s="15"/>
    </row>
    <row r="22" spans="1:22">
      <c r="A22">
        <v>15</v>
      </c>
      <c r="B22" s="3" t="str">
        <f>IF((ISBLANK($B$1)),"",'Info sheet (do not Change)'!P18)</f>
        <v>No</v>
      </c>
      <c r="C22" s="3">
        <v>8.5</v>
      </c>
      <c r="D22" s="3">
        <v>41</v>
      </c>
      <c r="E22" s="24" t="str">
        <f t="shared" si="0"/>
        <v>medium</v>
      </c>
      <c r="F22" s="24" t="str">
        <f t="shared" si="1"/>
        <v>poor</v>
      </c>
      <c r="G22" s="4"/>
      <c r="H22" s="13" t="s">
        <v>55</v>
      </c>
      <c r="I22" s="22" t="s">
        <v>39</v>
      </c>
      <c r="K22" s="6"/>
      <c r="L22" s="6"/>
      <c r="M22" s="6"/>
      <c r="N22" s="6"/>
      <c r="S22" s="15"/>
      <c r="T22" s="15"/>
      <c r="U22" s="15"/>
      <c r="V22" s="15"/>
    </row>
    <row r="23" spans="1:22">
      <c r="A23">
        <v>16</v>
      </c>
      <c r="B23" s="3" t="str">
        <f>IF((ISBLANK($B$1)),"",'Info sheet (do not Change)'!P19)</f>
        <v>No</v>
      </c>
      <c r="C23" s="3">
        <v>9</v>
      </c>
      <c r="D23" s="3">
        <v>39</v>
      </c>
      <c r="E23" s="24" t="str">
        <f t="shared" si="0"/>
        <v>medium</v>
      </c>
      <c r="F23" s="24" t="str">
        <f t="shared" si="1"/>
        <v>poor</v>
      </c>
      <c r="G23" s="4"/>
      <c r="H23" s="13" t="s">
        <v>4</v>
      </c>
      <c r="I23" s="22" t="s">
        <v>40</v>
      </c>
      <c r="J23" s="10"/>
      <c r="K23" s="6"/>
      <c r="L23" s="6"/>
      <c r="M23" s="6"/>
      <c r="N23" s="6"/>
      <c r="S23" s="15"/>
      <c r="T23" s="15"/>
      <c r="U23" s="15"/>
      <c r="V23" s="15"/>
    </row>
    <row r="24" spans="1:22">
      <c r="A24">
        <v>17</v>
      </c>
      <c r="B24" s="3" t="str">
        <f>IF((ISBLANK($B$1)),"",'Info sheet (do not Change)'!P20)</f>
        <v>Yes</v>
      </c>
      <c r="C24" s="3">
        <v>8</v>
      </c>
      <c r="D24" s="3">
        <v>37</v>
      </c>
      <c r="E24" s="24" t="str">
        <f t="shared" si="0"/>
        <v>medium</v>
      </c>
      <c r="F24" s="24" t="str">
        <f t="shared" si="1"/>
        <v>poor</v>
      </c>
      <c r="G24" s="3"/>
      <c r="H24" s="13" t="s">
        <v>54</v>
      </c>
      <c r="I24" s="22" t="s">
        <v>46</v>
      </c>
    </row>
    <row r="25" spans="1:22">
      <c r="A25">
        <v>18</v>
      </c>
      <c r="B25" s="3" t="str">
        <f>IF((ISBLANK($B$1)),"",'Info sheet (do not Change)'!P21)</f>
        <v>Yes</v>
      </c>
      <c r="C25" s="3">
        <v>8.5</v>
      </c>
      <c r="D25" s="3">
        <v>37</v>
      </c>
      <c r="E25" s="24" t="str">
        <f t="shared" si="0"/>
        <v>medium</v>
      </c>
      <c r="F25" s="24" t="str">
        <f t="shared" si="1"/>
        <v>poor</v>
      </c>
      <c r="G25" s="3"/>
      <c r="H25" s="13"/>
      <c r="I25" s="22"/>
      <c r="L25" s="18"/>
      <c r="M25" s="18"/>
      <c r="N25" s="18"/>
    </row>
    <row r="26" spans="1:22">
      <c r="A26">
        <v>19</v>
      </c>
      <c r="B26" s="3" t="str">
        <f>IF((ISBLANK($B$1)),"",'Info sheet (do not Change)'!P22)</f>
        <v>No</v>
      </c>
      <c r="C26" s="3">
        <v>6.5</v>
      </c>
      <c r="D26" s="3">
        <v>37</v>
      </c>
      <c r="E26" s="24" t="str">
        <f t="shared" si="0"/>
        <v>poor</v>
      </c>
      <c r="F26" s="24" t="str">
        <f t="shared" si="1"/>
        <v>poor</v>
      </c>
      <c r="G26" s="3"/>
      <c r="H26" s="13" t="s">
        <v>41</v>
      </c>
      <c r="I26" s="22"/>
    </row>
    <row r="27" spans="1:22">
      <c r="A27">
        <v>20</v>
      </c>
      <c r="B27" s="3" t="str">
        <f>IF((ISBLANK($B$1)),"",'Info sheet (do not Change)'!P23)</f>
        <v>No</v>
      </c>
      <c r="C27" s="3">
        <v>5</v>
      </c>
      <c r="D27" s="3">
        <v>56</v>
      </c>
      <c r="E27" s="24" t="str">
        <f t="shared" si="0"/>
        <v>poor</v>
      </c>
      <c r="F27" s="24" t="str">
        <f t="shared" si="1"/>
        <v>medium</v>
      </c>
      <c r="G27" s="3"/>
      <c r="H27" s="13" t="s">
        <v>2</v>
      </c>
      <c r="I27" s="22" t="s">
        <v>42</v>
      </c>
    </row>
    <row r="28" spans="1:22">
      <c r="A28">
        <v>21</v>
      </c>
      <c r="B28" s="3" t="str">
        <f>IF((ISBLANK($B$1)),"",'Info sheet (do not Change)'!P24)</f>
        <v>Yes</v>
      </c>
      <c r="C28" s="3">
        <v>7</v>
      </c>
      <c r="D28" s="3">
        <v>50</v>
      </c>
      <c r="E28" s="24" t="str">
        <f t="shared" si="0"/>
        <v>poor</v>
      </c>
      <c r="F28" s="24" t="str">
        <f t="shared" si="1"/>
        <v>poor</v>
      </c>
      <c r="G28" s="3"/>
      <c r="H28" s="13" t="s">
        <v>3</v>
      </c>
      <c r="I28" s="22" t="s">
        <v>43</v>
      </c>
    </row>
    <row r="29" spans="1:22">
      <c r="A29">
        <v>22</v>
      </c>
      <c r="B29" s="3" t="str">
        <f>IF((ISBLANK($B$1)),"",'Info sheet (do not Change)'!P25)</f>
        <v>Yes</v>
      </c>
      <c r="C29" s="3">
        <v>6.5</v>
      </c>
      <c r="D29" s="3">
        <v>47</v>
      </c>
      <c r="E29" s="24" t="str">
        <f t="shared" si="0"/>
        <v>poor</v>
      </c>
      <c r="F29" s="24" t="str">
        <f t="shared" si="1"/>
        <v>poor</v>
      </c>
      <c r="G29" s="3"/>
      <c r="H29" s="13"/>
      <c r="I29" s="22"/>
    </row>
    <row r="30" spans="1:22">
      <c r="A30">
        <v>23</v>
      </c>
      <c r="B30" s="3" t="str">
        <f>IF((ISBLANK($B$1)),"",'Info sheet (do not Change)'!P26)</f>
        <v>No</v>
      </c>
      <c r="C30" s="3">
        <v>6</v>
      </c>
      <c r="D30" s="3">
        <v>44</v>
      </c>
      <c r="E30" s="24" t="str">
        <f t="shared" si="0"/>
        <v>poor</v>
      </c>
      <c r="F30" s="24" t="str">
        <f t="shared" si="1"/>
        <v>poor</v>
      </c>
      <c r="G30" s="4"/>
      <c r="H30" s="13" t="s">
        <v>44</v>
      </c>
      <c r="I30" s="22"/>
    </row>
    <row r="31" spans="1:22">
      <c r="A31">
        <v>24</v>
      </c>
      <c r="B31" s="3" t="str">
        <f>IF((ISBLANK($B$1)),"",'Info sheet (do not Change)'!P27)</f>
        <v>No</v>
      </c>
      <c r="C31" s="3">
        <v>8.5</v>
      </c>
      <c r="D31" s="3">
        <v>42</v>
      </c>
      <c r="E31" s="24" t="str">
        <f t="shared" si="0"/>
        <v>medium</v>
      </c>
      <c r="F31" s="24" t="str">
        <f t="shared" si="1"/>
        <v>poor</v>
      </c>
      <c r="G31" s="4"/>
      <c r="H31" s="13" t="s">
        <v>2</v>
      </c>
      <c r="I31" s="51" t="s">
        <v>45</v>
      </c>
    </row>
    <row r="32" spans="1:22">
      <c r="A32">
        <v>25</v>
      </c>
      <c r="B32" s="3" t="str">
        <f>IF((ISBLANK($B$1)),"",'Info sheet (do not Change)'!P28)</f>
        <v>Yes</v>
      </c>
      <c r="C32" s="3">
        <v>6</v>
      </c>
      <c r="D32" s="3">
        <v>37</v>
      </c>
      <c r="E32" s="24" t="str">
        <f t="shared" si="0"/>
        <v>poor</v>
      </c>
      <c r="F32" s="24" t="str">
        <f t="shared" si="1"/>
        <v>poor</v>
      </c>
      <c r="G32" s="4"/>
      <c r="H32" s="13" t="s">
        <v>3</v>
      </c>
      <c r="I32" s="51" t="s">
        <v>48</v>
      </c>
    </row>
    <row r="33" spans="1:20">
      <c r="A33">
        <v>26</v>
      </c>
      <c r="B33" s="3" t="str">
        <f>IF((ISBLANK($B$1)),"",'Info sheet (do not Change)'!P29)</f>
        <v>Yes</v>
      </c>
      <c r="C33" s="3">
        <v>5</v>
      </c>
      <c r="D33" s="3">
        <v>37</v>
      </c>
      <c r="E33" s="24" t="str">
        <f t="shared" si="0"/>
        <v>poor</v>
      </c>
      <c r="F33" s="24" t="str">
        <f t="shared" si="1"/>
        <v>poor</v>
      </c>
      <c r="G33" s="4"/>
      <c r="H33" s="13" t="s">
        <v>4</v>
      </c>
      <c r="I33" s="51" t="s">
        <v>49</v>
      </c>
    </row>
    <row r="34" spans="1:20">
      <c r="A34">
        <v>27</v>
      </c>
      <c r="B34" s="3" t="str">
        <f>IF((ISBLANK($B$1)),"",'Info sheet (do not Change)'!P30)</f>
        <v>No</v>
      </c>
      <c r="C34" s="3">
        <v>8.5</v>
      </c>
      <c r="D34" s="3">
        <v>39</v>
      </c>
      <c r="E34" s="24" t="str">
        <f t="shared" si="0"/>
        <v>medium</v>
      </c>
      <c r="F34" s="24" t="str">
        <f t="shared" si="1"/>
        <v>poor</v>
      </c>
      <c r="G34" s="4"/>
      <c r="H34" s="25" t="s">
        <v>54</v>
      </c>
      <c r="I34" s="51" t="s">
        <v>50</v>
      </c>
    </row>
    <row r="35" spans="1:20">
      <c r="A35">
        <v>28</v>
      </c>
      <c r="B35" s="3" t="str">
        <f>IF((ISBLANK($B$1)),"",'Info sheet (do not Change)'!P31)</f>
        <v>No</v>
      </c>
      <c r="C35" s="3">
        <v>8</v>
      </c>
      <c r="D35" s="3">
        <v>56</v>
      </c>
      <c r="E35" s="24" t="str">
        <f t="shared" si="0"/>
        <v>medium</v>
      </c>
      <c r="F35" s="24" t="str">
        <f t="shared" si="1"/>
        <v>medium</v>
      </c>
      <c r="G35" s="4"/>
      <c r="H35" s="4"/>
    </row>
    <row r="36" spans="1:20">
      <c r="A36">
        <v>29</v>
      </c>
      <c r="B36" s="3" t="str">
        <f>IF((ISBLANK($B$1)),"",'Info sheet (do not Change)'!P32)</f>
        <v>Yes</v>
      </c>
      <c r="C36" s="3">
        <v>7.5</v>
      </c>
      <c r="D36" s="3">
        <v>50</v>
      </c>
      <c r="E36" s="24" t="str">
        <f t="shared" si="0"/>
        <v>poor</v>
      </c>
      <c r="F36" s="24" t="str">
        <f t="shared" si="1"/>
        <v>poor</v>
      </c>
      <c r="G36" s="4"/>
      <c r="H36" s="25" t="s">
        <v>51</v>
      </c>
      <c r="I36" t="s">
        <v>52</v>
      </c>
    </row>
    <row r="37" spans="1:20">
      <c r="A37">
        <v>30</v>
      </c>
      <c r="B37" s="3" t="str">
        <f>IF((ISBLANK($B$1)),"",'Info sheet (do not Change)'!P33)</f>
        <v>Yes</v>
      </c>
      <c r="C37" s="3">
        <v>9.5</v>
      </c>
      <c r="D37" s="3">
        <v>47</v>
      </c>
      <c r="E37" s="24" t="str">
        <f t="shared" si="0"/>
        <v>medium</v>
      </c>
      <c r="F37" s="24" t="str">
        <f t="shared" si="1"/>
        <v>poor</v>
      </c>
      <c r="G37" s="4"/>
    </row>
    <row r="38" spans="1:20">
      <c r="A38">
        <v>31</v>
      </c>
      <c r="B38" s="3" t="str">
        <f>IF((ISBLANK($B$1)),"",'Info sheet (do not Change)'!P34)</f>
        <v>No</v>
      </c>
      <c r="C38" s="3">
        <v>7</v>
      </c>
      <c r="D38" s="3">
        <v>44</v>
      </c>
      <c r="E38" s="24" t="str">
        <f t="shared" si="0"/>
        <v>poor</v>
      </c>
      <c r="F38" s="24" t="str">
        <f t="shared" si="1"/>
        <v>poor</v>
      </c>
      <c r="G38" s="4"/>
      <c r="H38" s="28"/>
      <c r="I38" s="29"/>
      <c r="J38" s="29"/>
      <c r="K38" s="29"/>
      <c r="L38" s="29"/>
      <c r="M38" s="29"/>
      <c r="N38" s="29"/>
      <c r="O38" s="15"/>
      <c r="P38" s="15"/>
      <c r="Q38" s="15"/>
      <c r="R38" s="15"/>
      <c r="S38" s="15"/>
    </row>
    <row r="39" spans="1:20">
      <c r="A39">
        <v>32</v>
      </c>
      <c r="B39" s="3" t="str">
        <f>IF((ISBLANK($B$1)),"",'Info sheet (do not Change)'!P35)</f>
        <v>No</v>
      </c>
      <c r="C39" s="3">
        <v>5.5</v>
      </c>
      <c r="D39" s="3">
        <v>42</v>
      </c>
      <c r="E39" s="24" t="str">
        <f t="shared" si="0"/>
        <v>poor</v>
      </c>
      <c r="F39" s="24" t="str">
        <f t="shared" si="1"/>
        <v>poor</v>
      </c>
      <c r="G39" s="3"/>
      <c r="H39" s="39" t="s">
        <v>61</v>
      </c>
      <c r="I39" s="12" t="s">
        <v>76</v>
      </c>
      <c r="J39" s="12"/>
      <c r="L39" s="29"/>
      <c r="N39" s="12" t="s">
        <v>77</v>
      </c>
      <c r="O39" s="15"/>
      <c r="P39" s="15"/>
      <c r="Q39" s="15"/>
      <c r="R39" s="15"/>
      <c r="S39" s="15"/>
    </row>
    <row r="40" spans="1:20">
      <c r="A40">
        <v>33</v>
      </c>
      <c r="B40" s="3" t="str">
        <f>IF((ISBLANK($B$1)),"",'Info sheet (do not Change)'!P36)</f>
        <v>Yes</v>
      </c>
      <c r="C40" s="3">
        <v>7</v>
      </c>
      <c r="D40" s="3">
        <v>37</v>
      </c>
      <c r="E40" s="24" t="str">
        <f t="shared" si="0"/>
        <v>poor</v>
      </c>
      <c r="F40" s="24" t="str">
        <f t="shared" si="1"/>
        <v>poor</v>
      </c>
      <c r="G40" s="3"/>
      <c r="H40" s="40" t="s">
        <v>2</v>
      </c>
      <c r="I40" s="49" t="s">
        <v>74</v>
      </c>
      <c r="J40" s="30" t="s">
        <v>66</v>
      </c>
      <c r="K40" s="30" t="s">
        <v>67</v>
      </c>
      <c r="L40" s="30" t="s">
        <v>69</v>
      </c>
      <c r="M40" s="29"/>
      <c r="N40" s="49" t="s">
        <v>74</v>
      </c>
      <c r="O40" s="30" t="s">
        <v>66</v>
      </c>
      <c r="P40" s="30" t="s">
        <v>67</v>
      </c>
      <c r="Q40" s="30" t="s">
        <v>69</v>
      </c>
      <c r="R40" s="15"/>
      <c r="S40" s="15"/>
    </row>
    <row r="41" spans="1:20">
      <c r="A41">
        <v>34</v>
      </c>
      <c r="B41" s="3" t="str">
        <f>IF((ISBLANK($B$1)),"",'Info sheet (do not Change)'!P37)</f>
        <v>Yes</v>
      </c>
      <c r="C41" s="3">
        <v>6.5</v>
      </c>
      <c r="D41" s="3">
        <v>39</v>
      </c>
      <c r="E41" s="24" t="str">
        <f t="shared" si="0"/>
        <v>poor</v>
      </c>
      <c r="F41" s="24" t="str">
        <f t="shared" si="1"/>
        <v>poor</v>
      </c>
      <c r="G41" s="3"/>
      <c r="I41" s="47" t="s">
        <v>70</v>
      </c>
      <c r="J41" s="32">
        <f>COUNTIFS($E$8:$E$415,I41,$B$8:$B$415,"Yes")</f>
        <v>40</v>
      </c>
      <c r="K41" s="31">
        <f>J41/SUM($J$41:$J$44)</f>
        <v>0.1951219512195122</v>
      </c>
      <c r="L41" s="31">
        <f>K41*100</f>
        <v>19.512195121951219</v>
      </c>
      <c r="M41" s="29"/>
      <c r="N41" s="47" t="s">
        <v>70</v>
      </c>
      <c r="O41" s="32">
        <f>COUNTIFS($F$8:$F$415,N41,$B$8:$B$415,"Yes")</f>
        <v>48</v>
      </c>
      <c r="P41" s="31">
        <f>O41/SUM($O$41:$O$44)</f>
        <v>0.23414634146341465</v>
      </c>
      <c r="Q41" s="31">
        <f>P41*100</f>
        <v>23.414634146341466</v>
      </c>
      <c r="R41" s="15"/>
      <c r="S41" s="15"/>
    </row>
    <row r="42" spans="1:20">
      <c r="A42">
        <v>35</v>
      </c>
      <c r="B42" s="3" t="str">
        <f>IF((ISBLANK($B$1)),"",'Info sheet (do not Change)'!P38)</f>
        <v>No</v>
      </c>
      <c r="C42" s="3">
        <v>6</v>
      </c>
      <c r="D42" s="3">
        <v>42</v>
      </c>
      <c r="E42" s="24" t="str">
        <f t="shared" si="0"/>
        <v>poor</v>
      </c>
      <c r="F42" s="24" t="str">
        <f t="shared" si="1"/>
        <v>poor</v>
      </c>
      <c r="G42" s="3"/>
      <c r="I42" s="47" t="s">
        <v>71</v>
      </c>
      <c r="J42" s="32">
        <f t="shared" ref="J42:J44" si="2">COUNTIFS($E$8:$E$415,I42,$B$8:$B$415,"Yes")</f>
        <v>79</v>
      </c>
      <c r="K42" s="31">
        <f>J42/SUM($J$41:$J$44)</f>
        <v>0.38536585365853659</v>
      </c>
      <c r="L42" s="31">
        <f t="shared" ref="L42:L44" si="3">K42*100</f>
        <v>38.536585365853661</v>
      </c>
      <c r="M42" s="29"/>
      <c r="N42" s="47" t="s">
        <v>71</v>
      </c>
      <c r="O42" s="32">
        <f t="shared" ref="O42:O44" si="4">COUNTIFS($F$8:$F$415,N42,$B$8:$B$415,"Yes")</f>
        <v>90</v>
      </c>
      <c r="P42" s="31">
        <f t="shared" ref="P42:P44" si="5">O42/SUM($O$41:$O$44)</f>
        <v>0.43902439024390244</v>
      </c>
      <c r="Q42" s="31">
        <f t="shared" ref="Q42:Q44" si="6">P42*100</f>
        <v>43.902439024390247</v>
      </c>
      <c r="R42" s="15"/>
      <c r="S42" s="15"/>
    </row>
    <row r="43" spans="1:20">
      <c r="A43">
        <v>36</v>
      </c>
      <c r="B43" s="3" t="str">
        <f>IF((ISBLANK($B$1)),"",'Info sheet (do not Change)'!P39)</f>
        <v>No</v>
      </c>
      <c r="C43" s="3">
        <v>8</v>
      </c>
      <c r="D43" s="3">
        <v>59</v>
      </c>
      <c r="E43" s="24" t="str">
        <f t="shared" si="0"/>
        <v>medium</v>
      </c>
      <c r="F43" s="24" t="str">
        <f t="shared" si="1"/>
        <v>medium</v>
      </c>
      <c r="G43" s="3"/>
      <c r="I43" s="48" t="s">
        <v>72</v>
      </c>
      <c r="J43" s="32">
        <f t="shared" si="2"/>
        <v>74</v>
      </c>
      <c r="K43" s="31">
        <f t="shared" ref="K43:K44" si="7">J43/SUM($J$41:$J$44)</f>
        <v>0.36097560975609755</v>
      </c>
      <c r="L43" s="31">
        <f t="shared" si="3"/>
        <v>36.097560975609753</v>
      </c>
      <c r="M43" s="29"/>
      <c r="N43" s="48" t="s">
        <v>72</v>
      </c>
      <c r="O43" s="32">
        <f t="shared" si="4"/>
        <v>60</v>
      </c>
      <c r="P43" s="31">
        <f t="shared" si="5"/>
        <v>0.29268292682926828</v>
      </c>
      <c r="Q43" s="31">
        <f t="shared" si="6"/>
        <v>29.268292682926827</v>
      </c>
      <c r="R43" s="34"/>
      <c r="S43" s="34"/>
    </row>
    <row r="44" spans="1:20">
      <c r="A44">
        <v>37</v>
      </c>
      <c r="B44" s="3" t="str">
        <f>IF((ISBLANK($B$1)),"",'Info sheet (do not Change)'!P40)</f>
        <v>Yes</v>
      </c>
      <c r="C44" s="3">
        <v>5.5</v>
      </c>
      <c r="D44" s="3">
        <v>53</v>
      </c>
      <c r="E44" s="24" t="str">
        <f t="shared" si="0"/>
        <v>poor</v>
      </c>
      <c r="F44" s="24" t="str">
        <f t="shared" si="1"/>
        <v>medium</v>
      </c>
      <c r="G44" s="4"/>
      <c r="I44" s="48" t="s">
        <v>73</v>
      </c>
      <c r="J44" s="32">
        <f t="shared" si="2"/>
        <v>12</v>
      </c>
      <c r="K44" s="31">
        <f t="shared" si="7"/>
        <v>5.8536585365853662E-2</v>
      </c>
      <c r="L44" s="31">
        <f t="shared" si="3"/>
        <v>5.8536585365853666</v>
      </c>
      <c r="M44" s="29"/>
      <c r="N44" s="48" t="s">
        <v>73</v>
      </c>
      <c r="O44" s="32">
        <f t="shared" si="4"/>
        <v>7</v>
      </c>
      <c r="P44" s="31">
        <f t="shared" si="5"/>
        <v>3.4146341463414637E-2</v>
      </c>
      <c r="Q44" s="31">
        <f t="shared" si="6"/>
        <v>3.4146341463414638</v>
      </c>
      <c r="R44" s="44"/>
      <c r="S44" s="44"/>
      <c r="T44" s="27"/>
    </row>
    <row r="45" spans="1:20">
      <c r="A45">
        <v>38</v>
      </c>
      <c r="B45" s="3" t="str">
        <f>IF((ISBLANK($B$1)),"",'Info sheet (do not Change)'!P41)</f>
        <v>Yes</v>
      </c>
      <c r="C45" s="3">
        <v>5</v>
      </c>
      <c r="D45" s="3">
        <v>50</v>
      </c>
      <c r="E45" s="24" t="str">
        <f t="shared" si="0"/>
        <v>poor</v>
      </c>
      <c r="F45" s="24" t="str">
        <f t="shared" si="1"/>
        <v>poor</v>
      </c>
      <c r="G45" s="4"/>
      <c r="I45" s="12"/>
      <c r="J45" s="12"/>
      <c r="K45" s="12"/>
      <c r="L45" s="29"/>
      <c r="M45" s="29"/>
      <c r="N45" s="45"/>
      <c r="O45" s="45"/>
      <c r="P45" s="35"/>
      <c r="Q45" s="35"/>
      <c r="R45" s="35"/>
      <c r="S45" s="35"/>
      <c r="T45" s="27"/>
    </row>
    <row r="46" spans="1:20">
      <c r="A46">
        <v>39</v>
      </c>
      <c r="B46" s="3" t="str">
        <f>IF((ISBLANK($B$1)),"",'Info sheet (do not Change)'!P42)</f>
        <v>No</v>
      </c>
      <c r="C46" s="3">
        <v>8</v>
      </c>
      <c r="D46" s="3">
        <v>47</v>
      </c>
      <c r="E46" s="24" t="str">
        <f t="shared" si="0"/>
        <v>medium</v>
      </c>
      <c r="F46" s="24" t="str">
        <f t="shared" si="1"/>
        <v>poor</v>
      </c>
      <c r="G46" s="4"/>
      <c r="I46" s="12" t="s">
        <v>75</v>
      </c>
      <c r="J46" s="12"/>
      <c r="L46" s="29"/>
      <c r="N46" s="12" t="s">
        <v>78</v>
      </c>
      <c r="O46" s="15"/>
      <c r="P46" s="15"/>
      <c r="Q46" s="15"/>
      <c r="R46" s="37"/>
      <c r="S46" s="37"/>
      <c r="T46" s="27"/>
    </row>
    <row r="47" spans="1:20">
      <c r="A47">
        <v>40</v>
      </c>
      <c r="B47" s="3" t="str">
        <f>IF((ISBLANK($B$1)),"",'Info sheet (do not Change)'!P43)</f>
        <v>No</v>
      </c>
      <c r="C47" s="3">
        <v>7.5</v>
      </c>
      <c r="D47" s="3">
        <v>45</v>
      </c>
      <c r="E47" s="24" t="str">
        <f t="shared" si="0"/>
        <v>poor</v>
      </c>
      <c r="F47" s="24" t="str">
        <f t="shared" si="1"/>
        <v>poor</v>
      </c>
      <c r="G47" s="4"/>
      <c r="I47" s="49" t="s">
        <v>74</v>
      </c>
      <c r="J47" s="30" t="s">
        <v>66</v>
      </c>
      <c r="K47" s="30" t="s">
        <v>67</v>
      </c>
      <c r="L47" s="30" t="s">
        <v>69</v>
      </c>
      <c r="M47" s="29"/>
      <c r="N47" s="49" t="s">
        <v>74</v>
      </c>
      <c r="O47" s="30" t="s">
        <v>66</v>
      </c>
      <c r="P47" s="30" t="s">
        <v>67</v>
      </c>
      <c r="Q47" s="30" t="s">
        <v>69</v>
      </c>
      <c r="R47" s="37"/>
      <c r="S47" s="37"/>
      <c r="T47" s="27"/>
    </row>
    <row r="48" spans="1:20">
      <c r="A48">
        <v>41</v>
      </c>
      <c r="B48" s="3" t="str">
        <f>IF((ISBLANK($B$1)),"",'Info sheet (do not Change)'!P44)</f>
        <v>Yes</v>
      </c>
      <c r="C48" s="3">
        <v>7.5</v>
      </c>
      <c r="D48" s="3">
        <v>37</v>
      </c>
      <c r="E48" s="24" t="str">
        <f t="shared" si="0"/>
        <v>poor</v>
      </c>
      <c r="F48" s="24" t="str">
        <f t="shared" si="1"/>
        <v>poor</v>
      </c>
      <c r="G48" s="4"/>
      <c r="I48" s="47" t="s">
        <v>70</v>
      </c>
      <c r="J48" s="32">
        <f>COUNTIFS($E$8:$E$415,I48,$B$8:$B$415,"No")</f>
        <v>33</v>
      </c>
      <c r="K48" s="31">
        <f>J48/SUM($J$41:$J$44)</f>
        <v>0.16097560975609757</v>
      </c>
      <c r="L48" s="31">
        <f>K48*100</f>
        <v>16.097560975609756</v>
      </c>
      <c r="M48" s="29"/>
      <c r="N48" s="47" t="s">
        <v>70</v>
      </c>
      <c r="O48" s="32">
        <f>COUNTIFS($F$8:$F$415,N48,$B$8:$B$415,"No")</f>
        <v>37</v>
      </c>
      <c r="P48" s="31">
        <f>O48/SUM($O$41:$O$44)</f>
        <v>0.18048780487804877</v>
      </c>
      <c r="Q48" s="31">
        <f>P48*100</f>
        <v>18.048780487804876</v>
      </c>
      <c r="R48" s="37"/>
      <c r="S48" s="37"/>
      <c r="T48" s="27"/>
    </row>
    <row r="49" spans="1:60">
      <c r="A49">
        <v>42</v>
      </c>
      <c r="B49" s="3" t="str">
        <f>IF((ISBLANK($B$1)),"",'Info sheet (do not Change)'!P45)</f>
        <v>Yes</v>
      </c>
      <c r="C49" s="3">
        <v>9.5</v>
      </c>
      <c r="D49" s="3">
        <v>39</v>
      </c>
      <c r="E49" s="24" t="str">
        <f t="shared" si="0"/>
        <v>medium</v>
      </c>
      <c r="F49" s="24" t="str">
        <f t="shared" si="1"/>
        <v>poor</v>
      </c>
      <c r="G49" s="4"/>
      <c r="I49" s="47" t="s">
        <v>71</v>
      </c>
      <c r="J49" s="32">
        <f t="shared" ref="J49:J51" si="8">COUNTIFS($E$8:$E$415,I49,$B$8:$B$415,"No")</f>
        <v>88</v>
      </c>
      <c r="K49" s="31">
        <f>J49/SUM($J$41:$J$44)</f>
        <v>0.42926829268292682</v>
      </c>
      <c r="L49" s="31">
        <f t="shared" ref="L49:L51" si="9">K49*100</f>
        <v>42.926829268292686</v>
      </c>
      <c r="M49" s="29"/>
      <c r="N49" s="47" t="s">
        <v>71</v>
      </c>
      <c r="O49" s="32">
        <f t="shared" ref="O49:O51" si="10">COUNTIFS($F$8:$F$415,N49,$B$8:$B$415,"No")</f>
        <v>104</v>
      </c>
      <c r="P49" s="31">
        <f t="shared" ref="P49:P51" si="11">O49/SUM($O$41:$O$44)</f>
        <v>0.50731707317073171</v>
      </c>
      <c r="Q49" s="31">
        <f t="shared" ref="Q49:Q51" si="12">P49*100</f>
        <v>50.731707317073173</v>
      </c>
      <c r="R49" s="37"/>
      <c r="S49" s="37"/>
      <c r="T49" s="27"/>
    </row>
    <row r="50" spans="1:60">
      <c r="A50">
        <v>43</v>
      </c>
      <c r="B50" s="3" t="str">
        <f>IF((ISBLANK($B$1)),"",'Info sheet (do not Change)'!P46)</f>
        <v>No</v>
      </c>
      <c r="C50" s="3">
        <v>7</v>
      </c>
      <c r="D50" s="3">
        <v>42</v>
      </c>
      <c r="E50" s="24" t="str">
        <f t="shared" si="0"/>
        <v>poor</v>
      </c>
      <c r="F50" s="24" t="str">
        <f t="shared" si="1"/>
        <v>poor</v>
      </c>
      <c r="G50" s="4"/>
      <c r="I50" s="48" t="s">
        <v>72</v>
      </c>
      <c r="J50" s="32">
        <f t="shared" si="8"/>
        <v>68</v>
      </c>
      <c r="K50" s="31">
        <f t="shared" ref="K50:K51" si="13">J50/SUM($J$41:$J$44)</f>
        <v>0.33170731707317075</v>
      </c>
      <c r="L50" s="31">
        <f t="shared" si="9"/>
        <v>33.170731707317074</v>
      </c>
      <c r="M50" s="29"/>
      <c r="N50" s="48" t="s">
        <v>72</v>
      </c>
      <c r="O50" s="32">
        <f t="shared" si="10"/>
        <v>59</v>
      </c>
      <c r="P50" s="31">
        <f t="shared" si="11"/>
        <v>0.28780487804878047</v>
      </c>
      <c r="Q50" s="31">
        <f t="shared" si="12"/>
        <v>28.780487804878046</v>
      </c>
      <c r="R50" s="37"/>
      <c r="S50" s="43"/>
      <c r="T50" s="27"/>
    </row>
    <row r="51" spans="1:60">
      <c r="A51">
        <v>44</v>
      </c>
      <c r="B51" s="3" t="str">
        <f>IF((ISBLANK($B$1)),"",'Info sheet (do not Change)'!P47)</f>
        <v>No</v>
      </c>
      <c r="C51" s="3">
        <v>6.5</v>
      </c>
      <c r="D51" s="3">
        <v>59</v>
      </c>
      <c r="E51" s="24" t="str">
        <f t="shared" si="0"/>
        <v>poor</v>
      </c>
      <c r="F51" s="24" t="str">
        <f t="shared" si="1"/>
        <v>medium</v>
      </c>
      <c r="G51" s="4"/>
      <c r="I51" s="48" t="s">
        <v>73</v>
      </c>
      <c r="J51" s="32">
        <f t="shared" si="8"/>
        <v>14</v>
      </c>
      <c r="K51" s="31">
        <f t="shared" si="13"/>
        <v>6.8292682926829273E-2</v>
      </c>
      <c r="L51" s="31">
        <f t="shared" si="9"/>
        <v>6.8292682926829276</v>
      </c>
      <c r="M51" s="29"/>
      <c r="N51" s="48" t="s">
        <v>73</v>
      </c>
      <c r="O51" s="32">
        <f t="shared" si="10"/>
        <v>3</v>
      </c>
      <c r="P51" s="31">
        <f t="shared" si="11"/>
        <v>1.4634146341463415E-2</v>
      </c>
      <c r="Q51" s="31">
        <f t="shared" si="12"/>
        <v>1.4634146341463417</v>
      </c>
      <c r="R51" s="34"/>
      <c r="S51" s="34"/>
    </row>
    <row r="52" spans="1:60">
      <c r="A52">
        <v>45</v>
      </c>
      <c r="B52" s="3" t="str">
        <f>IF((ISBLANK($B$1)),"",'Info sheet (do not Change)'!P48)</f>
        <v>Yes</v>
      </c>
      <c r="C52" s="3">
        <v>10</v>
      </c>
      <c r="D52" s="3">
        <v>53</v>
      </c>
      <c r="E52" s="24" t="str">
        <f t="shared" si="0"/>
        <v>medium</v>
      </c>
      <c r="F52" s="24" t="str">
        <f t="shared" si="1"/>
        <v>medium</v>
      </c>
      <c r="G52" s="4"/>
      <c r="Q52" s="15"/>
      <c r="R52" s="15"/>
      <c r="S52" s="15"/>
    </row>
    <row r="53" spans="1:60">
      <c r="A53">
        <v>46</v>
      </c>
      <c r="B53" s="3" t="str">
        <f>IF((ISBLANK($B$1)),"",'Info sheet (do not Change)'!P49)</f>
        <v>Yes</v>
      </c>
      <c r="C53" s="3">
        <v>9.5</v>
      </c>
      <c r="D53" s="3">
        <v>50</v>
      </c>
      <c r="E53" s="24" t="str">
        <f t="shared" si="0"/>
        <v>medium</v>
      </c>
      <c r="F53" s="24" t="str">
        <f t="shared" si="1"/>
        <v>poor</v>
      </c>
      <c r="G53" s="4"/>
      <c r="H53" s="40" t="s">
        <v>3</v>
      </c>
      <c r="I53" s="12" t="s">
        <v>76</v>
      </c>
      <c r="J53" s="12"/>
      <c r="L53" s="29"/>
      <c r="M53" s="12" t="s">
        <v>77</v>
      </c>
      <c r="O53" s="43"/>
      <c r="P53" s="36"/>
      <c r="Q53" s="15"/>
      <c r="R53" s="29"/>
      <c r="S53" s="15"/>
    </row>
    <row r="54" spans="1:60">
      <c r="A54">
        <v>47</v>
      </c>
      <c r="B54" s="3" t="str">
        <f>IF((ISBLANK($B$1)),"",'Info sheet (do not Change)'!P50)</f>
        <v>No</v>
      </c>
      <c r="C54" s="3">
        <v>9</v>
      </c>
      <c r="D54" s="3">
        <v>47</v>
      </c>
      <c r="E54" s="24" t="str">
        <f t="shared" si="0"/>
        <v>medium</v>
      </c>
      <c r="F54" s="24" t="str">
        <f t="shared" si="1"/>
        <v>poor</v>
      </c>
      <c r="G54" s="3"/>
      <c r="I54" s="30"/>
      <c r="J54" s="31"/>
      <c r="K54" s="32"/>
      <c r="L54" s="29"/>
      <c r="M54" s="29"/>
      <c r="N54" s="46"/>
      <c r="O54" s="43"/>
      <c r="P54" s="36"/>
      <c r="Q54" s="15"/>
      <c r="R54" s="29"/>
      <c r="S54" s="15"/>
    </row>
    <row r="55" spans="1:60">
      <c r="A55">
        <v>48</v>
      </c>
      <c r="B55" s="3" t="str">
        <f>IF((ISBLANK($B$1)),"",'Info sheet (do not Change)'!P51)</f>
        <v>No</v>
      </c>
      <c r="C55" s="3">
        <v>8</v>
      </c>
      <c r="D55" s="3">
        <v>45</v>
      </c>
      <c r="E55" s="24" t="str">
        <f t="shared" si="0"/>
        <v>medium</v>
      </c>
      <c r="F55" s="24" t="str">
        <f t="shared" si="1"/>
        <v>poor</v>
      </c>
      <c r="G55" s="3"/>
      <c r="I55" s="30"/>
      <c r="J55" s="31"/>
      <c r="K55" s="32"/>
      <c r="L55" s="29"/>
      <c r="M55" s="29"/>
      <c r="N55" s="46"/>
      <c r="O55" s="43"/>
      <c r="P55" s="36"/>
      <c r="Q55" s="15"/>
      <c r="R55" s="15"/>
      <c r="S55" s="15"/>
    </row>
    <row r="56" spans="1:60">
      <c r="A56">
        <v>49</v>
      </c>
      <c r="B56" s="3" t="str">
        <f>IF((ISBLANK($B$1)),"",'Info sheet (do not Change)'!P52)</f>
        <v>Yes</v>
      </c>
      <c r="C56" s="3">
        <v>7</v>
      </c>
      <c r="D56" s="3">
        <v>37</v>
      </c>
      <c r="E56" s="24" t="str">
        <f t="shared" si="0"/>
        <v>poor</v>
      </c>
      <c r="F56" s="24" t="str">
        <f t="shared" si="1"/>
        <v>poor</v>
      </c>
      <c r="G56" s="3"/>
      <c r="I56" s="30"/>
      <c r="J56" s="31"/>
      <c r="K56" s="32"/>
      <c r="L56" s="29"/>
      <c r="M56" s="29"/>
      <c r="N56" s="46"/>
      <c r="O56" s="43"/>
      <c r="P56" s="36"/>
      <c r="Q56" s="15"/>
      <c r="R56" s="15"/>
      <c r="S56" s="29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0">
      <c r="A57">
        <v>50</v>
      </c>
      <c r="B57" s="3" t="str">
        <f>IF((ISBLANK($B$1)),"",'Info sheet (do not Change)'!P53)</f>
        <v>Yes</v>
      </c>
      <c r="C57" s="3">
        <v>5</v>
      </c>
      <c r="D57" s="3">
        <v>39</v>
      </c>
      <c r="E57" s="24" t="str">
        <f t="shared" si="0"/>
        <v>poor</v>
      </c>
      <c r="F57" s="24" t="str">
        <f t="shared" si="1"/>
        <v>poor</v>
      </c>
      <c r="G57" s="3"/>
      <c r="I57" s="29"/>
      <c r="J57" s="29"/>
      <c r="K57" s="29"/>
      <c r="L57" s="29"/>
      <c r="M57" s="29"/>
      <c r="N57" s="33"/>
      <c r="O57" s="34"/>
      <c r="P57" s="34"/>
      <c r="Q57" s="15"/>
      <c r="R57" s="15"/>
      <c r="S57" s="29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0">
      <c r="A58">
        <v>51</v>
      </c>
      <c r="B58" s="3" t="str">
        <f>IF((ISBLANK($B$1)),"",'Info sheet (do not Change)'!P54)</f>
        <v>No</v>
      </c>
      <c r="C58" s="3">
        <v>7</v>
      </c>
      <c r="D58" s="3">
        <v>45</v>
      </c>
      <c r="E58" s="24" t="str">
        <f t="shared" si="0"/>
        <v>poor</v>
      </c>
      <c r="F58" s="24" t="str">
        <f t="shared" si="1"/>
        <v>poor</v>
      </c>
      <c r="G58" s="4"/>
      <c r="I58" s="30"/>
      <c r="J58" s="29"/>
      <c r="K58" s="29"/>
      <c r="L58" s="29"/>
      <c r="M58" s="29"/>
      <c r="N58" s="29"/>
      <c r="O58" s="15"/>
      <c r="P58" s="15"/>
      <c r="Q58" s="15"/>
      <c r="R58" s="15"/>
      <c r="S58" s="29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60">
      <c r="A59">
        <v>52</v>
      </c>
      <c r="B59" s="3" t="str">
        <f>IF((ISBLANK($B$1)),"",'Info sheet (do not Change)'!P55)</f>
        <v>No</v>
      </c>
      <c r="C59" s="3">
        <v>6.5</v>
      </c>
      <c r="D59" s="3">
        <v>62</v>
      </c>
      <c r="E59" s="24" t="str">
        <f t="shared" si="0"/>
        <v>poor</v>
      </c>
      <c r="F59" s="24" t="str">
        <f t="shared" si="1"/>
        <v>medium</v>
      </c>
      <c r="G59" s="4"/>
      <c r="I59" s="30"/>
      <c r="J59" s="29"/>
      <c r="K59" s="29"/>
      <c r="L59" s="29"/>
      <c r="M59" s="29"/>
      <c r="N59" s="29"/>
      <c r="O59" s="15"/>
      <c r="P59" s="15"/>
      <c r="Q59" s="15"/>
      <c r="R59" s="15"/>
      <c r="S59" s="2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60">
      <c r="A60">
        <v>53</v>
      </c>
      <c r="B60" s="3" t="str">
        <f>IF((ISBLANK($B$1)),"",'Info sheet (do not Change)'!P56)</f>
        <v>Yes</v>
      </c>
      <c r="C60" s="3">
        <v>6.5</v>
      </c>
      <c r="D60" s="3">
        <v>56</v>
      </c>
      <c r="E60" s="24" t="str">
        <f t="shared" si="0"/>
        <v>poor</v>
      </c>
      <c r="F60" s="24" t="str">
        <f t="shared" si="1"/>
        <v>medium</v>
      </c>
      <c r="G60" s="4"/>
      <c r="I60" s="29"/>
      <c r="J60" s="29"/>
      <c r="K60" s="29"/>
      <c r="L60" s="29"/>
      <c r="M60" s="29"/>
      <c r="N60" s="29"/>
      <c r="O60" s="15"/>
      <c r="P60" s="15"/>
      <c r="Q60" s="15"/>
      <c r="R60" s="15"/>
      <c r="S60" s="29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60">
      <c r="A61">
        <v>54</v>
      </c>
      <c r="B61" s="3" t="str">
        <f>IF((ISBLANK($B$1)),"",'Info sheet (do not Change)'!P57)</f>
        <v>Yes</v>
      </c>
      <c r="C61" s="3">
        <v>9</v>
      </c>
      <c r="D61" s="3">
        <v>53</v>
      </c>
      <c r="E61" s="24" t="str">
        <f t="shared" si="0"/>
        <v>medium</v>
      </c>
      <c r="F61" s="24" t="str">
        <f t="shared" si="1"/>
        <v>medium</v>
      </c>
      <c r="G61" s="4"/>
      <c r="I61" s="29"/>
      <c r="J61" s="29"/>
      <c r="K61" s="29"/>
      <c r="L61" s="29"/>
      <c r="M61" s="29"/>
      <c r="N61" s="29"/>
      <c r="O61" s="15"/>
      <c r="P61" s="15"/>
      <c r="Q61" s="15"/>
      <c r="R61" s="15"/>
      <c r="S61" s="29"/>
      <c r="T61"/>
      <c r="U61"/>
      <c r="V61"/>
      <c r="W61"/>
      <c r="X61"/>
      <c r="Y61"/>
      <c r="Z61"/>
    </row>
    <row r="62" spans="1:60">
      <c r="A62">
        <v>55</v>
      </c>
      <c r="B62" s="3" t="str">
        <f>IF((ISBLANK($B$1)),"",'Info sheet (do not Change)'!P58)</f>
        <v>No</v>
      </c>
      <c r="C62" s="3">
        <v>6</v>
      </c>
      <c r="D62" s="3">
        <v>50</v>
      </c>
      <c r="E62" s="24" t="str">
        <f t="shared" si="0"/>
        <v>poor</v>
      </c>
      <c r="F62" s="24" t="str">
        <f t="shared" si="1"/>
        <v>poor</v>
      </c>
      <c r="G62" s="4"/>
      <c r="I62" s="53"/>
      <c r="J62" s="53"/>
      <c r="K62" s="53"/>
      <c r="L62" s="53"/>
      <c r="M62" s="29"/>
      <c r="N62" s="29"/>
      <c r="O62" s="15"/>
      <c r="P62" s="29"/>
      <c r="Q62" s="15"/>
      <c r="R62" s="15"/>
      <c r="S62" s="29"/>
      <c r="T62"/>
      <c r="U62"/>
    </row>
    <row r="63" spans="1:60">
      <c r="A63">
        <v>56</v>
      </c>
      <c r="B63" s="3" t="str">
        <f>IF((ISBLANK($B$1)),"",'Info sheet (do not Change)'!P59)</f>
        <v>No</v>
      </c>
      <c r="C63" s="3">
        <v>5</v>
      </c>
      <c r="D63" s="3">
        <v>48</v>
      </c>
      <c r="E63" s="24" t="str">
        <f t="shared" si="0"/>
        <v>poor</v>
      </c>
      <c r="F63" s="24" t="str">
        <f t="shared" si="1"/>
        <v>poor</v>
      </c>
      <c r="G63" s="4"/>
      <c r="I63" s="19"/>
      <c r="J63" s="19"/>
      <c r="K63" s="19"/>
      <c r="L63" s="19"/>
      <c r="M63" s="19"/>
      <c r="N63" s="29"/>
      <c r="O63" s="15"/>
      <c r="P63" s="29"/>
      <c r="Q63" s="15"/>
      <c r="R63" s="15"/>
      <c r="S63" s="15"/>
    </row>
    <row r="64" spans="1:60">
      <c r="A64">
        <v>57</v>
      </c>
      <c r="B64" s="3" t="str">
        <f>IF((ISBLANK($B$1)),"",'Info sheet (do not Change)'!P60)</f>
        <v>Yes</v>
      </c>
      <c r="C64" s="3">
        <v>8</v>
      </c>
      <c r="D64" s="3">
        <v>39</v>
      </c>
      <c r="E64" s="24" t="str">
        <f t="shared" si="0"/>
        <v>medium</v>
      </c>
      <c r="F64" s="24" t="str">
        <f t="shared" si="1"/>
        <v>poor</v>
      </c>
      <c r="G64" s="4"/>
      <c r="I64" s="30"/>
      <c r="J64" s="30"/>
      <c r="K64" s="30"/>
      <c r="L64" s="30"/>
      <c r="M64" s="30"/>
      <c r="N64" s="29"/>
      <c r="O64" s="15"/>
      <c r="P64" s="38"/>
      <c r="Q64" s="15"/>
      <c r="R64" s="15"/>
      <c r="S64" s="15"/>
    </row>
    <row r="65" spans="1:19">
      <c r="A65">
        <v>58</v>
      </c>
      <c r="B65" s="3" t="str">
        <f>IF((ISBLANK($B$1)),"",'Info sheet (do not Change)'!P61)</f>
        <v>Yes</v>
      </c>
      <c r="C65" s="3">
        <v>7.5</v>
      </c>
      <c r="D65" s="3">
        <v>42</v>
      </c>
      <c r="E65" s="24" t="str">
        <f t="shared" si="0"/>
        <v>poor</v>
      </c>
      <c r="F65" s="24" t="str">
        <f t="shared" si="1"/>
        <v>poor</v>
      </c>
      <c r="G65" s="4"/>
      <c r="I65" s="30"/>
      <c r="J65" s="30"/>
      <c r="K65" s="30"/>
      <c r="L65" s="30"/>
      <c r="M65" s="30"/>
      <c r="N65" s="29"/>
      <c r="O65" s="15"/>
      <c r="P65" s="38"/>
      <c r="Q65" s="15"/>
      <c r="R65" s="15"/>
      <c r="S65" s="15"/>
    </row>
    <row r="66" spans="1:19">
      <c r="A66">
        <v>59</v>
      </c>
      <c r="B66" s="3" t="str">
        <f>IF((ISBLANK($B$1)),"",'Info sheet (do not Change)'!P62)</f>
        <v>No</v>
      </c>
      <c r="C66" s="3">
        <v>7</v>
      </c>
      <c r="D66" s="3">
        <v>45</v>
      </c>
      <c r="E66" s="24" t="str">
        <f t="shared" si="0"/>
        <v>poor</v>
      </c>
      <c r="F66" s="24" t="str">
        <f t="shared" si="1"/>
        <v>poor</v>
      </c>
      <c r="G66" s="4"/>
      <c r="I66" s="30"/>
      <c r="J66" s="30"/>
      <c r="K66" s="30"/>
      <c r="L66" s="30"/>
      <c r="M66" s="30"/>
      <c r="N66" s="29"/>
      <c r="O66" s="15"/>
      <c r="P66" s="38"/>
      <c r="Q66" s="15"/>
      <c r="R66" s="15"/>
      <c r="S66" s="15"/>
    </row>
    <row r="67" spans="1:19">
      <c r="A67">
        <v>60</v>
      </c>
      <c r="B67" s="3" t="str">
        <f>IF((ISBLANK($B$1)),"",'Info sheet (do not Change)'!P63)</f>
        <v>No</v>
      </c>
      <c r="C67" s="3">
        <v>9</v>
      </c>
      <c r="D67" s="3">
        <v>62</v>
      </c>
      <c r="E67" s="24" t="str">
        <f t="shared" si="0"/>
        <v>medium</v>
      </c>
      <c r="F67" s="24" t="str">
        <f t="shared" si="1"/>
        <v>medium</v>
      </c>
      <c r="G67" s="4"/>
      <c r="I67" s="12" t="s">
        <v>75</v>
      </c>
      <c r="J67" s="29"/>
      <c r="K67" s="29"/>
      <c r="L67" s="29"/>
      <c r="M67" s="12" t="s">
        <v>78</v>
      </c>
      <c r="N67" s="29"/>
      <c r="O67" s="15"/>
      <c r="P67" s="29"/>
      <c r="Q67" s="15"/>
      <c r="R67" s="15"/>
      <c r="S67" s="15"/>
    </row>
    <row r="68" spans="1:19">
      <c r="A68">
        <v>61</v>
      </c>
      <c r="B68" s="3" t="str">
        <f>IF((ISBLANK($B$1)),"",'Info sheet (do not Change)'!P64)</f>
        <v>Yes</v>
      </c>
      <c r="C68" s="3">
        <v>6</v>
      </c>
      <c r="D68" s="3">
        <v>56</v>
      </c>
      <c r="E68" s="24" t="str">
        <f t="shared" si="0"/>
        <v>poor</v>
      </c>
      <c r="F68" s="24" t="str">
        <f t="shared" si="1"/>
        <v>medium</v>
      </c>
      <c r="G68" s="4"/>
      <c r="I68" s="29"/>
      <c r="J68" s="29"/>
      <c r="K68" s="29"/>
      <c r="L68" s="29"/>
      <c r="M68" s="30"/>
      <c r="N68" s="29"/>
      <c r="O68" s="15"/>
      <c r="P68" s="29"/>
      <c r="Q68" s="15"/>
      <c r="R68" s="15"/>
      <c r="S68" s="15"/>
    </row>
    <row r="69" spans="1:19">
      <c r="A69">
        <v>62</v>
      </c>
      <c r="B69" s="3" t="str">
        <f>IF((ISBLANK($B$1)),"",'Info sheet (do not Change)'!P65)</f>
        <v>Yes</v>
      </c>
      <c r="C69" s="3">
        <v>5</v>
      </c>
      <c r="D69" s="3">
        <v>53</v>
      </c>
      <c r="E69" s="24" t="str">
        <f t="shared" si="0"/>
        <v>poor</v>
      </c>
      <c r="F69" s="24" t="str">
        <f t="shared" si="1"/>
        <v>medium</v>
      </c>
      <c r="G69" s="4"/>
      <c r="I69" s="29"/>
      <c r="J69" s="29"/>
      <c r="K69" s="29"/>
      <c r="L69" s="29"/>
      <c r="M69" s="30"/>
      <c r="N69" s="29"/>
      <c r="O69" s="15"/>
      <c r="P69" s="29"/>
      <c r="Q69" s="15"/>
      <c r="R69" s="15"/>
      <c r="S69" s="15"/>
    </row>
    <row r="70" spans="1:19">
      <c r="A70">
        <v>63</v>
      </c>
      <c r="B70" s="3" t="str">
        <f>IF((ISBLANK($B$1)),"",'Info sheet (do not Change)'!P66)</f>
        <v>No</v>
      </c>
      <c r="C70" s="3">
        <v>8.5</v>
      </c>
      <c r="D70" s="3">
        <v>50</v>
      </c>
      <c r="E70" s="24" t="str">
        <f t="shared" si="0"/>
        <v>medium</v>
      </c>
      <c r="F70" s="24" t="str">
        <f t="shared" si="1"/>
        <v>poor</v>
      </c>
      <c r="G70" s="4"/>
      <c r="I70" s="29"/>
      <c r="J70" s="29"/>
      <c r="K70" s="29"/>
      <c r="L70" s="29"/>
      <c r="M70" s="29"/>
      <c r="N70" s="29"/>
      <c r="O70" s="15"/>
      <c r="P70" s="29"/>
      <c r="Q70" s="15"/>
      <c r="R70" s="15"/>
      <c r="S70" s="15"/>
    </row>
    <row r="71" spans="1:19">
      <c r="A71">
        <v>64</v>
      </c>
      <c r="B71" s="3" t="str">
        <f>IF((ISBLANK($B$1)),"",'Info sheet (do not Change)'!P67)</f>
        <v>No</v>
      </c>
      <c r="C71" s="3">
        <v>8</v>
      </c>
      <c r="D71" s="3">
        <v>48</v>
      </c>
      <c r="E71" s="24" t="str">
        <f t="shared" si="0"/>
        <v>medium</v>
      </c>
      <c r="F71" s="24" t="str">
        <f t="shared" si="1"/>
        <v>poor</v>
      </c>
      <c r="G71" s="4"/>
      <c r="I71" s="29"/>
      <c r="J71" s="29"/>
      <c r="K71" s="29"/>
      <c r="L71" s="29"/>
      <c r="M71" s="29"/>
      <c r="N71" s="29"/>
      <c r="O71" s="15"/>
      <c r="P71" s="29"/>
      <c r="Q71" s="15"/>
      <c r="R71" s="15"/>
      <c r="S71" s="15"/>
    </row>
    <row r="72" spans="1:19">
      <c r="A72">
        <v>65</v>
      </c>
      <c r="B72" s="3" t="str">
        <f>IF((ISBLANK($B$1)),"",'Info sheet (do not Change)'!P68)</f>
        <v>Yes</v>
      </c>
      <c r="C72" s="3">
        <v>7.5</v>
      </c>
      <c r="D72" s="3">
        <v>39</v>
      </c>
      <c r="E72" s="24" t="str">
        <f t="shared" si="0"/>
        <v>poor</v>
      </c>
      <c r="F72" s="24" t="str">
        <f t="shared" si="1"/>
        <v>poor</v>
      </c>
      <c r="G72" s="4"/>
      <c r="I72" s="29"/>
      <c r="J72" s="29"/>
      <c r="K72" s="29"/>
      <c r="L72" s="29"/>
      <c r="M72" s="19"/>
      <c r="N72" s="29"/>
      <c r="O72" s="15"/>
      <c r="P72" s="29"/>
      <c r="Q72" s="15"/>
      <c r="R72" s="15"/>
      <c r="S72" s="15"/>
    </row>
    <row r="73" spans="1:19">
      <c r="A73">
        <v>66</v>
      </c>
      <c r="B73" s="3" t="str">
        <f>IF((ISBLANK($B$1)),"",'Info sheet (do not Change)'!P69)</f>
        <v>Yes</v>
      </c>
      <c r="C73" s="3">
        <v>9.5</v>
      </c>
      <c r="D73" s="3">
        <v>42</v>
      </c>
      <c r="E73" s="24" t="str">
        <f t="shared" ref="E73:E136" si="14">IF($C73&lt;=7.5,"poor",IF($C73&lt;=10.5,"medium",IF($C73&lt;=13.5,"high","outstanding")))</f>
        <v>medium</v>
      </c>
      <c r="F73" s="24" t="str">
        <f t="shared" ref="F73:F136" si="15">IF($D73&lt;=50,"poor",IF($D73&lt;=70,"medium",IF($D73&lt;=90,"high","outstanding")))</f>
        <v>poor</v>
      </c>
      <c r="G73" s="4"/>
      <c r="I73" s="29"/>
      <c r="J73" s="29"/>
      <c r="K73" s="29"/>
      <c r="L73" s="29"/>
      <c r="M73" s="31"/>
      <c r="N73" s="29"/>
      <c r="O73" s="15"/>
      <c r="P73" s="29"/>
      <c r="Q73" s="15"/>
      <c r="R73" s="15"/>
      <c r="S73" s="15"/>
    </row>
    <row r="74" spans="1:19">
      <c r="A74">
        <v>67</v>
      </c>
      <c r="B74" s="3" t="str">
        <f>IF((ISBLANK($B$1)),"",'Info sheet (do not Change)'!P70)</f>
        <v>No</v>
      </c>
      <c r="C74" s="3">
        <v>7</v>
      </c>
      <c r="D74" s="3">
        <v>45</v>
      </c>
      <c r="E74" s="24" t="str">
        <f t="shared" si="14"/>
        <v>poor</v>
      </c>
      <c r="F74" s="24" t="str">
        <f t="shared" si="15"/>
        <v>poor</v>
      </c>
      <c r="G74" s="4"/>
      <c r="I74" s="29"/>
      <c r="J74" s="29"/>
      <c r="K74" s="29"/>
      <c r="L74" s="29"/>
      <c r="M74" s="31"/>
      <c r="N74" s="29"/>
      <c r="O74" s="15"/>
      <c r="P74" s="29"/>
      <c r="Q74" s="15"/>
      <c r="R74" s="15"/>
      <c r="S74" s="15"/>
    </row>
    <row r="75" spans="1:19">
      <c r="A75">
        <v>68</v>
      </c>
      <c r="B75" s="3" t="str">
        <f>IF((ISBLANK($B$1)),"",'Info sheet (do not Change)'!P71)</f>
        <v>No</v>
      </c>
      <c r="C75" s="3">
        <v>6</v>
      </c>
      <c r="D75" s="3">
        <v>62</v>
      </c>
      <c r="E75" s="24" t="str">
        <f t="shared" si="14"/>
        <v>poor</v>
      </c>
      <c r="F75" s="24" t="str">
        <f t="shared" si="15"/>
        <v>medium</v>
      </c>
      <c r="G75" s="4"/>
      <c r="I75" s="29"/>
      <c r="J75" s="29"/>
      <c r="K75" s="29"/>
      <c r="L75" s="29"/>
      <c r="M75" s="31"/>
      <c r="N75" s="29"/>
      <c r="O75" s="15"/>
      <c r="P75" s="15"/>
      <c r="Q75" s="15"/>
      <c r="R75" s="15"/>
      <c r="S75" s="15"/>
    </row>
    <row r="76" spans="1:19">
      <c r="A76">
        <v>69</v>
      </c>
      <c r="B76" s="3" t="str">
        <f>IF((ISBLANK($B$1)),"",'Info sheet (do not Change)'!P72)</f>
        <v>Yes</v>
      </c>
      <c r="C76" s="3">
        <v>9</v>
      </c>
      <c r="D76" s="3">
        <v>56</v>
      </c>
      <c r="E76" s="24" t="str">
        <f t="shared" si="14"/>
        <v>medium</v>
      </c>
      <c r="F76" s="24" t="str">
        <f t="shared" si="15"/>
        <v>medium</v>
      </c>
      <c r="G76" s="4"/>
      <c r="I76" s="29"/>
      <c r="J76" s="29"/>
      <c r="K76" s="29"/>
      <c r="L76" s="29"/>
      <c r="M76" s="31"/>
      <c r="N76" s="29"/>
      <c r="O76" s="15"/>
      <c r="P76" s="15"/>
      <c r="Q76" s="15"/>
      <c r="R76" s="15"/>
      <c r="S76" s="15"/>
    </row>
    <row r="77" spans="1:19">
      <c r="A77">
        <v>70</v>
      </c>
      <c r="B77" s="3" t="str">
        <f>IF((ISBLANK($B$1)),"",'Info sheet (do not Change)'!P73)</f>
        <v>Yes</v>
      </c>
      <c r="C77" s="3">
        <v>8.5</v>
      </c>
      <c r="D77" s="3">
        <v>53</v>
      </c>
      <c r="E77" s="24" t="str">
        <f t="shared" si="14"/>
        <v>medium</v>
      </c>
      <c r="F77" s="24" t="str">
        <f t="shared" si="15"/>
        <v>medium</v>
      </c>
      <c r="G77" s="4"/>
      <c r="I77" s="29"/>
      <c r="J77" s="29"/>
      <c r="K77" s="29"/>
      <c r="L77" s="29"/>
      <c r="M77" s="31"/>
      <c r="N77" s="29"/>
      <c r="O77" s="15"/>
      <c r="P77" s="15"/>
      <c r="Q77" s="15"/>
      <c r="R77" s="15"/>
      <c r="S77" s="15"/>
    </row>
    <row r="78" spans="1:19">
      <c r="A78">
        <v>71</v>
      </c>
      <c r="B78" s="3" t="str">
        <f>IF((ISBLANK($B$1)),"",'Info sheet (do not Change)'!P74)</f>
        <v>No</v>
      </c>
      <c r="C78" s="3">
        <v>8</v>
      </c>
      <c r="D78" s="3">
        <v>50</v>
      </c>
      <c r="E78" s="24" t="str">
        <f t="shared" si="14"/>
        <v>medium</v>
      </c>
      <c r="F78" s="24" t="str">
        <f t="shared" si="15"/>
        <v>poor</v>
      </c>
      <c r="G78" s="4"/>
      <c r="H78" s="2"/>
      <c r="I78" s="29"/>
      <c r="J78" s="29"/>
      <c r="K78" s="29"/>
      <c r="L78" s="29"/>
      <c r="M78" s="29"/>
      <c r="N78" s="29"/>
      <c r="O78" s="15"/>
      <c r="P78" s="15"/>
      <c r="Q78" s="15"/>
      <c r="R78" s="15"/>
      <c r="S78" s="15"/>
    </row>
    <row r="79" spans="1:19">
      <c r="A79">
        <v>72</v>
      </c>
      <c r="B79" s="3" t="str">
        <f>IF((ISBLANK($B$1)),"",'Info sheet (do not Change)'!P75)</f>
        <v>No</v>
      </c>
      <c r="C79" s="3">
        <v>10</v>
      </c>
      <c r="D79" s="3">
        <v>48</v>
      </c>
      <c r="E79" s="24" t="str">
        <f t="shared" si="14"/>
        <v>medium</v>
      </c>
      <c r="F79" s="24" t="str">
        <f t="shared" si="15"/>
        <v>poor</v>
      </c>
      <c r="G79" s="4"/>
      <c r="H79" s="2"/>
      <c r="I79" s="29"/>
      <c r="J79" s="29"/>
      <c r="K79" s="29"/>
      <c r="L79" s="29"/>
      <c r="M79" s="29"/>
      <c r="N79" s="29"/>
      <c r="O79" s="15"/>
      <c r="P79" s="15"/>
      <c r="Q79" s="15"/>
      <c r="R79" s="15"/>
      <c r="S79" s="15"/>
    </row>
    <row r="80" spans="1:19">
      <c r="A80">
        <v>73</v>
      </c>
      <c r="B80" s="3" t="str">
        <f>IF((ISBLANK($B$1)),"",'Info sheet (do not Change)'!P76)</f>
        <v>Yes</v>
      </c>
      <c r="C80" s="3">
        <v>7</v>
      </c>
      <c r="D80" s="3">
        <v>39</v>
      </c>
      <c r="E80" s="24" t="str">
        <f t="shared" si="14"/>
        <v>poor</v>
      </c>
      <c r="F80" s="24" t="str">
        <f t="shared" si="15"/>
        <v>poor</v>
      </c>
      <c r="G80" s="4"/>
      <c r="H80" s="2"/>
      <c r="I80" s="29"/>
      <c r="J80" s="29"/>
      <c r="K80" s="29"/>
      <c r="L80" s="29"/>
      <c r="M80" s="29"/>
      <c r="N80" s="29"/>
      <c r="O80" s="15"/>
      <c r="P80" s="15"/>
      <c r="Q80" s="15"/>
      <c r="R80" s="15"/>
      <c r="S80" s="15"/>
    </row>
    <row r="81" spans="1:19">
      <c r="A81">
        <v>74</v>
      </c>
      <c r="B81" s="3" t="str">
        <f>IF((ISBLANK($B$1)),"",'Info sheet (do not Change)'!P77)</f>
        <v>Yes</v>
      </c>
      <c r="C81" s="3">
        <v>6</v>
      </c>
      <c r="D81" s="3">
        <v>42</v>
      </c>
      <c r="E81" s="24" t="str">
        <f t="shared" si="14"/>
        <v>poor</v>
      </c>
      <c r="F81" s="24" t="str">
        <f t="shared" si="15"/>
        <v>poor</v>
      </c>
      <c r="G81" s="4"/>
      <c r="H81" s="2"/>
      <c r="I81" s="29"/>
      <c r="J81" s="29"/>
      <c r="K81" s="29"/>
      <c r="L81" s="29"/>
      <c r="M81" s="29"/>
      <c r="N81" s="29"/>
      <c r="O81" s="15"/>
      <c r="P81" s="15"/>
      <c r="Q81" s="15"/>
      <c r="R81" s="15"/>
      <c r="S81" s="15"/>
    </row>
    <row r="82" spans="1:19">
      <c r="A82">
        <v>75</v>
      </c>
      <c r="B82" s="3" t="str">
        <f>IF((ISBLANK($B$1)),"",'Info sheet (do not Change)'!P78)</f>
        <v>No</v>
      </c>
      <c r="C82" s="3">
        <v>9.5</v>
      </c>
      <c r="D82" s="3">
        <v>45</v>
      </c>
      <c r="E82" s="24" t="str">
        <f t="shared" si="14"/>
        <v>medium</v>
      </c>
      <c r="F82" s="24" t="str">
        <f t="shared" si="15"/>
        <v>poor</v>
      </c>
      <c r="G82" s="4"/>
      <c r="H82" s="40" t="s">
        <v>4</v>
      </c>
      <c r="I82" s="12" t="s">
        <v>68</v>
      </c>
      <c r="J82" s="12"/>
      <c r="L82" s="29"/>
      <c r="R82" s="15"/>
      <c r="S82" s="15"/>
    </row>
    <row r="83" spans="1:19">
      <c r="A83">
        <v>76</v>
      </c>
      <c r="B83" s="3" t="str">
        <f>IF((ISBLANK($B$1)),"",'Info sheet (do not Change)'!P79)</f>
        <v>No</v>
      </c>
      <c r="C83" s="3">
        <v>10.5</v>
      </c>
      <c r="D83" s="3">
        <v>62</v>
      </c>
      <c r="E83" s="24" t="str">
        <f t="shared" si="14"/>
        <v>medium</v>
      </c>
      <c r="F83" s="24" t="str">
        <f t="shared" si="15"/>
        <v>medium</v>
      </c>
      <c r="G83" s="4"/>
      <c r="I83" s="49" t="s">
        <v>74</v>
      </c>
      <c r="J83" s="30" t="s">
        <v>66</v>
      </c>
      <c r="K83" s="30" t="s">
        <v>67</v>
      </c>
      <c r="L83" s="30" t="s">
        <v>69</v>
      </c>
      <c r="R83" s="15"/>
      <c r="S83" s="15"/>
    </row>
    <row r="84" spans="1:19">
      <c r="A84">
        <v>77</v>
      </c>
      <c r="B84" s="3" t="str">
        <f>IF((ISBLANK($B$1)),"",'Info sheet (do not Change)'!P80)</f>
        <v>Yes</v>
      </c>
      <c r="C84" s="3">
        <v>8</v>
      </c>
      <c r="D84" s="3">
        <v>56</v>
      </c>
      <c r="E84" s="24" t="str">
        <f t="shared" si="14"/>
        <v>medium</v>
      </c>
      <c r="F84" s="24" t="str">
        <f t="shared" si="15"/>
        <v>medium</v>
      </c>
      <c r="G84" s="3"/>
      <c r="I84" s="47" t="s">
        <v>70</v>
      </c>
      <c r="J84" s="32">
        <f>COUNTIF($E$8:$E$415,I84)</f>
        <v>73</v>
      </c>
      <c r="K84" s="31">
        <f>J84/SUM($J$84:$J$87)</f>
        <v>0.17892156862745098</v>
      </c>
      <c r="L84" s="31">
        <f>K84*100</f>
        <v>17.892156862745097</v>
      </c>
      <c r="R84" s="15"/>
      <c r="S84" s="15"/>
    </row>
    <row r="85" spans="1:19">
      <c r="A85">
        <v>78</v>
      </c>
      <c r="B85" s="3" t="str">
        <f>IF((ISBLANK($B$1)),"",'Info sheet (do not Change)'!P81)</f>
        <v>Yes</v>
      </c>
      <c r="C85" s="3">
        <v>11</v>
      </c>
      <c r="D85" s="3">
        <v>53</v>
      </c>
      <c r="E85" s="24" t="str">
        <f t="shared" si="14"/>
        <v>high</v>
      </c>
      <c r="F85" s="24" t="str">
        <f t="shared" si="15"/>
        <v>medium</v>
      </c>
      <c r="G85" s="3"/>
      <c r="I85" s="47" t="s">
        <v>71</v>
      </c>
      <c r="J85" s="32">
        <f>COUNTIF($E$8:$E$415,I85)</f>
        <v>167</v>
      </c>
      <c r="K85" s="31">
        <f t="shared" ref="K85:K87" si="16">J85/SUM($J$84:$J$87)</f>
        <v>0.40931372549019607</v>
      </c>
      <c r="L85" s="31">
        <f t="shared" ref="L85:L87" si="17">K85*100</f>
        <v>40.931372549019606</v>
      </c>
      <c r="R85" s="15"/>
      <c r="S85" s="15"/>
    </row>
    <row r="86" spans="1:19">
      <c r="A86">
        <v>79</v>
      </c>
      <c r="B86" s="3" t="str">
        <f>IF((ISBLANK($B$1)),"",'Info sheet (do not Change)'!P82)</f>
        <v>No</v>
      </c>
      <c r="C86" s="3">
        <v>8.5</v>
      </c>
      <c r="D86" s="3">
        <v>50</v>
      </c>
      <c r="E86" s="24" t="str">
        <f t="shared" si="14"/>
        <v>medium</v>
      </c>
      <c r="F86" s="24" t="str">
        <f t="shared" si="15"/>
        <v>poor</v>
      </c>
      <c r="G86" s="3"/>
      <c r="I86" s="48" t="s">
        <v>72</v>
      </c>
      <c r="J86" s="32">
        <f t="shared" ref="J86:J87" si="18">COUNTIF($E$8:$E$415,I86)</f>
        <v>142</v>
      </c>
      <c r="K86" s="31">
        <f t="shared" si="16"/>
        <v>0.34803921568627449</v>
      </c>
      <c r="L86" s="31">
        <f t="shared" si="17"/>
        <v>34.803921568627452</v>
      </c>
      <c r="R86" s="15"/>
      <c r="S86" s="15"/>
    </row>
    <row r="87" spans="1:19">
      <c r="A87">
        <v>80</v>
      </c>
      <c r="B87" s="3" t="str">
        <f>IF((ISBLANK($B$1)),"",'Info sheet (do not Change)'!P83)</f>
        <v>No</v>
      </c>
      <c r="C87" s="3">
        <v>5</v>
      </c>
      <c r="D87" s="3">
        <v>51</v>
      </c>
      <c r="E87" s="24" t="str">
        <f t="shared" si="14"/>
        <v>poor</v>
      </c>
      <c r="F87" s="24" t="str">
        <f t="shared" si="15"/>
        <v>medium</v>
      </c>
      <c r="G87" s="4"/>
      <c r="I87" s="48" t="s">
        <v>73</v>
      </c>
      <c r="J87" s="32">
        <f t="shared" si="18"/>
        <v>26</v>
      </c>
      <c r="K87" s="31">
        <f t="shared" si="16"/>
        <v>6.3725490196078427E-2</v>
      </c>
      <c r="L87" s="31">
        <f t="shared" si="17"/>
        <v>6.3725490196078427</v>
      </c>
      <c r="S87" s="15"/>
    </row>
    <row r="88" spans="1:19">
      <c r="A88">
        <v>81</v>
      </c>
      <c r="B88" s="3" t="str">
        <f>IF((ISBLANK($B$1)),"",'Info sheet (do not Change)'!P84)</f>
        <v>Yes</v>
      </c>
      <c r="C88" s="3">
        <v>8</v>
      </c>
      <c r="D88" s="3">
        <v>42</v>
      </c>
      <c r="E88" s="24" t="str">
        <f t="shared" si="14"/>
        <v>medium</v>
      </c>
      <c r="F88" s="24" t="str">
        <f t="shared" si="15"/>
        <v>poor</v>
      </c>
      <c r="G88" s="4"/>
      <c r="S88" s="15"/>
    </row>
    <row r="89" spans="1:19">
      <c r="A89">
        <v>82</v>
      </c>
      <c r="B89" s="3" t="str">
        <f>IF((ISBLANK($B$1)),"",'Info sheet (do not Change)'!P85)</f>
        <v>Yes</v>
      </c>
      <c r="C89" s="3">
        <v>7.5</v>
      </c>
      <c r="D89" s="3">
        <v>45</v>
      </c>
      <c r="E89" s="24" t="str">
        <f t="shared" si="14"/>
        <v>poor</v>
      </c>
      <c r="F89" s="24" t="str">
        <f t="shared" si="15"/>
        <v>poor</v>
      </c>
      <c r="G89" s="4"/>
      <c r="H89" s="40" t="s">
        <v>65</v>
      </c>
      <c r="S89" s="15"/>
    </row>
    <row r="90" spans="1:19">
      <c r="A90">
        <v>83</v>
      </c>
      <c r="B90" s="3" t="str">
        <f>IF((ISBLANK($B$1)),"",'Info sheet (do not Change)'!P86)</f>
        <v>No</v>
      </c>
      <c r="C90" s="3">
        <v>7.5</v>
      </c>
      <c r="D90" s="3">
        <v>48</v>
      </c>
      <c r="E90" s="24" t="str">
        <f t="shared" si="14"/>
        <v>poor</v>
      </c>
      <c r="F90" s="24" t="str">
        <f t="shared" si="15"/>
        <v>poor</v>
      </c>
      <c r="G90" s="4"/>
      <c r="S90" s="15"/>
    </row>
    <row r="91" spans="1:19">
      <c r="A91">
        <v>84</v>
      </c>
      <c r="B91" s="3" t="str">
        <f>IF((ISBLANK($B$1)),"",'Info sheet (do not Change)'!P87)</f>
        <v>No</v>
      </c>
      <c r="C91" s="3">
        <v>9.5</v>
      </c>
      <c r="D91" s="3">
        <v>65</v>
      </c>
      <c r="E91" s="24" t="str">
        <f t="shared" si="14"/>
        <v>medium</v>
      </c>
      <c r="F91" s="24" t="str">
        <f t="shared" si="15"/>
        <v>medium</v>
      </c>
      <c r="G91" s="4"/>
      <c r="S91" s="15"/>
    </row>
    <row r="92" spans="1:19">
      <c r="A92">
        <v>85</v>
      </c>
      <c r="B92" s="3" t="str">
        <f>IF((ISBLANK($B$1)),"",'Info sheet (do not Change)'!P88)</f>
        <v>Yes</v>
      </c>
      <c r="C92" s="3">
        <v>6.5</v>
      </c>
      <c r="D92" s="3">
        <v>59</v>
      </c>
      <c r="E92" s="24" t="str">
        <f t="shared" si="14"/>
        <v>poor</v>
      </c>
      <c r="F92" s="24" t="str">
        <f t="shared" si="15"/>
        <v>medium</v>
      </c>
      <c r="G92" s="4"/>
      <c r="S92" s="15"/>
    </row>
    <row r="93" spans="1:19">
      <c r="A93">
        <v>86</v>
      </c>
      <c r="B93" s="3" t="str">
        <f>IF((ISBLANK($B$1)),"",'Info sheet (do not Change)'!P89)</f>
        <v>Yes</v>
      </c>
      <c r="C93" s="3">
        <v>5.5</v>
      </c>
      <c r="D93" s="3">
        <v>56</v>
      </c>
      <c r="E93" s="24" t="str">
        <f t="shared" si="14"/>
        <v>poor</v>
      </c>
      <c r="F93" s="24" t="str">
        <f t="shared" si="15"/>
        <v>medium</v>
      </c>
      <c r="G93" s="4"/>
      <c r="S93" s="15"/>
    </row>
    <row r="94" spans="1:19">
      <c r="A94">
        <v>87</v>
      </c>
      <c r="B94" s="3" t="str">
        <f>IF((ISBLANK($B$1)),"",'Info sheet (do not Change)'!P90)</f>
        <v>No</v>
      </c>
      <c r="C94" s="3">
        <v>8.5</v>
      </c>
      <c r="D94" s="3">
        <v>53</v>
      </c>
      <c r="E94" s="24" t="str">
        <f t="shared" si="14"/>
        <v>medium</v>
      </c>
      <c r="F94" s="24" t="str">
        <f t="shared" si="15"/>
        <v>medium</v>
      </c>
      <c r="G94" s="4"/>
      <c r="S94" s="15"/>
    </row>
    <row r="95" spans="1:19">
      <c r="A95">
        <v>88</v>
      </c>
      <c r="B95" s="3" t="str">
        <f>IF((ISBLANK($B$1)),"",'Info sheet (do not Change)'!P91)</f>
        <v>No</v>
      </c>
      <c r="C95" s="3">
        <v>8</v>
      </c>
      <c r="D95" s="3">
        <v>51</v>
      </c>
      <c r="E95" s="24" t="str">
        <f t="shared" si="14"/>
        <v>medium</v>
      </c>
      <c r="F95" s="24" t="str">
        <f t="shared" si="15"/>
        <v>medium</v>
      </c>
      <c r="G95" s="4"/>
      <c r="S95" s="15"/>
    </row>
    <row r="96" spans="1:19">
      <c r="A96">
        <v>89</v>
      </c>
      <c r="B96" s="3" t="str">
        <f>IF((ISBLANK($B$1)),"",'Info sheet (do not Change)'!P92)</f>
        <v>Yes</v>
      </c>
      <c r="C96" s="3">
        <v>8</v>
      </c>
      <c r="D96" s="3">
        <v>42</v>
      </c>
      <c r="E96" s="24" t="str">
        <f t="shared" si="14"/>
        <v>medium</v>
      </c>
      <c r="F96" s="24" t="str">
        <f t="shared" si="15"/>
        <v>poor</v>
      </c>
      <c r="G96" s="4"/>
      <c r="S96" s="15"/>
    </row>
    <row r="97" spans="1:19">
      <c r="A97">
        <v>90</v>
      </c>
      <c r="B97" s="3" t="str">
        <f>IF((ISBLANK($B$1)),"",'Info sheet (do not Change)'!P93)</f>
        <v>Yes</v>
      </c>
      <c r="C97" s="3">
        <v>10</v>
      </c>
      <c r="D97" s="3">
        <v>45</v>
      </c>
      <c r="E97" s="24" t="str">
        <f t="shared" si="14"/>
        <v>medium</v>
      </c>
      <c r="F97" s="24" t="str">
        <f t="shared" si="15"/>
        <v>poor</v>
      </c>
      <c r="G97" s="4"/>
      <c r="S97" s="15"/>
    </row>
    <row r="98" spans="1:19">
      <c r="A98">
        <v>91</v>
      </c>
      <c r="B98" s="3" t="str">
        <f>IF((ISBLANK($B$1)),"",'Info sheet (do not Change)'!P94)</f>
        <v>No</v>
      </c>
      <c r="C98" s="3">
        <v>7</v>
      </c>
      <c r="D98" s="3">
        <v>48</v>
      </c>
      <c r="E98" s="24" t="str">
        <f t="shared" si="14"/>
        <v>poor</v>
      </c>
      <c r="F98" s="24" t="str">
        <f t="shared" si="15"/>
        <v>poor</v>
      </c>
      <c r="G98" s="4"/>
      <c r="S98" s="15"/>
    </row>
    <row r="99" spans="1:19">
      <c r="A99">
        <v>92</v>
      </c>
      <c r="B99" s="3" t="str">
        <f>IF((ISBLANK($B$1)),"",'Info sheet (do not Change)'!P95)</f>
        <v>No</v>
      </c>
      <c r="C99" s="3">
        <v>6</v>
      </c>
      <c r="D99" s="3">
        <v>65</v>
      </c>
      <c r="E99" s="24" t="str">
        <f t="shared" si="14"/>
        <v>poor</v>
      </c>
      <c r="F99" s="24" t="str">
        <f t="shared" si="15"/>
        <v>medium</v>
      </c>
      <c r="G99" s="4"/>
      <c r="H99" s="4"/>
      <c r="S99" s="15"/>
    </row>
    <row r="100" spans="1:19">
      <c r="A100">
        <v>93</v>
      </c>
      <c r="B100" s="3" t="str">
        <f>IF((ISBLANK($B$1)),"",'Info sheet (do not Change)'!P96)</f>
        <v>Yes</v>
      </c>
      <c r="C100" s="3">
        <v>9.5</v>
      </c>
      <c r="D100" s="3">
        <v>59</v>
      </c>
      <c r="E100" s="24" t="str">
        <f t="shared" si="14"/>
        <v>medium</v>
      </c>
      <c r="F100" s="24" t="str">
        <f t="shared" si="15"/>
        <v>medium</v>
      </c>
      <c r="G100" s="4"/>
      <c r="S100" s="15"/>
    </row>
    <row r="101" spans="1:19">
      <c r="A101">
        <v>94</v>
      </c>
      <c r="B101" s="3" t="str">
        <f>IF((ISBLANK($B$1)),"",'Info sheet (do not Change)'!P97)</f>
        <v>Yes</v>
      </c>
      <c r="C101" s="3">
        <v>9</v>
      </c>
      <c r="D101" s="3">
        <v>56</v>
      </c>
      <c r="E101" s="24" t="str">
        <f t="shared" si="14"/>
        <v>medium</v>
      </c>
      <c r="F101" s="24" t="str">
        <f t="shared" si="15"/>
        <v>medium</v>
      </c>
      <c r="G101" s="4"/>
      <c r="S101" s="15"/>
    </row>
    <row r="102" spans="1:19">
      <c r="A102">
        <v>95</v>
      </c>
      <c r="B102" s="3" t="str">
        <f>IF((ISBLANK($B$1)),"",'Info sheet (do not Change)'!P98)</f>
        <v>No</v>
      </c>
      <c r="C102" s="3">
        <v>8.5</v>
      </c>
      <c r="D102" s="3">
        <v>53</v>
      </c>
      <c r="E102" s="24" t="str">
        <f t="shared" si="14"/>
        <v>medium</v>
      </c>
      <c r="F102" s="24" t="str">
        <f t="shared" si="15"/>
        <v>medium</v>
      </c>
      <c r="G102" s="4"/>
      <c r="H102" s="39" t="s">
        <v>62</v>
      </c>
      <c r="S102" s="15"/>
    </row>
    <row r="103" spans="1:19">
      <c r="A103">
        <v>96</v>
      </c>
      <c r="B103" s="3" t="str">
        <f>IF((ISBLANK($B$1)),"",'Info sheet (do not Change)'!P99)</f>
        <v>No</v>
      </c>
      <c r="C103" s="3">
        <v>10.5</v>
      </c>
      <c r="D103" s="3">
        <v>51</v>
      </c>
      <c r="E103" s="24" t="str">
        <f t="shared" si="14"/>
        <v>medium</v>
      </c>
      <c r="F103" s="24" t="str">
        <f t="shared" si="15"/>
        <v>medium</v>
      </c>
      <c r="G103" s="4"/>
      <c r="H103" s="40" t="s">
        <v>2</v>
      </c>
      <c r="I103" s="12" t="s">
        <v>79</v>
      </c>
      <c r="J103" s="12"/>
      <c r="L103" s="29"/>
      <c r="S103" s="15"/>
    </row>
    <row r="104" spans="1:19">
      <c r="A104">
        <v>97</v>
      </c>
      <c r="B104" s="3" t="str">
        <f>IF((ISBLANK($B$1)),"",'Info sheet (do not Change)'!P100)</f>
        <v>Yes</v>
      </c>
      <c r="C104" s="3">
        <v>8</v>
      </c>
      <c r="D104" s="3">
        <v>42</v>
      </c>
      <c r="E104" s="24" t="str">
        <f t="shared" si="14"/>
        <v>medium</v>
      </c>
      <c r="F104" s="24" t="str">
        <f t="shared" si="15"/>
        <v>poor</v>
      </c>
      <c r="G104" s="4"/>
      <c r="I104" s="30" t="s">
        <v>66</v>
      </c>
      <c r="K104" s="30"/>
      <c r="L104" s="30"/>
      <c r="M104" s="29"/>
      <c r="S104" s="15"/>
    </row>
    <row r="105" spans="1:19">
      <c r="A105">
        <v>98</v>
      </c>
      <c r="B105" s="3" t="str">
        <f>IF((ISBLANK($B$1)),"",'Info sheet (do not Change)'!P101)</f>
        <v>Yes</v>
      </c>
      <c r="C105" s="3">
        <v>7</v>
      </c>
      <c r="D105" s="3">
        <v>45</v>
      </c>
      <c r="E105" s="24" t="str">
        <f t="shared" si="14"/>
        <v>poor</v>
      </c>
      <c r="F105" s="24" t="str">
        <f t="shared" si="15"/>
        <v>poor</v>
      </c>
      <c r="G105" s="4"/>
      <c r="I105" s="32">
        <f>COUNTIFS($E$8:$E$415,"outstanding",$B$8:$B$415,"Yes")</f>
        <v>12</v>
      </c>
      <c r="J105" s="50" t="str">
        <f ca="1">_xlfn.FORMULATEXT(I105)</f>
        <v>=COUNTIFS($E$8:$E$415,"outstanding",$B$8:$B$415,"Yes")</v>
      </c>
      <c r="K105" s="31"/>
      <c r="L105" s="31"/>
      <c r="M105" s="29"/>
      <c r="S105" s="15"/>
    </row>
    <row r="106" spans="1:19">
      <c r="A106">
        <v>99</v>
      </c>
      <c r="B106" s="3" t="str">
        <f>IF((ISBLANK($B$1)),"",'Info sheet (do not Change)'!P102)</f>
        <v>No</v>
      </c>
      <c r="C106" s="3">
        <v>10</v>
      </c>
      <c r="D106" s="3">
        <v>48</v>
      </c>
      <c r="E106" s="24" t="str">
        <f t="shared" si="14"/>
        <v>medium</v>
      </c>
      <c r="F106" s="24" t="str">
        <f t="shared" si="15"/>
        <v>poor</v>
      </c>
      <c r="G106" s="4"/>
    </row>
    <row r="107" spans="1:19">
      <c r="A107">
        <v>100</v>
      </c>
      <c r="B107" s="3" t="str">
        <f>IF((ISBLANK($B$1)),"",'Info sheet (do not Change)'!P103)</f>
        <v>No</v>
      </c>
      <c r="C107" s="3">
        <v>9.5</v>
      </c>
      <c r="D107" s="3">
        <v>65</v>
      </c>
      <c r="E107" s="24" t="str">
        <f t="shared" si="14"/>
        <v>medium</v>
      </c>
      <c r="F107" s="24" t="str">
        <f t="shared" si="15"/>
        <v>medium</v>
      </c>
      <c r="G107" s="4"/>
      <c r="I107" s="12" t="s">
        <v>80</v>
      </c>
      <c r="J107" s="15"/>
      <c r="K107" s="15"/>
      <c r="L107" s="15"/>
    </row>
    <row r="108" spans="1:19">
      <c r="A108">
        <v>101</v>
      </c>
      <c r="B108" s="3" t="str">
        <f>IF((ISBLANK($B$1)),"",'Info sheet (do not Change)'!P104)</f>
        <v>Yes</v>
      </c>
      <c r="C108" s="3">
        <v>9.5</v>
      </c>
      <c r="D108" s="3">
        <v>59</v>
      </c>
      <c r="E108" s="24" t="str">
        <f t="shared" si="14"/>
        <v>medium</v>
      </c>
      <c r="F108" s="24" t="str">
        <f t="shared" si="15"/>
        <v>medium</v>
      </c>
      <c r="G108" s="4"/>
      <c r="H108" s="4"/>
      <c r="I108" s="30" t="s">
        <v>66</v>
      </c>
      <c r="K108" s="30"/>
      <c r="L108" s="30"/>
    </row>
    <row r="109" spans="1:19">
      <c r="A109">
        <v>102</v>
      </c>
      <c r="B109" s="3" t="str">
        <f>IF((ISBLANK($B$1)),"",'Info sheet (do not Change)'!P105)</f>
        <v>Yes</v>
      </c>
      <c r="C109" s="3">
        <v>11.5</v>
      </c>
      <c r="D109" s="3">
        <v>56</v>
      </c>
      <c r="E109" s="24" t="str">
        <f t="shared" si="14"/>
        <v>high</v>
      </c>
      <c r="F109" s="24" t="str">
        <f t="shared" si="15"/>
        <v>medium</v>
      </c>
      <c r="G109" s="4"/>
      <c r="H109" s="4"/>
      <c r="I109" s="32">
        <f>COUNTIFS($F$8:$F$415,"outstanding",$B$8:$B$415,"Yes")</f>
        <v>7</v>
      </c>
      <c r="J109" s="50" t="str">
        <f ca="1">_xlfn.FORMULATEXT(I109)</f>
        <v>=COUNTIFS($F$8:$F$415,"outstanding",$B$8:$B$415,"Yes")</v>
      </c>
      <c r="K109" s="31"/>
      <c r="L109" s="31"/>
    </row>
    <row r="110" spans="1:19">
      <c r="A110">
        <v>103</v>
      </c>
      <c r="B110" s="3" t="str">
        <f>IF((ISBLANK($B$1)),"",'Info sheet (do not Change)'!P106)</f>
        <v>No</v>
      </c>
      <c r="C110" s="3">
        <v>8.5</v>
      </c>
      <c r="D110" s="3">
        <v>53</v>
      </c>
      <c r="E110" s="24" t="str">
        <f t="shared" si="14"/>
        <v>medium</v>
      </c>
      <c r="F110" s="24" t="str">
        <f t="shared" si="15"/>
        <v>medium</v>
      </c>
      <c r="G110" s="4"/>
    </row>
    <row r="111" spans="1:19">
      <c r="A111">
        <v>104</v>
      </c>
      <c r="B111" s="3" t="str">
        <f>IF((ISBLANK($B$1)),"",'Info sheet (do not Change)'!P107)</f>
        <v>No</v>
      </c>
      <c r="C111" s="3">
        <v>8</v>
      </c>
      <c r="D111" s="3">
        <v>51</v>
      </c>
      <c r="E111" s="24" t="str">
        <f t="shared" si="14"/>
        <v>medium</v>
      </c>
      <c r="F111" s="24" t="str">
        <f t="shared" si="15"/>
        <v>medium</v>
      </c>
      <c r="G111" s="4"/>
      <c r="H111" s="40" t="s">
        <v>3</v>
      </c>
    </row>
    <row r="112" spans="1:19">
      <c r="A112">
        <v>105</v>
      </c>
      <c r="B112" s="3" t="str">
        <f>IF((ISBLANK($B$1)),"",'Info sheet (do not Change)'!P108)</f>
        <v>Yes</v>
      </c>
      <c r="C112" s="3">
        <v>11</v>
      </c>
      <c r="D112" s="3">
        <v>42</v>
      </c>
      <c r="E112" s="24" t="str">
        <f t="shared" si="14"/>
        <v>high</v>
      </c>
      <c r="F112" s="24" t="str">
        <f t="shared" si="15"/>
        <v>poor</v>
      </c>
      <c r="G112" s="4"/>
      <c r="H112" s="39" t="s">
        <v>63</v>
      </c>
    </row>
    <row r="113" spans="1:13">
      <c r="A113">
        <v>106</v>
      </c>
      <c r="B113" s="3" t="str">
        <f>IF((ISBLANK($B$1)),"",'Info sheet (do not Change)'!P109)</f>
        <v>Yes</v>
      </c>
      <c r="C113" s="3">
        <v>8</v>
      </c>
      <c r="D113" s="3">
        <v>48</v>
      </c>
      <c r="E113" s="24" t="str">
        <f t="shared" si="14"/>
        <v>medium</v>
      </c>
      <c r="F113" s="24" t="str">
        <f t="shared" si="15"/>
        <v>poor</v>
      </c>
      <c r="G113" s="4"/>
      <c r="H113" s="40" t="s">
        <v>2</v>
      </c>
      <c r="I113" s="12" t="s">
        <v>81</v>
      </c>
    </row>
    <row r="114" spans="1:13">
      <c r="A114">
        <v>107</v>
      </c>
      <c r="B114" s="3" t="str">
        <f>IF((ISBLANK($B$1)),"",'Info sheet (do not Change)'!P110)</f>
        <v>No</v>
      </c>
      <c r="C114" s="3">
        <v>7.5</v>
      </c>
      <c r="D114" s="3">
        <v>51</v>
      </c>
      <c r="E114" s="24" t="str">
        <f t="shared" si="14"/>
        <v>poor</v>
      </c>
      <c r="F114" s="24" t="str">
        <f t="shared" si="15"/>
        <v>medium</v>
      </c>
      <c r="G114" s="4"/>
      <c r="I114" s="49" t="s">
        <v>74</v>
      </c>
      <c r="J114" s="30" t="s">
        <v>82</v>
      </c>
      <c r="K114" s="30" t="s">
        <v>83</v>
      </c>
    </row>
    <row r="115" spans="1:13">
      <c r="A115">
        <v>108</v>
      </c>
      <c r="B115" s="3" t="str">
        <f>IF((ISBLANK($B$1)),"",'Info sheet (do not Change)'!P111)</f>
        <v>No</v>
      </c>
      <c r="C115" s="3">
        <v>9.5</v>
      </c>
      <c r="D115" s="3">
        <v>68</v>
      </c>
      <c r="E115" s="24" t="str">
        <f t="shared" si="14"/>
        <v>medium</v>
      </c>
      <c r="F115" s="24" t="str">
        <f t="shared" si="15"/>
        <v>medium</v>
      </c>
      <c r="G115" s="4"/>
      <c r="I115" s="47" t="s">
        <v>70</v>
      </c>
      <c r="J115" s="32">
        <f>COUNTIFS($E$8:$E$415,I115,$B$8:$B$415,"Yes")</f>
        <v>40</v>
      </c>
      <c r="K115" s="32">
        <f>COUNTIFS($E$8:$E$415,I115,$B$8:$B$415,"No")</f>
        <v>33</v>
      </c>
    </row>
    <row r="116" spans="1:13">
      <c r="A116">
        <v>109</v>
      </c>
      <c r="B116" s="3" t="str">
        <f>IF((ISBLANK($B$1)),"",'Info sheet (do not Change)'!P112)</f>
        <v>Yes</v>
      </c>
      <c r="C116" s="3">
        <v>7</v>
      </c>
      <c r="D116" s="3">
        <v>62</v>
      </c>
      <c r="E116" s="24" t="str">
        <f t="shared" si="14"/>
        <v>poor</v>
      </c>
      <c r="F116" s="24" t="str">
        <f t="shared" si="15"/>
        <v>medium</v>
      </c>
      <c r="G116" s="4"/>
      <c r="I116" s="47" t="s">
        <v>71</v>
      </c>
      <c r="J116" s="32">
        <f t="shared" ref="J116:J118" si="19">COUNTIFS($E$8:$E$415,I116,$B$8:$B$415,"Yes")</f>
        <v>79</v>
      </c>
      <c r="K116" s="32">
        <f t="shared" ref="K116:K118" si="20">COUNTIFS($E$8:$E$415,I116,$B$8:$B$415,"No")</f>
        <v>88</v>
      </c>
    </row>
    <row r="117" spans="1:13">
      <c r="A117">
        <v>110</v>
      </c>
      <c r="B117" s="3" t="str">
        <f>IF((ISBLANK($B$1)),"",'Info sheet (do not Change)'!P113)</f>
        <v>Yes</v>
      </c>
      <c r="C117" s="3">
        <v>6</v>
      </c>
      <c r="D117" s="3">
        <v>59</v>
      </c>
      <c r="E117" s="24" t="str">
        <f t="shared" si="14"/>
        <v>poor</v>
      </c>
      <c r="F117" s="24" t="str">
        <f t="shared" si="15"/>
        <v>medium</v>
      </c>
      <c r="G117" s="4"/>
      <c r="I117" s="48" t="s">
        <v>72</v>
      </c>
      <c r="J117" s="32">
        <f t="shared" si="19"/>
        <v>74</v>
      </c>
      <c r="K117" s="32">
        <f t="shared" si="20"/>
        <v>68</v>
      </c>
    </row>
    <row r="118" spans="1:13">
      <c r="A118">
        <v>111</v>
      </c>
      <c r="B118" s="3" t="str">
        <f>IF((ISBLANK($B$1)),"",'Info sheet (do not Change)'!P114)</f>
        <v>No</v>
      </c>
      <c r="C118" s="3">
        <v>9</v>
      </c>
      <c r="D118" s="3">
        <v>56</v>
      </c>
      <c r="E118" s="24" t="str">
        <f t="shared" si="14"/>
        <v>medium</v>
      </c>
      <c r="F118" s="24" t="str">
        <f t="shared" si="15"/>
        <v>medium</v>
      </c>
      <c r="G118" s="4"/>
      <c r="H118" s="4"/>
      <c r="I118" s="48" t="s">
        <v>73</v>
      </c>
      <c r="J118" s="32">
        <f t="shared" si="19"/>
        <v>12</v>
      </c>
      <c r="K118" s="32">
        <f t="shared" si="20"/>
        <v>14</v>
      </c>
    </row>
    <row r="119" spans="1:13">
      <c r="A119">
        <v>112</v>
      </c>
      <c r="B119" s="3" t="str">
        <f>IF((ISBLANK($B$1)),"",'Info sheet (do not Change)'!P115)</f>
        <v>No</v>
      </c>
      <c r="C119" s="3">
        <v>8.5</v>
      </c>
      <c r="D119" s="3">
        <v>54</v>
      </c>
      <c r="E119" s="24" t="str">
        <f t="shared" si="14"/>
        <v>medium</v>
      </c>
      <c r="F119" s="24" t="str">
        <f t="shared" si="15"/>
        <v>medium</v>
      </c>
      <c r="G119" s="4"/>
      <c r="H119" s="4"/>
    </row>
    <row r="120" spans="1:13">
      <c r="A120">
        <v>113</v>
      </c>
      <c r="B120" s="3" t="str">
        <f>IF((ISBLANK($B$1)),"",'Info sheet (do not Change)'!P116)</f>
        <v>Yes</v>
      </c>
      <c r="C120" s="3">
        <v>8</v>
      </c>
      <c r="D120" s="3">
        <v>45</v>
      </c>
      <c r="E120" s="24" t="str">
        <f t="shared" si="14"/>
        <v>medium</v>
      </c>
      <c r="F120" s="24" t="str">
        <f t="shared" si="15"/>
        <v>poor</v>
      </c>
      <c r="G120" s="4"/>
      <c r="H120" s="40" t="s">
        <v>3</v>
      </c>
      <c r="I120" s="12" t="s">
        <v>84</v>
      </c>
    </row>
    <row r="121" spans="1:13">
      <c r="A121">
        <v>114</v>
      </c>
      <c r="B121" s="3" t="str">
        <f>IF((ISBLANK($B$1)),"",'Info sheet (do not Change)'!P117)</f>
        <v>Yes</v>
      </c>
      <c r="C121" s="3">
        <v>10.5</v>
      </c>
      <c r="D121" s="3">
        <v>48</v>
      </c>
      <c r="E121" s="24" t="str">
        <f t="shared" si="14"/>
        <v>medium</v>
      </c>
      <c r="F121" s="24" t="str">
        <f t="shared" si="15"/>
        <v>poor</v>
      </c>
      <c r="G121" s="4"/>
      <c r="I121" s="49" t="s">
        <v>74</v>
      </c>
      <c r="J121" s="30" t="s">
        <v>86</v>
      </c>
      <c r="K121" s="30" t="s">
        <v>87</v>
      </c>
    </row>
    <row r="122" spans="1:13">
      <c r="A122">
        <v>115</v>
      </c>
      <c r="B122" s="3" t="str">
        <f>IF((ISBLANK($B$1)),"",'Info sheet (do not Change)'!P118)</f>
        <v>No</v>
      </c>
      <c r="C122" s="3">
        <v>8</v>
      </c>
      <c r="D122" s="3">
        <v>51</v>
      </c>
      <c r="E122" s="24" t="str">
        <f t="shared" si="14"/>
        <v>medium</v>
      </c>
      <c r="F122" s="24" t="str">
        <f t="shared" si="15"/>
        <v>medium</v>
      </c>
      <c r="G122" s="4"/>
      <c r="I122" s="47" t="s">
        <v>70</v>
      </c>
      <c r="J122" s="32">
        <f>COUNTIFS($E$8:$E$415,I122)</f>
        <v>73</v>
      </c>
      <c r="K122" s="32">
        <f>COUNTIFS($F$8:$F$415,I122)</f>
        <v>85</v>
      </c>
    </row>
    <row r="123" spans="1:13">
      <c r="A123">
        <v>116</v>
      </c>
      <c r="B123" s="3" t="str">
        <f>IF((ISBLANK($B$1)),"",'Info sheet (do not Change)'!P119)</f>
        <v>No</v>
      </c>
      <c r="C123" s="3">
        <v>7</v>
      </c>
      <c r="D123" s="3">
        <v>68</v>
      </c>
      <c r="E123" s="24" t="str">
        <f t="shared" si="14"/>
        <v>poor</v>
      </c>
      <c r="F123" s="24" t="str">
        <f t="shared" si="15"/>
        <v>medium</v>
      </c>
      <c r="G123" s="4"/>
      <c r="I123" s="47" t="s">
        <v>71</v>
      </c>
      <c r="J123" s="32">
        <f t="shared" ref="J123:J125" si="21">COUNTIFS($E$8:$E$415,I123)</f>
        <v>167</v>
      </c>
      <c r="K123" s="32">
        <f t="shared" ref="K123:K125" si="22">COUNTIFS($F$8:$F$415,I123)</f>
        <v>194</v>
      </c>
    </row>
    <row r="124" spans="1:13">
      <c r="A124">
        <v>117</v>
      </c>
      <c r="B124" s="3" t="str">
        <f>IF((ISBLANK($B$1)),"",'Info sheet (do not Change)'!P120)</f>
        <v>Yes</v>
      </c>
      <c r="C124" s="3">
        <v>10</v>
      </c>
      <c r="D124" s="3">
        <v>62</v>
      </c>
      <c r="E124" s="24" t="str">
        <f t="shared" si="14"/>
        <v>medium</v>
      </c>
      <c r="F124" s="24" t="str">
        <f t="shared" si="15"/>
        <v>medium</v>
      </c>
      <c r="G124" s="4"/>
      <c r="H124" s="4"/>
      <c r="I124" s="48" t="s">
        <v>72</v>
      </c>
      <c r="J124" s="32">
        <f t="shared" si="21"/>
        <v>142</v>
      </c>
      <c r="K124" s="32">
        <f t="shared" si="22"/>
        <v>119</v>
      </c>
    </row>
    <row r="125" spans="1:13">
      <c r="A125">
        <v>118</v>
      </c>
      <c r="B125" s="3" t="str">
        <f>IF((ISBLANK($B$1)),"",'Info sheet (do not Change)'!P121)</f>
        <v>Yes</v>
      </c>
      <c r="C125" s="3">
        <v>9.5</v>
      </c>
      <c r="D125" s="3">
        <v>59</v>
      </c>
      <c r="E125" s="24" t="str">
        <f t="shared" si="14"/>
        <v>medium</v>
      </c>
      <c r="F125" s="24" t="str">
        <f t="shared" si="15"/>
        <v>medium</v>
      </c>
      <c r="G125" s="4"/>
      <c r="H125" s="4"/>
      <c r="I125" s="48" t="s">
        <v>73</v>
      </c>
      <c r="J125" s="32">
        <f t="shared" si="21"/>
        <v>26</v>
      </c>
      <c r="K125" s="32">
        <f t="shared" si="22"/>
        <v>10</v>
      </c>
    </row>
    <row r="126" spans="1:13">
      <c r="A126">
        <v>119</v>
      </c>
      <c r="B126" s="3" t="str">
        <f>IF((ISBLANK($B$1)),"",'Info sheet (do not Change)'!P122)</f>
        <v>No</v>
      </c>
      <c r="C126" s="3">
        <v>9</v>
      </c>
      <c r="D126" s="3">
        <v>56</v>
      </c>
      <c r="E126" s="24" t="str">
        <f t="shared" si="14"/>
        <v>medium</v>
      </c>
      <c r="F126" s="24" t="str">
        <f t="shared" si="15"/>
        <v>medium</v>
      </c>
      <c r="G126" s="4"/>
      <c r="H126" s="4"/>
    </row>
    <row r="127" spans="1:13">
      <c r="A127">
        <v>120</v>
      </c>
      <c r="B127" s="3" t="str">
        <f>IF((ISBLANK($B$1)),"",'Info sheet (do not Change)'!P123)</f>
        <v>No</v>
      </c>
      <c r="C127" s="3">
        <v>11</v>
      </c>
      <c r="D127" s="3">
        <v>54</v>
      </c>
      <c r="E127" s="24" t="str">
        <f t="shared" si="14"/>
        <v>high</v>
      </c>
      <c r="F127" s="24" t="str">
        <f t="shared" si="15"/>
        <v>medium</v>
      </c>
      <c r="G127" s="4"/>
      <c r="H127" s="40" t="s">
        <v>4</v>
      </c>
      <c r="I127" s="12" t="s">
        <v>85</v>
      </c>
    </row>
    <row r="128" spans="1:13">
      <c r="A128">
        <v>121</v>
      </c>
      <c r="B128" s="3" t="str">
        <f>IF((ISBLANK($B$1)),"",'Info sheet (do not Change)'!P124)</f>
        <v>Yes</v>
      </c>
      <c r="C128" s="3">
        <v>8.5</v>
      </c>
      <c r="D128" s="3">
        <v>45</v>
      </c>
      <c r="E128" s="24" t="str">
        <f t="shared" si="14"/>
        <v>medium</v>
      </c>
      <c r="F128" s="24" t="str">
        <f t="shared" si="15"/>
        <v>poor</v>
      </c>
      <c r="G128" s="4"/>
      <c r="I128" s="49" t="s">
        <v>74</v>
      </c>
      <c r="J128" s="52" t="s">
        <v>86</v>
      </c>
      <c r="K128" s="30" t="s">
        <v>88</v>
      </c>
      <c r="L128" s="30" t="s">
        <v>87</v>
      </c>
      <c r="M128" s="30" t="s">
        <v>89</v>
      </c>
    </row>
    <row r="129" spans="1:13">
      <c r="A129">
        <v>122</v>
      </c>
      <c r="B129" s="3" t="str">
        <f>IF((ISBLANK($B$1)),"",'Info sheet (do not Change)'!P125)</f>
        <v>Yes</v>
      </c>
      <c r="C129" s="3">
        <v>8</v>
      </c>
      <c r="D129" s="3">
        <v>48</v>
      </c>
      <c r="E129" s="24" t="str">
        <f t="shared" si="14"/>
        <v>medium</v>
      </c>
      <c r="F129" s="24" t="str">
        <f t="shared" si="15"/>
        <v>poor</v>
      </c>
      <c r="G129" s="4"/>
      <c r="I129" s="47" t="s">
        <v>70</v>
      </c>
      <c r="J129" s="32">
        <f>COUNTIFS($E$8:$E$415,I129)</f>
        <v>73</v>
      </c>
      <c r="K129" s="31">
        <f>J129/SUM($J$129:$J$132)</f>
        <v>0.17892156862745098</v>
      </c>
      <c r="L129" s="32">
        <f>COUNTIFS($F$8:$F$415,I129)</f>
        <v>85</v>
      </c>
      <c r="M129" s="31">
        <f>L129/SUM($L$129:$L$132)</f>
        <v>0.20833333333333334</v>
      </c>
    </row>
    <row r="130" spans="1:13">
      <c r="A130">
        <v>123</v>
      </c>
      <c r="B130" s="3" t="str">
        <f>IF((ISBLANK($B$1)),"",'Info sheet (do not Change)'!P126)</f>
        <v>No</v>
      </c>
      <c r="C130" s="3">
        <v>11</v>
      </c>
      <c r="D130" s="3">
        <v>51</v>
      </c>
      <c r="E130" s="24" t="str">
        <f t="shared" si="14"/>
        <v>high</v>
      </c>
      <c r="F130" s="24" t="str">
        <f t="shared" si="15"/>
        <v>medium</v>
      </c>
      <c r="G130" s="4"/>
      <c r="H130" s="4"/>
      <c r="I130" s="47" t="s">
        <v>71</v>
      </c>
      <c r="J130" s="32">
        <f t="shared" ref="J130" si="23">COUNTIFS($E$8:$E$415,I130)</f>
        <v>167</v>
      </c>
      <c r="K130" s="31">
        <f>J130/SUM($J$129:$J$132)</f>
        <v>0.40931372549019607</v>
      </c>
      <c r="L130" s="32">
        <f>COUNTIFS($F$8:$F$415,I130)</f>
        <v>194</v>
      </c>
      <c r="M130" s="31">
        <f>L130/SUM($L$129:$L$132)</f>
        <v>0.47549019607843135</v>
      </c>
    </row>
    <row r="131" spans="1:13">
      <c r="A131">
        <v>124</v>
      </c>
      <c r="B131" s="3" t="str">
        <f>IF((ISBLANK($B$1)),"",'Info sheet (do not Change)'!P127)</f>
        <v>No</v>
      </c>
      <c r="C131" s="3">
        <v>10.5</v>
      </c>
      <c r="D131" s="3">
        <v>68</v>
      </c>
      <c r="E131" s="24" t="str">
        <f t="shared" si="14"/>
        <v>medium</v>
      </c>
      <c r="F131" s="24" t="str">
        <f t="shared" si="15"/>
        <v>medium</v>
      </c>
      <c r="G131" s="4"/>
      <c r="H131" s="4"/>
      <c r="I131" s="48" t="s">
        <v>72</v>
      </c>
      <c r="J131" s="32">
        <f t="shared" ref="J131" si="24">COUNTIFS($E$8:$E$415,I131)</f>
        <v>142</v>
      </c>
      <c r="K131" s="31">
        <f>J131/SUM($J$129:$J$132)</f>
        <v>0.34803921568627449</v>
      </c>
      <c r="L131" s="32">
        <f>COUNTIFS($F$8:$F$415,I131)</f>
        <v>119</v>
      </c>
      <c r="M131" s="31">
        <f t="shared" ref="M131:M132" si="25">L131/SUM($L$129:$L$132)</f>
        <v>0.29166666666666669</v>
      </c>
    </row>
    <row r="132" spans="1:13">
      <c r="A132">
        <v>125</v>
      </c>
      <c r="B132" s="3" t="str">
        <f>IF((ISBLANK($B$1)),"",'Info sheet (do not Change)'!P128)</f>
        <v>Yes</v>
      </c>
      <c r="C132" s="3">
        <v>10</v>
      </c>
      <c r="D132" s="3">
        <v>62</v>
      </c>
      <c r="E132" s="24" t="str">
        <f t="shared" si="14"/>
        <v>medium</v>
      </c>
      <c r="F132" s="24" t="str">
        <f t="shared" si="15"/>
        <v>medium</v>
      </c>
      <c r="G132" s="3"/>
      <c r="H132" s="4"/>
      <c r="I132" s="48" t="s">
        <v>73</v>
      </c>
      <c r="J132" s="32">
        <f t="shared" ref="J132" si="26">COUNTIFS($E$8:$E$415,I132)</f>
        <v>26</v>
      </c>
      <c r="K132" s="31">
        <f>J132/SUM($J$129:$J$132)</f>
        <v>6.3725490196078427E-2</v>
      </c>
      <c r="L132" s="32">
        <f>COUNTIFS($F$8:$F$415,I132)</f>
        <v>10</v>
      </c>
      <c r="M132" s="31">
        <f t="shared" si="25"/>
        <v>2.4509803921568627E-2</v>
      </c>
    </row>
    <row r="133" spans="1:13">
      <c r="A133">
        <v>126</v>
      </c>
      <c r="B133" s="3" t="str">
        <f>IF((ISBLANK($B$1)),"",'Info sheet (do not Change)'!P129)</f>
        <v>Yes</v>
      </c>
      <c r="C133" s="3">
        <v>9</v>
      </c>
      <c r="D133" s="3">
        <v>62</v>
      </c>
      <c r="E133" s="24" t="str">
        <f t="shared" si="14"/>
        <v>medium</v>
      </c>
      <c r="F133" s="24" t="str">
        <f t="shared" si="15"/>
        <v>medium</v>
      </c>
      <c r="G133" s="4"/>
    </row>
    <row r="134" spans="1:13">
      <c r="A134">
        <v>127</v>
      </c>
      <c r="B134" s="3" t="str">
        <f>IF((ISBLANK($B$1)),"",'Info sheet (do not Change)'!P130)</f>
        <v>No</v>
      </c>
      <c r="C134" s="3">
        <v>6</v>
      </c>
      <c r="D134" s="3">
        <v>59</v>
      </c>
      <c r="E134" s="24" t="str">
        <f t="shared" si="14"/>
        <v>poor</v>
      </c>
      <c r="F134" s="24" t="str">
        <f t="shared" si="15"/>
        <v>medium</v>
      </c>
      <c r="G134" s="4"/>
      <c r="H134" s="40" t="s">
        <v>65</v>
      </c>
      <c r="I134" s="12" t="s">
        <v>90</v>
      </c>
    </row>
    <row r="135" spans="1:13">
      <c r="A135">
        <v>128</v>
      </c>
      <c r="B135" s="3" t="str">
        <f>IF((ISBLANK($B$1)),"",'Info sheet (do not Change)'!P131)</f>
        <v>No</v>
      </c>
      <c r="C135" s="3">
        <v>5.5</v>
      </c>
      <c r="D135" s="3">
        <v>57</v>
      </c>
      <c r="E135" s="24" t="str">
        <f t="shared" si="14"/>
        <v>poor</v>
      </c>
      <c r="F135" s="24" t="str">
        <f t="shared" si="15"/>
        <v>medium</v>
      </c>
      <c r="G135" s="4"/>
    </row>
    <row r="136" spans="1:13">
      <c r="A136">
        <v>129</v>
      </c>
      <c r="B136" s="3" t="str">
        <f>IF((ISBLANK($B$1)),"",'Info sheet (do not Change)'!P132)</f>
        <v>Yes</v>
      </c>
      <c r="C136" s="3">
        <v>9</v>
      </c>
      <c r="D136" s="3">
        <v>48</v>
      </c>
      <c r="E136" s="24" t="str">
        <f t="shared" si="14"/>
        <v>medium</v>
      </c>
      <c r="F136" s="24" t="str">
        <f t="shared" si="15"/>
        <v>poor</v>
      </c>
      <c r="G136" s="4"/>
      <c r="H136" s="4"/>
    </row>
    <row r="137" spans="1:13">
      <c r="A137">
        <v>130</v>
      </c>
      <c r="B137" s="3" t="str">
        <f>IF((ISBLANK($B$1)),"",'Info sheet (do not Change)'!P133)</f>
        <v>Yes</v>
      </c>
      <c r="C137" s="3">
        <v>8.5</v>
      </c>
      <c r="D137" s="3">
        <v>51</v>
      </c>
      <c r="E137" s="24" t="str">
        <f t="shared" ref="E137:E200" si="27">IF($C137&lt;=7.5,"poor",IF($C137&lt;=10.5,"medium",IF($C137&lt;=13.5,"high","outstanding")))</f>
        <v>medium</v>
      </c>
      <c r="F137" s="24" t="str">
        <f t="shared" ref="F137:F200" si="28">IF($D137&lt;=50,"poor",IF($D137&lt;=70,"medium",IF($D137&lt;=90,"high","outstanding")))</f>
        <v>medium</v>
      </c>
      <c r="G137" s="4"/>
      <c r="H137" s="4"/>
    </row>
    <row r="138" spans="1:13">
      <c r="A138">
        <v>131</v>
      </c>
      <c r="B138" s="3" t="str">
        <f>IF((ISBLANK($B$1)),"",'Info sheet (do not Change)'!P134)</f>
        <v>No</v>
      </c>
      <c r="C138" s="3">
        <v>8</v>
      </c>
      <c r="D138" s="3">
        <v>54</v>
      </c>
      <c r="E138" s="24" t="str">
        <f t="shared" si="27"/>
        <v>medium</v>
      </c>
      <c r="F138" s="24" t="str">
        <f t="shared" si="28"/>
        <v>medium</v>
      </c>
      <c r="G138" s="4"/>
      <c r="H138" s="4"/>
    </row>
    <row r="139" spans="1:13">
      <c r="A139">
        <v>132</v>
      </c>
      <c r="B139" s="3" t="str">
        <f>IF((ISBLANK($B$1)),"",'Info sheet (do not Change)'!P135)</f>
        <v>No</v>
      </c>
      <c r="C139" s="3">
        <v>10.5</v>
      </c>
      <c r="D139" s="3">
        <v>71</v>
      </c>
      <c r="E139" s="24" t="str">
        <f t="shared" si="27"/>
        <v>medium</v>
      </c>
      <c r="F139" s="24" t="str">
        <f t="shared" si="28"/>
        <v>high</v>
      </c>
      <c r="G139" s="4"/>
      <c r="H139" s="4"/>
    </row>
    <row r="140" spans="1:13">
      <c r="A140">
        <v>133</v>
      </c>
      <c r="B140" s="3" t="str">
        <f>IF((ISBLANK($B$1)),"",'Info sheet (do not Change)'!P136)</f>
        <v>Yes</v>
      </c>
      <c r="C140" s="3">
        <v>7.5</v>
      </c>
      <c r="D140" s="3">
        <v>65</v>
      </c>
      <c r="E140" s="24" t="str">
        <f t="shared" si="27"/>
        <v>poor</v>
      </c>
      <c r="F140" s="24" t="str">
        <f t="shared" si="28"/>
        <v>medium</v>
      </c>
      <c r="G140" s="4"/>
      <c r="H140" s="4"/>
    </row>
    <row r="141" spans="1:13">
      <c r="A141">
        <v>134</v>
      </c>
      <c r="B141" s="3" t="str">
        <f>IF((ISBLANK($B$1)),"",'Info sheet (do not Change)'!P137)</f>
        <v>Yes</v>
      </c>
      <c r="C141" s="3">
        <v>6.5</v>
      </c>
      <c r="D141" s="3">
        <v>62</v>
      </c>
      <c r="E141" s="24" t="str">
        <f t="shared" si="27"/>
        <v>poor</v>
      </c>
      <c r="F141" s="24" t="str">
        <f t="shared" si="28"/>
        <v>medium</v>
      </c>
      <c r="G141" s="4"/>
      <c r="H141" s="4"/>
    </row>
    <row r="142" spans="1:13">
      <c r="A142">
        <v>135</v>
      </c>
      <c r="B142" s="3" t="str">
        <f>IF((ISBLANK($B$1)),"",'Info sheet (do not Change)'!P138)</f>
        <v>No</v>
      </c>
      <c r="C142" s="3">
        <v>9.5</v>
      </c>
      <c r="D142" s="3">
        <v>59</v>
      </c>
      <c r="E142" s="24" t="str">
        <f t="shared" si="27"/>
        <v>medium</v>
      </c>
      <c r="F142" s="24" t="str">
        <f t="shared" si="28"/>
        <v>medium</v>
      </c>
      <c r="G142" s="4"/>
      <c r="H142" s="4"/>
    </row>
    <row r="143" spans="1:13">
      <c r="A143">
        <v>136</v>
      </c>
      <c r="B143" s="3" t="str">
        <f>IF((ISBLANK($B$1)),"",'Info sheet (do not Change)'!P139)</f>
        <v>No</v>
      </c>
      <c r="C143" s="3">
        <v>9.5</v>
      </c>
      <c r="D143" s="3">
        <v>57</v>
      </c>
      <c r="E143" s="24" t="str">
        <f t="shared" si="27"/>
        <v>medium</v>
      </c>
      <c r="F143" s="24" t="str">
        <f t="shared" si="28"/>
        <v>medium</v>
      </c>
      <c r="G143" s="4"/>
      <c r="H143" s="4"/>
    </row>
    <row r="144" spans="1:13">
      <c r="A144">
        <v>137</v>
      </c>
      <c r="B144" s="3" t="str">
        <f>IF((ISBLANK($B$1)),"",'Info sheet (do not Change)'!P140)</f>
        <v>Yes</v>
      </c>
      <c r="C144" s="3">
        <v>9</v>
      </c>
      <c r="D144" s="3">
        <v>48</v>
      </c>
      <c r="E144" s="24" t="str">
        <f t="shared" si="27"/>
        <v>medium</v>
      </c>
      <c r="F144" s="24" t="str">
        <f t="shared" si="28"/>
        <v>poor</v>
      </c>
      <c r="G144" s="4"/>
      <c r="H144" s="4"/>
    </row>
    <row r="145" spans="1:9">
      <c r="A145">
        <v>138</v>
      </c>
      <c r="B145" s="3" t="str">
        <f>IF((ISBLANK($B$1)),"",'Info sheet (do not Change)'!P141)</f>
        <v>Yes</v>
      </c>
      <c r="C145" s="3">
        <v>11</v>
      </c>
      <c r="D145" s="3">
        <v>51</v>
      </c>
      <c r="E145" s="24" t="str">
        <f t="shared" si="27"/>
        <v>high</v>
      </c>
      <c r="F145" s="24" t="str">
        <f t="shared" si="28"/>
        <v>medium</v>
      </c>
      <c r="G145" s="4"/>
      <c r="H145" s="4"/>
    </row>
    <row r="146" spans="1:9">
      <c r="A146">
        <v>139</v>
      </c>
      <c r="B146" s="3" t="str">
        <f>IF((ISBLANK($B$1)),"",'Info sheet (do not Change)'!P142)</f>
        <v>No</v>
      </c>
      <c r="C146" s="3">
        <v>8.5</v>
      </c>
      <c r="D146" s="3">
        <v>54</v>
      </c>
      <c r="E146" s="24" t="str">
        <f t="shared" si="27"/>
        <v>medium</v>
      </c>
      <c r="F146" s="24" t="str">
        <f t="shared" si="28"/>
        <v>medium</v>
      </c>
      <c r="G146" s="4"/>
      <c r="H146" s="4"/>
    </row>
    <row r="147" spans="1:9">
      <c r="A147">
        <v>140</v>
      </c>
      <c r="B147" s="3" t="str">
        <f>IF((ISBLANK($B$1)),"",'Info sheet (do not Change)'!P143)</f>
        <v>No</v>
      </c>
      <c r="C147" s="3">
        <v>7.5</v>
      </c>
      <c r="D147" s="3">
        <v>71</v>
      </c>
      <c r="E147" s="24" t="str">
        <f t="shared" si="27"/>
        <v>poor</v>
      </c>
      <c r="F147" s="24" t="str">
        <f t="shared" si="28"/>
        <v>high</v>
      </c>
      <c r="G147" s="4"/>
      <c r="H147" s="39" t="s">
        <v>64</v>
      </c>
    </row>
    <row r="148" spans="1:9">
      <c r="A148">
        <v>141</v>
      </c>
      <c r="B148" s="3" t="str">
        <f>IF((ISBLANK($B$1)),"",'Info sheet (do not Change)'!P144)</f>
        <v>Yes</v>
      </c>
      <c r="C148" s="3">
        <v>10.5</v>
      </c>
      <c r="D148" s="3">
        <v>65</v>
      </c>
      <c r="E148" s="24" t="str">
        <f t="shared" si="27"/>
        <v>medium</v>
      </c>
      <c r="F148" s="24" t="str">
        <f t="shared" si="28"/>
        <v>medium</v>
      </c>
      <c r="G148" s="4"/>
      <c r="H148" s="4"/>
      <c r="I148" s="51" t="s">
        <v>93</v>
      </c>
    </row>
    <row r="149" spans="1:9">
      <c r="A149">
        <v>142</v>
      </c>
      <c r="B149" s="3" t="str">
        <f>IF((ISBLANK($B$1)),"",'Info sheet (do not Change)'!P145)</f>
        <v>Yes</v>
      </c>
      <c r="C149" s="3">
        <v>10</v>
      </c>
      <c r="D149" s="3">
        <v>62</v>
      </c>
      <c r="E149" s="24" t="str">
        <f t="shared" si="27"/>
        <v>medium</v>
      </c>
      <c r="F149" s="24" t="str">
        <f t="shared" si="28"/>
        <v>medium</v>
      </c>
      <c r="G149" s="4"/>
      <c r="H149" s="4"/>
      <c r="I149" s="51" t="s">
        <v>92</v>
      </c>
    </row>
    <row r="150" spans="1:9">
      <c r="A150">
        <v>143</v>
      </c>
      <c r="B150" s="3" t="str">
        <f>IF((ISBLANK($B$1)),"",'Info sheet (do not Change)'!P146)</f>
        <v>No</v>
      </c>
      <c r="C150" s="3">
        <v>10</v>
      </c>
      <c r="D150" s="3">
        <v>59</v>
      </c>
      <c r="E150" s="24" t="str">
        <f t="shared" si="27"/>
        <v>medium</v>
      </c>
      <c r="F150" s="24" t="str">
        <f t="shared" si="28"/>
        <v>medium</v>
      </c>
      <c r="G150" s="4"/>
      <c r="H150" s="4"/>
      <c r="I150" s="51" t="s">
        <v>94</v>
      </c>
    </row>
    <row r="151" spans="1:9">
      <c r="A151">
        <v>144</v>
      </c>
      <c r="B151" s="3" t="str">
        <f>IF((ISBLANK($B$1)),"",'Info sheet (do not Change)'!P147)</f>
        <v>No</v>
      </c>
      <c r="C151" s="3">
        <v>12</v>
      </c>
      <c r="D151" s="3">
        <v>57</v>
      </c>
      <c r="E151" s="24" t="str">
        <f t="shared" si="27"/>
        <v>high</v>
      </c>
      <c r="F151" s="24" t="str">
        <f t="shared" si="28"/>
        <v>medium</v>
      </c>
      <c r="G151" s="4"/>
      <c r="H151" s="4"/>
    </row>
    <row r="152" spans="1:9">
      <c r="A152">
        <v>145</v>
      </c>
      <c r="B152" s="3" t="str">
        <f>IF((ISBLANK($B$1)),"",'Info sheet (do not Change)'!P148)</f>
        <v>Yes</v>
      </c>
      <c r="C152" s="3">
        <v>9</v>
      </c>
      <c r="D152" s="3">
        <v>48</v>
      </c>
      <c r="E152" s="24" t="str">
        <f t="shared" si="27"/>
        <v>medium</v>
      </c>
      <c r="F152" s="24" t="str">
        <f t="shared" si="28"/>
        <v>poor</v>
      </c>
      <c r="G152" s="4"/>
      <c r="H152" s="3"/>
    </row>
    <row r="153" spans="1:9">
      <c r="A153">
        <v>146</v>
      </c>
      <c r="B153" s="3" t="str">
        <f>IF((ISBLANK($B$1)),"",'Info sheet (do not Change)'!P149)</f>
        <v>Yes</v>
      </c>
      <c r="C153" s="3">
        <v>8</v>
      </c>
      <c r="D153" s="3">
        <v>51</v>
      </c>
      <c r="E153" s="24" t="str">
        <f t="shared" si="27"/>
        <v>medium</v>
      </c>
      <c r="F153" s="24" t="str">
        <f t="shared" si="28"/>
        <v>medium</v>
      </c>
      <c r="G153" s="4"/>
      <c r="H153" s="4"/>
    </row>
    <row r="154" spans="1:9">
      <c r="A154">
        <v>147</v>
      </c>
      <c r="B154" s="3" t="str">
        <f>IF((ISBLANK($B$1)),"",'Info sheet (do not Change)'!P150)</f>
        <v>No</v>
      </c>
      <c r="C154" s="3">
        <v>11</v>
      </c>
      <c r="D154" s="3">
        <v>54</v>
      </c>
      <c r="E154" s="24" t="str">
        <f t="shared" si="27"/>
        <v>high</v>
      </c>
      <c r="F154" s="24" t="str">
        <f t="shared" si="28"/>
        <v>medium</v>
      </c>
      <c r="G154" s="4"/>
      <c r="H154" s="4"/>
    </row>
    <row r="155" spans="1:9">
      <c r="A155">
        <v>148</v>
      </c>
      <c r="B155" s="3" t="str">
        <f>IF((ISBLANK($B$1)),"",'Info sheet (do not Change)'!P151)</f>
        <v>No</v>
      </c>
      <c r="C155" s="3">
        <v>11.5</v>
      </c>
      <c r="D155" s="3">
        <v>71</v>
      </c>
      <c r="E155" s="24" t="str">
        <f t="shared" si="27"/>
        <v>high</v>
      </c>
      <c r="F155" s="24" t="str">
        <f t="shared" si="28"/>
        <v>high</v>
      </c>
      <c r="G155" s="4"/>
      <c r="H155" s="4"/>
    </row>
    <row r="156" spans="1:9">
      <c r="A156">
        <v>149</v>
      </c>
      <c r="B156" s="3" t="str">
        <f>IF((ISBLANK($B$1)),"",'Info sheet (do not Change)'!P152)</f>
        <v>Yes</v>
      </c>
      <c r="C156" s="3">
        <v>11</v>
      </c>
      <c r="D156" s="3">
        <v>65</v>
      </c>
      <c r="E156" s="24" t="str">
        <f t="shared" si="27"/>
        <v>high</v>
      </c>
      <c r="F156" s="24" t="str">
        <f t="shared" si="28"/>
        <v>medium</v>
      </c>
      <c r="G156" s="4"/>
      <c r="H156" s="4"/>
    </row>
    <row r="157" spans="1:9">
      <c r="A157">
        <v>150</v>
      </c>
      <c r="B157" s="3" t="str">
        <f>IF((ISBLANK($B$1)),"",'Info sheet (do not Change)'!P153)</f>
        <v>Yes</v>
      </c>
      <c r="C157" s="3">
        <v>10</v>
      </c>
      <c r="D157" s="3">
        <v>65</v>
      </c>
      <c r="E157" s="24" t="str">
        <f t="shared" si="27"/>
        <v>medium</v>
      </c>
      <c r="F157" s="24" t="str">
        <f t="shared" si="28"/>
        <v>medium</v>
      </c>
      <c r="G157" s="4"/>
      <c r="H157" s="4"/>
    </row>
    <row r="158" spans="1:9">
      <c r="A158">
        <v>151</v>
      </c>
      <c r="B158" s="3" t="str">
        <f>IF((ISBLANK($B$1)),"",'Info sheet (do not Change)'!P154)</f>
        <v>No</v>
      </c>
      <c r="C158" s="3">
        <v>7</v>
      </c>
      <c r="D158" s="3">
        <v>62</v>
      </c>
      <c r="E158" s="24" t="str">
        <f t="shared" si="27"/>
        <v>poor</v>
      </c>
      <c r="F158" s="24" t="str">
        <f t="shared" si="28"/>
        <v>medium</v>
      </c>
      <c r="G158" s="4"/>
      <c r="H158" s="4"/>
    </row>
    <row r="159" spans="1:9">
      <c r="A159">
        <v>152</v>
      </c>
      <c r="B159" s="3" t="str">
        <f>IF((ISBLANK($B$1)),"",'Info sheet (do not Change)'!P155)</f>
        <v>No</v>
      </c>
      <c r="C159" s="3">
        <v>6</v>
      </c>
      <c r="D159" s="3">
        <v>60</v>
      </c>
      <c r="E159" s="24" t="str">
        <f t="shared" si="27"/>
        <v>poor</v>
      </c>
      <c r="F159" s="24" t="str">
        <f t="shared" si="28"/>
        <v>medium</v>
      </c>
      <c r="G159" s="4"/>
      <c r="H159" s="4"/>
    </row>
    <row r="160" spans="1:9">
      <c r="A160">
        <v>153</v>
      </c>
      <c r="B160" s="3" t="str">
        <f>IF((ISBLANK($B$1)),"",'Info sheet (do not Change)'!P156)</f>
        <v>Yes</v>
      </c>
      <c r="C160" s="3">
        <v>9.5</v>
      </c>
      <c r="D160" s="3">
        <v>51</v>
      </c>
      <c r="E160" s="24" t="str">
        <f t="shared" si="27"/>
        <v>medium</v>
      </c>
      <c r="F160" s="24" t="str">
        <f t="shared" si="28"/>
        <v>medium</v>
      </c>
      <c r="G160" s="4"/>
      <c r="H160" s="4"/>
    </row>
    <row r="161" spans="1:8">
      <c r="A161">
        <v>154</v>
      </c>
      <c r="B161" s="3" t="str">
        <f>IF((ISBLANK($B$1)),"",'Info sheet (do not Change)'!P157)</f>
        <v>Yes</v>
      </c>
      <c r="C161" s="3">
        <v>9</v>
      </c>
      <c r="D161" s="3">
        <v>54</v>
      </c>
      <c r="E161" s="24" t="str">
        <f t="shared" si="27"/>
        <v>medium</v>
      </c>
      <c r="F161" s="24" t="str">
        <f t="shared" si="28"/>
        <v>medium</v>
      </c>
      <c r="G161" s="4"/>
      <c r="H161" s="4"/>
    </row>
    <row r="162" spans="1:8">
      <c r="A162">
        <v>155</v>
      </c>
      <c r="B162" s="3" t="str">
        <f>IF((ISBLANK($B$1)),"",'Info sheet (do not Change)'!P158)</f>
        <v>No</v>
      </c>
      <c r="C162" s="3">
        <v>8.5</v>
      </c>
      <c r="D162" s="3">
        <v>57</v>
      </c>
      <c r="E162" s="24" t="str">
        <f t="shared" si="27"/>
        <v>medium</v>
      </c>
      <c r="F162" s="24" t="str">
        <f t="shared" si="28"/>
        <v>medium</v>
      </c>
      <c r="G162" s="4"/>
      <c r="H162" s="4"/>
    </row>
    <row r="163" spans="1:8">
      <c r="A163">
        <v>156</v>
      </c>
      <c r="B163" s="3" t="str">
        <f>IF((ISBLANK($B$1)),"",'Info sheet (do not Change)'!P159)</f>
        <v>No</v>
      </c>
      <c r="C163" s="3">
        <v>11</v>
      </c>
      <c r="D163" s="3">
        <v>74</v>
      </c>
      <c r="E163" s="24" t="str">
        <f t="shared" si="27"/>
        <v>high</v>
      </c>
      <c r="F163" s="24" t="str">
        <f t="shared" si="28"/>
        <v>high</v>
      </c>
      <c r="G163" s="4"/>
      <c r="H163" s="4"/>
    </row>
    <row r="164" spans="1:8">
      <c r="A164">
        <v>157</v>
      </c>
      <c r="B164" s="3" t="str">
        <f>IF((ISBLANK($B$1)),"",'Info sheet (do not Change)'!P160)</f>
        <v>Yes</v>
      </c>
      <c r="C164" s="3">
        <v>8.5</v>
      </c>
      <c r="D164" s="3">
        <v>68</v>
      </c>
      <c r="E164" s="24" t="str">
        <f t="shared" si="27"/>
        <v>medium</v>
      </c>
      <c r="F164" s="24" t="str">
        <f t="shared" si="28"/>
        <v>medium</v>
      </c>
      <c r="G164" s="4"/>
      <c r="H164" s="3"/>
    </row>
    <row r="165" spans="1:8">
      <c r="A165">
        <v>158</v>
      </c>
      <c r="B165" s="3" t="str">
        <f>IF((ISBLANK($B$1)),"",'Info sheet (do not Change)'!P161)</f>
        <v>Yes</v>
      </c>
      <c r="C165" s="3">
        <v>7.5</v>
      </c>
      <c r="D165" s="3">
        <v>65</v>
      </c>
      <c r="E165" s="24" t="str">
        <f t="shared" si="27"/>
        <v>poor</v>
      </c>
      <c r="F165" s="24" t="str">
        <f t="shared" si="28"/>
        <v>medium</v>
      </c>
      <c r="G165" s="4"/>
      <c r="H165" s="4"/>
    </row>
    <row r="166" spans="1:8">
      <c r="A166">
        <v>159</v>
      </c>
      <c r="B166" s="3" t="str">
        <f>IF((ISBLANK($B$1)),"",'Info sheet (do not Change)'!P162)</f>
        <v>No</v>
      </c>
      <c r="C166" s="3">
        <v>10.5</v>
      </c>
      <c r="D166" s="3">
        <v>62</v>
      </c>
      <c r="E166" s="24" t="str">
        <f t="shared" si="27"/>
        <v>medium</v>
      </c>
      <c r="F166" s="24" t="str">
        <f t="shared" si="28"/>
        <v>medium</v>
      </c>
      <c r="G166" s="4"/>
      <c r="H166" s="4"/>
    </row>
    <row r="167" spans="1:8">
      <c r="A167">
        <v>160</v>
      </c>
      <c r="B167" s="3" t="str">
        <f>IF((ISBLANK($B$1)),"",'Info sheet (do not Change)'!P163)</f>
        <v>No</v>
      </c>
      <c r="C167" s="3">
        <v>10</v>
      </c>
      <c r="D167" s="3">
        <v>60</v>
      </c>
      <c r="E167" s="24" t="str">
        <f t="shared" si="27"/>
        <v>medium</v>
      </c>
      <c r="F167" s="24" t="str">
        <f t="shared" si="28"/>
        <v>medium</v>
      </c>
      <c r="G167" s="4"/>
      <c r="H167" s="4"/>
    </row>
    <row r="168" spans="1:8">
      <c r="A168">
        <v>161</v>
      </c>
      <c r="B168" s="3" t="str">
        <f>IF((ISBLANK($B$1)),"",'Info sheet (do not Change)'!P164)</f>
        <v>Yes</v>
      </c>
      <c r="C168" s="3">
        <v>9.5</v>
      </c>
      <c r="D168" s="3">
        <v>51</v>
      </c>
      <c r="E168" s="24" t="str">
        <f t="shared" si="27"/>
        <v>medium</v>
      </c>
      <c r="F168" s="24" t="str">
        <f t="shared" si="28"/>
        <v>medium</v>
      </c>
      <c r="G168" s="4"/>
      <c r="H168" s="4"/>
    </row>
    <row r="169" spans="1:8">
      <c r="A169">
        <v>162</v>
      </c>
      <c r="B169" s="3" t="str">
        <f>IF((ISBLANK($B$1)),"",'Info sheet (do not Change)'!P165)</f>
        <v>Yes</v>
      </c>
      <c r="C169" s="3">
        <v>12</v>
      </c>
      <c r="D169" s="3">
        <v>54</v>
      </c>
      <c r="E169" s="24" t="str">
        <f t="shared" si="27"/>
        <v>high</v>
      </c>
      <c r="F169" s="24" t="str">
        <f t="shared" si="28"/>
        <v>medium</v>
      </c>
      <c r="G169" s="4"/>
      <c r="H169" s="4"/>
    </row>
    <row r="170" spans="1:8">
      <c r="A170">
        <v>163</v>
      </c>
      <c r="B170" s="3" t="str">
        <f>IF((ISBLANK($B$1)),"",'Info sheet (do not Change)'!P166)</f>
        <v>No</v>
      </c>
      <c r="C170" s="3">
        <v>9</v>
      </c>
      <c r="D170" s="3">
        <v>57</v>
      </c>
      <c r="E170" s="24" t="str">
        <f t="shared" si="27"/>
        <v>medium</v>
      </c>
      <c r="F170" s="24" t="str">
        <f t="shared" si="28"/>
        <v>medium</v>
      </c>
      <c r="G170" s="4"/>
      <c r="H170" s="4"/>
    </row>
    <row r="171" spans="1:8">
      <c r="A171">
        <v>164</v>
      </c>
      <c r="B171" s="3" t="str">
        <f>IF((ISBLANK($B$1)),"",'Info sheet (do not Change)'!P167)</f>
        <v>No</v>
      </c>
      <c r="C171" s="3">
        <v>8</v>
      </c>
      <c r="D171" s="3">
        <v>74</v>
      </c>
      <c r="E171" s="24" t="str">
        <f t="shared" si="27"/>
        <v>medium</v>
      </c>
      <c r="F171" s="24" t="str">
        <f t="shared" si="28"/>
        <v>high</v>
      </c>
      <c r="G171" s="4"/>
      <c r="H171" s="4"/>
    </row>
    <row r="172" spans="1:8">
      <c r="A172">
        <v>165</v>
      </c>
      <c r="B172" s="3" t="str">
        <f>IF((ISBLANK($B$1)),"",'Info sheet (do not Change)'!P168)</f>
        <v>Yes</v>
      </c>
      <c r="C172" s="3">
        <v>11</v>
      </c>
      <c r="D172" s="3">
        <v>68</v>
      </c>
      <c r="E172" s="24" t="str">
        <f t="shared" si="27"/>
        <v>high</v>
      </c>
      <c r="F172" s="24" t="str">
        <f t="shared" si="28"/>
        <v>medium</v>
      </c>
      <c r="G172" s="4"/>
      <c r="H172" s="4"/>
    </row>
    <row r="173" spans="1:8">
      <c r="A173">
        <v>166</v>
      </c>
      <c r="B173" s="3" t="str">
        <f>IF((ISBLANK($B$1)),"",'Info sheet (do not Change)'!P169)</f>
        <v>Yes</v>
      </c>
      <c r="C173" s="3">
        <v>10.5</v>
      </c>
      <c r="D173" s="3">
        <v>65</v>
      </c>
      <c r="E173" s="24" t="str">
        <f t="shared" si="27"/>
        <v>medium</v>
      </c>
      <c r="F173" s="24" t="str">
        <f t="shared" si="28"/>
        <v>medium</v>
      </c>
      <c r="G173" s="4"/>
      <c r="H173" s="4"/>
    </row>
    <row r="174" spans="1:8">
      <c r="A174">
        <v>167</v>
      </c>
      <c r="B174" s="3" t="str">
        <f>IF((ISBLANK($B$1)),"",'Info sheet (do not Change)'!P170)</f>
        <v>No</v>
      </c>
      <c r="C174" s="3">
        <v>10</v>
      </c>
      <c r="D174" s="3">
        <v>62</v>
      </c>
      <c r="E174" s="24" t="str">
        <f t="shared" si="27"/>
        <v>medium</v>
      </c>
      <c r="F174" s="24" t="str">
        <f t="shared" si="28"/>
        <v>medium</v>
      </c>
      <c r="G174" s="4"/>
      <c r="H174" s="4"/>
    </row>
    <row r="175" spans="1:8">
      <c r="A175">
        <v>168</v>
      </c>
      <c r="B175" s="3" t="str">
        <f>IF((ISBLANK($B$1)),"",'Info sheet (do not Change)'!P171)</f>
        <v>No</v>
      </c>
      <c r="C175" s="3">
        <v>12</v>
      </c>
      <c r="D175" s="3">
        <v>60</v>
      </c>
      <c r="E175" s="24" t="str">
        <f t="shared" si="27"/>
        <v>high</v>
      </c>
      <c r="F175" s="24" t="str">
        <f t="shared" si="28"/>
        <v>medium</v>
      </c>
      <c r="G175" s="4"/>
      <c r="H175" s="4"/>
    </row>
    <row r="176" spans="1:8">
      <c r="A176">
        <v>169</v>
      </c>
      <c r="B176" s="3" t="str">
        <f>IF((ISBLANK($B$1)),"",'Info sheet (do not Change)'!P172)</f>
        <v>Yes</v>
      </c>
      <c r="C176" s="3">
        <v>7.5</v>
      </c>
      <c r="D176" s="3">
        <v>54</v>
      </c>
      <c r="E176" s="24" t="str">
        <f t="shared" si="27"/>
        <v>poor</v>
      </c>
      <c r="F176" s="24" t="str">
        <f t="shared" si="28"/>
        <v>medium</v>
      </c>
      <c r="G176" s="4"/>
      <c r="H176" s="4"/>
    </row>
    <row r="177" spans="1:8">
      <c r="A177">
        <v>170</v>
      </c>
      <c r="B177" s="3" t="str">
        <f>IF((ISBLANK($B$1)),"",'Info sheet (do not Change)'!P173)</f>
        <v>Yes</v>
      </c>
      <c r="C177" s="3">
        <v>6.5</v>
      </c>
      <c r="D177" s="3">
        <v>57</v>
      </c>
      <c r="E177" s="24" t="str">
        <f t="shared" si="27"/>
        <v>poor</v>
      </c>
      <c r="F177" s="24" t="str">
        <f t="shared" si="28"/>
        <v>medium</v>
      </c>
      <c r="G177" s="4"/>
      <c r="H177" s="4"/>
    </row>
    <row r="178" spans="1:8">
      <c r="A178">
        <v>171</v>
      </c>
      <c r="B178" s="3" t="str">
        <f>IF((ISBLANK($B$1)),"",'Info sheet (do not Change)'!P174)</f>
        <v>No</v>
      </c>
      <c r="C178" s="3">
        <v>11</v>
      </c>
      <c r="D178" s="3">
        <v>60</v>
      </c>
      <c r="E178" s="24" t="str">
        <f t="shared" si="27"/>
        <v>high</v>
      </c>
      <c r="F178" s="24" t="str">
        <f t="shared" si="28"/>
        <v>medium</v>
      </c>
      <c r="G178" s="4"/>
      <c r="H178" s="4"/>
    </row>
    <row r="179" spans="1:8">
      <c r="A179">
        <v>172</v>
      </c>
      <c r="B179" s="3" t="str">
        <f>IF((ISBLANK($B$1)),"",'Info sheet (do not Change)'!P175)</f>
        <v>No</v>
      </c>
      <c r="C179" s="3">
        <v>11.5</v>
      </c>
      <c r="D179" s="3">
        <v>77</v>
      </c>
      <c r="E179" s="24" t="str">
        <f t="shared" si="27"/>
        <v>high</v>
      </c>
      <c r="F179" s="24" t="str">
        <f t="shared" si="28"/>
        <v>high</v>
      </c>
      <c r="G179" s="4"/>
      <c r="H179" s="3"/>
    </row>
    <row r="180" spans="1:8">
      <c r="A180">
        <v>173</v>
      </c>
      <c r="B180" s="3" t="str">
        <f>IF((ISBLANK($B$1)),"",'Info sheet (do not Change)'!P176)</f>
        <v>Yes</v>
      </c>
      <c r="C180" s="3">
        <v>9</v>
      </c>
      <c r="D180" s="3">
        <v>74</v>
      </c>
      <c r="E180" s="24" t="str">
        <f t="shared" si="27"/>
        <v>medium</v>
      </c>
      <c r="F180" s="24" t="str">
        <f t="shared" si="28"/>
        <v>high</v>
      </c>
      <c r="G180" s="4"/>
      <c r="H180" s="3"/>
    </row>
    <row r="181" spans="1:8">
      <c r="A181">
        <v>174</v>
      </c>
      <c r="B181" s="3" t="str">
        <f>IF((ISBLANK($B$1)),"",'Info sheet (do not Change)'!P177)</f>
        <v>Yes</v>
      </c>
      <c r="C181" s="3">
        <v>12</v>
      </c>
      <c r="D181" s="3">
        <v>71</v>
      </c>
      <c r="E181" s="24" t="str">
        <f t="shared" si="27"/>
        <v>high</v>
      </c>
      <c r="F181" s="24" t="str">
        <f t="shared" si="28"/>
        <v>high</v>
      </c>
      <c r="G181" s="4"/>
      <c r="H181" s="4"/>
    </row>
    <row r="182" spans="1:8">
      <c r="A182">
        <v>175</v>
      </c>
      <c r="B182" s="3" t="str">
        <f>IF((ISBLANK($B$1)),"",'Info sheet (do not Change)'!P178)</f>
        <v>No</v>
      </c>
      <c r="C182" s="3">
        <v>9</v>
      </c>
      <c r="D182" s="3">
        <v>68</v>
      </c>
      <c r="E182" s="24" t="str">
        <f t="shared" si="27"/>
        <v>medium</v>
      </c>
      <c r="F182" s="24" t="str">
        <f t="shared" si="28"/>
        <v>medium</v>
      </c>
      <c r="G182" s="4"/>
      <c r="H182" s="4"/>
    </row>
    <row r="183" spans="1:8">
      <c r="A183">
        <v>176</v>
      </c>
      <c r="B183" s="3" t="str">
        <f>IF((ISBLANK($B$1)),"",'Info sheet (do not Change)'!P179)</f>
        <v>No</v>
      </c>
      <c r="C183" s="3">
        <v>10</v>
      </c>
      <c r="D183" s="3">
        <v>66</v>
      </c>
      <c r="E183" s="24" t="str">
        <f t="shared" si="27"/>
        <v>medium</v>
      </c>
      <c r="F183" s="24" t="str">
        <f t="shared" si="28"/>
        <v>medium</v>
      </c>
      <c r="G183" s="4"/>
      <c r="H183" s="4"/>
    </row>
    <row r="184" spans="1:8">
      <c r="A184">
        <v>177</v>
      </c>
      <c r="B184" s="3" t="str">
        <f>IF((ISBLANK($B$1)),"",'Info sheet (do not Change)'!P180)</f>
        <v>Yes</v>
      </c>
      <c r="C184" s="3">
        <v>11.5</v>
      </c>
      <c r="D184" s="3">
        <v>57</v>
      </c>
      <c r="E184" s="24" t="str">
        <f t="shared" si="27"/>
        <v>high</v>
      </c>
      <c r="F184" s="24" t="str">
        <f t="shared" si="28"/>
        <v>medium</v>
      </c>
      <c r="G184" s="3"/>
      <c r="H184" s="4"/>
    </row>
    <row r="185" spans="1:8">
      <c r="A185">
        <v>178</v>
      </c>
      <c r="B185" s="3" t="str">
        <f>IF((ISBLANK($B$1)),"",'Info sheet (do not Change)'!P181)</f>
        <v>Yes</v>
      </c>
      <c r="C185" s="3">
        <v>9</v>
      </c>
      <c r="D185" s="3">
        <v>61.5</v>
      </c>
      <c r="E185" s="24" t="str">
        <f t="shared" si="27"/>
        <v>medium</v>
      </c>
      <c r="F185" s="24" t="str">
        <f t="shared" si="28"/>
        <v>medium</v>
      </c>
      <c r="G185" s="4"/>
      <c r="H185" s="4"/>
    </row>
    <row r="186" spans="1:8">
      <c r="A186">
        <v>179</v>
      </c>
      <c r="B186" s="3" t="str">
        <f>IF((ISBLANK($B$1)),"",'Info sheet (do not Change)'!P182)</f>
        <v>No</v>
      </c>
      <c r="C186" s="3">
        <v>10</v>
      </c>
      <c r="D186" s="3">
        <v>66</v>
      </c>
      <c r="E186" s="24" t="str">
        <f t="shared" si="27"/>
        <v>medium</v>
      </c>
      <c r="F186" s="24" t="str">
        <f t="shared" si="28"/>
        <v>medium</v>
      </c>
      <c r="G186" s="4"/>
      <c r="H186" s="4"/>
    </row>
    <row r="187" spans="1:8">
      <c r="A187">
        <v>180</v>
      </c>
      <c r="B187" s="3" t="str">
        <f>IF((ISBLANK($B$1)),"",'Info sheet (do not Change)'!P183)</f>
        <v>No</v>
      </c>
      <c r="C187" s="3">
        <v>12.5</v>
      </c>
      <c r="D187" s="3">
        <v>83</v>
      </c>
      <c r="E187" s="24" t="str">
        <f t="shared" si="27"/>
        <v>high</v>
      </c>
      <c r="F187" s="24" t="str">
        <f t="shared" si="28"/>
        <v>high</v>
      </c>
      <c r="G187" s="4"/>
      <c r="H187" s="4"/>
    </row>
    <row r="188" spans="1:8">
      <c r="A188">
        <v>181</v>
      </c>
      <c r="B188" s="3" t="str">
        <f>IF((ISBLANK($B$1)),"",'Info sheet (do not Change)'!P184)</f>
        <v>Yes</v>
      </c>
      <c r="C188" s="3">
        <v>11</v>
      </c>
      <c r="D188" s="3">
        <v>77</v>
      </c>
      <c r="E188" s="24" t="str">
        <f t="shared" si="27"/>
        <v>high</v>
      </c>
      <c r="F188" s="24" t="str">
        <f t="shared" si="28"/>
        <v>high</v>
      </c>
      <c r="G188" s="4"/>
      <c r="H188" s="4"/>
    </row>
    <row r="189" spans="1:8">
      <c r="A189">
        <v>182</v>
      </c>
      <c r="B189" s="3" t="str">
        <f>IF((ISBLANK($B$1)),"",'Info sheet (do not Change)'!P185)</f>
        <v>Yes</v>
      </c>
      <c r="C189" s="3">
        <v>6.5</v>
      </c>
      <c r="D189" s="3">
        <v>77</v>
      </c>
      <c r="E189" s="24" t="str">
        <f t="shared" si="27"/>
        <v>poor</v>
      </c>
      <c r="F189" s="24" t="str">
        <f t="shared" si="28"/>
        <v>high</v>
      </c>
      <c r="G189" s="4"/>
      <c r="H189" s="4"/>
    </row>
    <row r="190" spans="1:8">
      <c r="A190">
        <v>183</v>
      </c>
      <c r="B190" s="3" t="str">
        <f>IF((ISBLANK($B$1)),"",'Info sheet (do not Change)'!P186)</f>
        <v>No</v>
      </c>
      <c r="C190" s="3">
        <v>11</v>
      </c>
      <c r="D190" s="3">
        <v>74</v>
      </c>
      <c r="E190" s="24" t="str">
        <f t="shared" si="27"/>
        <v>high</v>
      </c>
      <c r="F190" s="24" t="str">
        <f t="shared" si="28"/>
        <v>high</v>
      </c>
      <c r="G190" s="4"/>
      <c r="H190" s="4"/>
    </row>
    <row r="191" spans="1:8">
      <c r="A191">
        <v>184</v>
      </c>
      <c r="B191" s="3" t="str">
        <f>IF((ISBLANK($B$1)),"",'Info sheet (do not Change)'!P187)</f>
        <v>No</v>
      </c>
      <c r="C191" s="3">
        <v>11.5</v>
      </c>
      <c r="D191" s="3">
        <v>72</v>
      </c>
      <c r="E191" s="24" t="str">
        <f t="shared" si="27"/>
        <v>high</v>
      </c>
      <c r="F191" s="24" t="str">
        <f t="shared" si="28"/>
        <v>high</v>
      </c>
      <c r="G191" s="4"/>
      <c r="H191" s="4"/>
    </row>
    <row r="192" spans="1:8">
      <c r="A192">
        <v>185</v>
      </c>
      <c r="B192" s="3" t="str">
        <f>IF((ISBLANK($B$1)),"",'Info sheet (do not Change)'!P188)</f>
        <v>Yes</v>
      </c>
      <c r="C192" s="3">
        <v>11</v>
      </c>
      <c r="D192" s="3">
        <v>63</v>
      </c>
      <c r="E192" s="24" t="str">
        <f t="shared" si="27"/>
        <v>high</v>
      </c>
      <c r="F192" s="24" t="str">
        <f t="shared" si="28"/>
        <v>medium</v>
      </c>
      <c r="G192" s="4"/>
      <c r="H192" s="4"/>
    </row>
    <row r="193" spans="1:8">
      <c r="A193">
        <v>186</v>
      </c>
      <c r="B193" s="3" t="str">
        <f>IF((ISBLANK($B$1)),"",'Info sheet (do not Change)'!P189)</f>
        <v>Yes</v>
      </c>
      <c r="C193" s="3">
        <v>12</v>
      </c>
      <c r="D193" s="3">
        <v>72</v>
      </c>
      <c r="E193" s="24" t="str">
        <f t="shared" si="27"/>
        <v>high</v>
      </c>
      <c r="F193" s="24" t="str">
        <f t="shared" si="28"/>
        <v>high</v>
      </c>
      <c r="G193" s="4"/>
      <c r="H193" s="4"/>
    </row>
    <row r="194" spans="1:8">
      <c r="A194">
        <v>187</v>
      </c>
      <c r="B194" s="3" t="str">
        <f>IF((ISBLANK($B$1)),"",'Info sheet (do not Change)'!P190)</f>
        <v>No</v>
      </c>
      <c r="C194" s="3">
        <v>10</v>
      </c>
      <c r="D194" s="3">
        <v>75</v>
      </c>
      <c r="E194" s="24" t="str">
        <f t="shared" si="27"/>
        <v>medium</v>
      </c>
      <c r="F194" s="24" t="str">
        <f t="shared" si="28"/>
        <v>high</v>
      </c>
      <c r="G194" s="4"/>
      <c r="H194" s="4"/>
    </row>
    <row r="195" spans="1:8">
      <c r="A195">
        <v>188</v>
      </c>
      <c r="B195" s="3" t="str">
        <f>IF((ISBLANK($B$1)),"",'Info sheet (do not Change)'!P191)</f>
        <v>Yes</v>
      </c>
      <c r="C195" s="3">
        <v>8.5</v>
      </c>
      <c r="D195" s="3">
        <v>59</v>
      </c>
      <c r="E195" s="24" t="str">
        <f t="shared" si="27"/>
        <v>medium</v>
      </c>
      <c r="F195" s="24" t="str">
        <f t="shared" si="28"/>
        <v>medium</v>
      </c>
      <c r="G195" s="4"/>
      <c r="H195" s="4"/>
    </row>
    <row r="196" spans="1:8">
      <c r="A196">
        <v>189</v>
      </c>
      <c r="B196" s="3" t="str">
        <f>IF((ISBLANK($B$1)),"",'Info sheet (do not Change)'!P192)</f>
        <v>No</v>
      </c>
      <c r="C196" s="3">
        <v>10</v>
      </c>
      <c r="D196" s="3">
        <v>53</v>
      </c>
      <c r="E196" s="24" t="str">
        <f t="shared" si="27"/>
        <v>medium</v>
      </c>
      <c r="F196" s="24" t="str">
        <f t="shared" si="28"/>
        <v>medium</v>
      </c>
      <c r="G196" s="3"/>
      <c r="H196" s="4"/>
    </row>
    <row r="197" spans="1:8">
      <c r="A197">
        <v>190</v>
      </c>
      <c r="B197" s="3" t="str">
        <f>IF((ISBLANK($B$1)),"",'Info sheet (do not Change)'!P193)</f>
        <v>No</v>
      </c>
      <c r="C197" s="3">
        <v>8</v>
      </c>
      <c r="D197" s="3">
        <v>53</v>
      </c>
      <c r="E197" s="24" t="str">
        <f t="shared" si="27"/>
        <v>medium</v>
      </c>
      <c r="F197" s="24" t="str">
        <f t="shared" si="28"/>
        <v>medium</v>
      </c>
      <c r="G197" s="4"/>
      <c r="H197" s="4"/>
    </row>
    <row r="198" spans="1:8">
      <c r="A198">
        <v>191</v>
      </c>
      <c r="B198" s="3" t="str">
        <f>IF((ISBLANK($B$1)),"",'Info sheet (do not Change)'!P194)</f>
        <v>Yes</v>
      </c>
      <c r="C198" s="3">
        <v>8</v>
      </c>
      <c r="D198" s="3">
        <v>50</v>
      </c>
      <c r="E198" s="24" t="str">
        <f t="shared" si="27"/>
        <v>medium</v>
      </c>
      <c r="F198" s="24" t="str">
        <f t="shared" si="28"/>
        <v>poor</v>
      </c>
      <c r="G198" s="4"/>
      <c r="H198" s="4"/>
    </row>
    <row r="199" spans="1:8">
      <c r="A199">
        <v>192</v>
      </c>
      <c r="B199" s="3" t="str">
        <f>IF((ISBLANK($B$1)),"",'Info sheet (do not Change)'!P195)</f>
        <v>Yes</v>
      </c>
      <c r="C199" s="3">
        <v>12</v>
      </c>
      <c r="D199" s="3">
        <v>48</v>
      </c>
      <c r="E199" s="24" t="str">
        <f t="shared" si="27"/>
        <v>high</v>
      </c>
      <c r="F199" s="24" t="str">
        <f t="shared" si="28"/>
        <v>poor</v>
      </c>
      <c r="G199" s="4"/>
      <c r="H199" s="4"/>
    </row>
    <row r="200" spans="1:8">
      <c r="A200">
        <v>193</v>
      </c>
      <c r="B200" s="3" t="str">
        <f>IF((ISBLANK($B$1)),"",'Info sheet (do not Change)'!P196)</f>
        <v>No</v>
      </c>
      <c r="C200" s="3">
        <v>9</v>
      </c>
      <c r="D200" s="3">
        <v>39</v>
      </c>
      <c r="E200" s="24" t="str">
        <f t="shared" si="27"/>
        <v>medium</v>
      </c>
      <c r="F200" s="24" t="str">
        <f t="shared" si="28"/>
        <v>poor</v>
      </c>
      <c r="G200" s="4"/>
      <c r="H200" s="3"/>
    </row>
    <row r="201" spans="1:8">
      <c r="A201">
        <v>194</v>
      </c>
      <c r="B201" s="3" t="str">
        <f>IF((ISBLANK($B$1)),"",'Info sheet (do not Change)'!P197)</f>
        <v>No</v>
      </c>
      <c r="C201" s="3">
        <v>6.5</v>
      </c>
      <c r="D201" s="3">
        <v>45</v>
      </c>
      <c r="E201" s="24" t="str">
        <f t="shared" ref="E201:E264" si="29">IF($C201&lt;=7.5,"poor",IF($C201&lt;=10.5,"medium",IF($C201&lt;=13.5,"high","outstanding")))</f>
        <v>poor</v>
      </c>
      <c r="F201" s="24" t="str">
        <f t="shared" ref="F201:F264" si="30">IF($D201&lt;=50,"poor",IF($D201&lt;=70,"medium",IF($D201&lt;=90,"high","outstanding")))</f>
        <v>poor</v>
      </c>
      <c r="G201" s="4"/>
      <c r="H201" s="3"/>
    </row>
    <row r="202" spans="1:8">
      <c r="A202">
        <v>195</v>
      </c>
      <c r="B202" s="3" t="str">
        <f>IF((ISBLANK($B$1)),"",'Info sheet (do not Change)'!P198)</f>
        <v>Yes</v>
      </c>
      <c r="C202" s="3">
        <v>10</v>
      </c>
      <c r="D202" s="3">
        <v>48</v>
      </c>
      <c r="E202" s="24" t="str">
        <f t="shared" si="29"/>
        <v>medium</v>
      </c>
      <c r="F202" s="24" t="str">
        <f t="shared" si="30"/>
        <v>poor</v>
      </c>
      <c r="G202" s="4"/>
      <c r="H202" s="4"/>
    </row>
    <row r="203" spans="1:8">
      <c r="A203">
        <v>196</v>
      </c>
      <c r="B203" s="3" t="str">
        <f>IF((ISBLANK($B$1)),"",'Info sheet (do not Change)'!P199)</f>
        <v>Yes</v>
      </c>
      <c r="C203" s="3">
        <v>10</v>
      </c>
      <c r="D203" s="3">
        <v>65</v>
      </c>
      <c r="E203" s="24" t="str">
        <f t="shared" si="29"/>
        <v>medium</v>
      </c>
      <c r="F203" s="24" t="str">
        <f t="shared" si="30"/>
        <v>medium</v>
      </c>
      <c r="G203" s="4"/>
      <c r="H203" s="4"/>
    </row>
    <row r="204" spans="1:8">
      <c r="A204">
        <v>197</v>
      </c>
      <c r="B204" s="3" t="str">
        <f>IF((ISBLANK($B$1)),"",'Info sheet (do not Change)'!P200)</f>
        <v>No</v>
      </c>
      <c r="C204" s="3">
        <v>12</v>
      </c>
      <c r="D204" s="3">
        <v>59</v>
      </c>
      <c r="E204" s="24" t="str">
        <f t="shared" si="29"/>
        <v>high</v>
      </c>
      <c r="F204" s="24" t="str">
        <f t="shared" si="30"/>
        <v>medium</v>
      </c>
      <c r="G204" s="4"/>
      <c r="H204" s="4"/>
    </row>
    <row r="205" spans="1:8">
      <c r="A205">
        <v>198</v>
      </c>
      <c r="B205" s="3" t="str">
        <f>IF((ISBLANK($B$1)),"",'Info sheet (do not Change)'!P201)</f>
        <v>No</v>
      </c>
      <c r="C205" s="3">
        <v>11</v>
      </c>
      <c r="D205" s="3">
        <v>59</v>
      </c>
      <c r="E205" s="24" t="str">
        <f t="shared" si="29"/>
        <v>high</v>
      </c>
      <c r="F205" s="24" t="str">
        <f t="shared" si="30"/>
        <v>medium</v>
      </c>
      <c r="G205" s="4"/>
      <c r="H205" s="4"/>
    </row>
    <row r="206" spans="1:8">
      <c r="A206">
        <v>199</v>
      </c>
      <c r="B206" s="3" t="str">
        <f>IF((ISBLANK($B$1)),"",'Info sheet (do not Change)'!P202)</f>
        <v>Yes</v>
      </c>
      <c r="C206" s="3">
        <v>8.5</v>
      </c>
      <c r="D206" s="3">
        <v>56</v>
      </c>
      <c r="E206" s="24" t="str">
        <f t="shared" si="29"/>
        <v>medium</v>
      </c>
      <c r="F206" s="24" t="str">
        <f t="shared" si="30"/>
        <v>medium</v>
      </c>
      <c r="G206" s="4"/>
      <c r="H206" s="4"/>
    </row>
    <row r="207" spans="1:8">
      <c r="A207">
        <v>200</v>
      </c>
      <c r="B207" s="3" t="str">
        <f>IF((ISBLANK($B$1)),"",'Info sheet (do not Change)'!P203)</f>
        <v>Yes</v>
      </c>
      <c r="C207" s="3">
        <v>7.5</v>
      </c>
      <c r="D207" s="3">
        <v>54</v>
      </c>
      <c r="E207" s="24" t="str">
        <f t="shared" si="29"/>
        <v>poor</v>
      </c>
      <c r="F207" s="24" t="str">
        <f t="shared" si="30"/>
        <v>medium</v>
      </c>
      <c r="G207" s="4"/>
      <c r="H207" s="4"/>
    </row>
    <row r="208" spans="1:8">
      <c r="A208">
        <v>201</v>
      </c>
      <c r="B208" s="3" t="str">
        <f>IF((ISBLANK($B$1)),"",'Info sheet (do not Change)'!P204)</f>
        <v>No</v>
      </c>
      <c r="C208" s="3">
        <v>11.5</v>
      </c>
      <c r="D208" s="3">
        <v>45</v>
      </c>
      <c r="E208" s="24" t="str">
        <f t="shared" si="29"/>
        <v>high</v>
      </c>
      <c r="F208" s="24" t="str">
        <f t="shared" si="30"/>
        <v>poor</v>
      </c>
      <c r="G208" s="4"/>
      <c r="H208" s="4"/>
    </row>
    <row r="209" spans="1:8">
      <c r="A209">
        <v>202</v>
      </c>
      <c r="B209" s="3" t="str">
        <f>IF((ISBLANK($B$1)),"",'Info sheet (do not Change)'!P205)</f>
        <v>No</v>
      </c>
      <c r="C209" s="3">
        <v>11.5</v>
      </c>
      <c r="D209" s="3">
        <v>48</v>
      </c>
      <c r="E209" s="24" t="str">
        <f t="shared" si="29"/>
        <v>high</v>
      </c>
      <c r="F209" s="24" t="str">
        <f t="shared" si="30"/>
        <v>poor</v>
      </c>
      <c r="G209" s="4"/>
      <c r="H209" s="4"/>
    </row>
    <row r="210" spans="1:8">
      <c r="A210">
        <v>203</v>
      </c>
      <c r="B210" s="3" t="str">
        <f>IF((ISBLANK($B$1)),"",'Info sheet (do not Change)'!P206)</f>
        <v>Yes</v>
      </c>
      <c r="C210" s="3">
        <v>12</v>
      </c>
      <c r="D210" s="3">
        <v>51</v>
      </c>
      <c r="E210" s="24" t="str">
        <f t="shared" si="29"/>
        <v>high</v>
      </c>
      <c r="F210" s="24" t="str">
        <f t="shared" si="30"/>
        <v>medium</v>
      </c>
      <c r="G210" s="4"/>
      <c r="H210" s="4"/>
    </row>
    <row r="211" spans="1:8">
      <c r="A211">
        <v>204</v>
      </c>
      <c r="B211" s="3" t="str">
        <f>IF((ISBLANK($B$1)),"",'Info sheet (do not Change)'!P207)</f>
        <v>Yes</v>
      </c>
      <c r="C211" s="3">
        <v>12</v>
      </c>
      <c r="D211" s="3">
        <v>68</v>
      </c>
      <c r="E211" s="24" t="str">
        <f t="shared" si="29"/>
        <v>high</v>
      </c>
      <c r="F211" s="24" t="str">
        <f t="shared" si="30"/>
        <v>medium</v>
      </c>
      <c r="G211" s="3"/>
      <c r="H211" s="4"/>
    </row>
    <row r="212" spans="1:8">
      <c r="A212">
        <v>205</v>
      </c>
      <c r="B212" s="3" t="str">
        <f>IF((ISBLANK($B$1)),"",'Info sheet (do not Change)'!P208)</f>
        <v>No</v>
      </c>
      <c r="C212" s="3">
        <v>8</v>
      </c>
      <c r="D212" s="3">
        <v>62</v>
      </c>
      <c r="E212" s="24" t="str">
        <f t="shared" si="29"/>
        <v>medium</v>
      </c>
      <c r="F212" s="24" t="str">
        <f t="shared" si="30"/>
        <v>medium</v>
      </c>
      <c r="G212" s="3"/>
      <c r="H212" s="4"/>
    </row>
    <row r="213" spans="1:8">
      <c r="A213">
        <v>206</v>
      </c>
      <c r="B213" s="3" t="str">
        <f>IF((ISBLANK($B$1)),"",'Info sheet (do not Change)'!P209)</f>
        <v>No</v>
      </c>
      <c r="C213" s="3">
        <v>8</v>
      </c>
      <c r="D213" s="3">
        <v>62</v>
      </c>
      <c r="E213" s="24" t="str">
        <f t="shared" si="29"/>
        <v>medium</v>
      </c>
      <c r="F213" s="24" t="str">
        <f t="shared" si="30"/>
        <v>medium</v>
      </c>
      <c r="G213" s="4"/>
      <c r="H213" s="4"/>
    </row>
    <row r="214" spans="1:8">
      <c r="A214">
        <v>207</v>
      </c>
      <c r="B214" s="3" t="str">
        <f>IF((ISBLANK($B$1)),"",'Info sheet (do not Change)'!P210)</f>
        <v>Yes</v>
      </c>
      <c r="C214" s="3">
        <v>12</v>
      </c>
      <c r="D214" s="3">
        <v>59</v>
      </c>
      <c r="E214" s="24" t="str">
        <f t="shared" si="29"/>
        <v>high</v>
      </c>
      <c r="F214" s="24" t="str">
        <f t="shared" si="30"/>
        <v>medium</v>
      </c>
      <c r="G214" s="4"/>
      <c r="H214" s="4"/>
    </row>
    <row r="215" spans="1:8">
      <c r="A215">
        <v>208</v>
      </c>
      <c r="B215" s="3" t="str">
        <f>IF((ISBLANK($B$1)),"",'Info sheet (do not Change)'!P211)</f>
        <v>Yes</v>
      </c>
      <c r="C215" s="3">
        <v>7.5</v>
      </c>
      <c r="D215" s="3">
        <v>57.95999999999998</v>
      </c>
      <c r="E215" s="24" t="str">
        <f t="shared" si="29"/>
        <v>poor</v>
      </c>
      <c r="F215" s="24" t="str">
        <f t="shared" si="30"/>
        <v>medium</v>
      </c>
      <c r="G215" s="4"/>
      <c r="H215" s="4"/>
    </row>
    <row r="216" spans="1:8">
      <c r="A216">
        <v>209</v>
      </c>
      <c r="B216" s="3" t="str">
        <f>IF((ISBLANK($B$1)),"",'Info sheet (do not Change)'!P212)</f>
        <v>No</v>
      </c>
      <c r="C216" s="3">
        <v>8</v>
      </c>
      <c r="D216" s="3">
        <v>51</v>
      </c>
      <c r="E216" s="24" t="str">
        <f t="shared" si="29"/>
        <v>medium</v>
      </c>
      <c r="F216" s="24" t="str">
        <f t="shared" si="30"/>
        <v>medium</v>
      </c>
      <c r="G216" s="4"/>
      <c r="H216" s="4"/>
    </row>
    <row r="217" spans="1:8">
      <c r="A217">
        <v>210</v>
      </c>
      <c r="B217" s="3" t="str">
        <f>IF((ISBLANK($B$1)),"",'Info sheet (do not Change)'!P213)</f>
        <v>No</v>
      </c>
      <c r="C217" s="3">
        <v>11</v>
      </c>
      <c r="D217" s="3">
        <v>54</v>
      </c>
      <c r="E217" s="24" t="str">
        <f t="shared" si="29"/>
        <v>high</v>
      </c>
      <c r="F217" s="24" t="str">
        <f t="shared" si="30"/>
        <v>medium</v>
      </c>
      <c r="G217" s="4"/>
      <c r="H217" s="4"/>
    </row>
    <row r="218" spans="1:8">
      <c r="A218">
        <v>211</v>
      </c>
      <c r="B218" s="3" t="str">
        <f>IF((ISBLANK($B$1)),"",'Info sheet (do not Change)'!P214)</f>
        <v>Yes</v>
      </c>
      <c r="C218" s="3">
        <v>8</v>
      </c>
      <c r="D218" s="3">
        <v>57</v>
      </c>
      <c r="E218" s="24" t="str">
        <f t="shared" si="29"/>
        <v>medium</v>
      </c>
      <c r="F218" s="24" t="str">
        <f t="shared" si="30"/>
        <v>medium</v>
      </c>
      <c r="G218" s="4"/>
      <c r="H218" s="4"/>
    </row>
    <row r="219" spans="1:8">
      <c r="A219">
        <v>212</v>
      </c>
      <c r="B219" s="3" t="str">
        <f>IF((ISBLANK($B$1)),"",'Info sheet (do not Change)'!P215)</f>
        <v>Yes</v>
      </c>
      <c r="C219" s="3">
        <v>7</v>
      </c>
      <c r="D219" s="3">
        <v>74</v>
      </c>
      <c r="E219" s="24" t="str">
        <f t="shared" si="29"/>
        <v>poor</v>
      </c>
      <c r="F219" s="24" t="str">
        <f t="shared" si="30"/>
        <v>high</v>
      </c>
      <c r="G219" s="4"/>
      <c r="H219" s="4"/>
    </row>
    <row r="220" spans="1:8">
      <c r="A220">
        <v>213</v>
      </c>
      <c r="B220" s="3" t="str">
        <f>IF((ISBLANK($B$1)),"",'Info sheet (do not Change)'!P216)</f>
        <v>No</v>
      </c>
      <c r="C220" s="3">
        <v>10.5</v>
      </c>
      <c r="D220" s="3">
        <v>68</v>
      </c>
      <c r="E220" s="24" t="str">
        <f t="shared" si="29"/>
        <v>medium</v>
      </c>
      <c r="F220" s="24" t="str">
        <f t="shared" si="30"/>
        <v>medium</v>
      </c>
      <c r="G220" s="4"/>
      <c r="H220" s="4"/>
    </row>
    <row r="221" spans="1:8">
      <c r="A221">
        <v>214</v>
      </c>
      <c r="B221" s="3" t="str">
        <f>IF((ISBLANK($B$1)),"",'Info sheet (do not Change)'!P217)</f>
        <v>No</v>
      </c>
      <c r="C221" s="3">
        <v>10.5</v>
      </c>
      <c r="D221" s="3">
        <v>65</v>
      </c>
      <c r="E221" s="24" t="str">
        <f t="shared" si="29"/>
        <v>medium</v>
      </c>
      <c r="F221" s="24" t="str">
        <f t="shared" si="30"/>
        <v>medium</v>
      </c>
      <c r="G221" s="4"/>
      <c r="H221" s="4"/>
    </row>
    <row r="222" spans="1:8">
      <c r="A222">
        <v>215</v>
      </c>
      <c r="B222" s="3" t="str">
        <f>IF((ISBLANK($B$1)),"",'Info sheet (do not Change)'!P218)</f>
        <v>Yes</v>
      </c>
      <c r="C222" s="3">
        <v>10</v>
      </c>
      <c r="D222" s="3">
        <v>62</v>
      </c>
      <c r="E222" s="24" t="str">
        <f t="shared" si="29"/>
        <v>medium</v>
      </c>
      <c r="F222" s="24" t="str">
        <f t="shared" si="30"/>
        <v>medium</v>
      </c>
      <c r="G222" s="4"/>
      <c r="H222" s="4"/>
    </row>
    <row r="223" spans="1:8">
      <c r="A223">
        <v>216</v>
      </c>
      <c r="B223" s="3" t="str">
        <f>IF((ISBLANK($B$1)),"",'Info sheet (do not Change)'!P219)</f>
        <v>Yes</v>
      </c>
      <c r="C223" s="3">
        <v>12</v>
      </c>
      <c r="D223" s="3">
        <v>60</v>
      </c>
      <c r="E223" s="24" t="str">
        <f t="shared" si="29"/>
        <v>high</v>
      </c>
      <c r="F223" s="24" t="str">
        <f t="shared" si="30"/>
        <v>medium</v>
      </c>
      <c r="G223" s="4"/>
      <c r="H223" s="4"/>
    </row>
    <row r="224" spans="1:8">
      <c r="A224">
        <v>217</v>
      </c>
      <c r="B224" s="3" t="str">
        <f>IF((ISBLANK($B$1)),"",'Info sheet (do not Change)'!P220)</f>
        <v>No</v>
      </c>
      <c r="C224" s="3">
        <v>9</v>
      </c>
      <c r="D224" s="3">
        <v>51</v>
      </c>
      <c r="E224" s="24" t="str">
        <f t="shared" si="29"/>
        <v>medium</v>
      </c>
      <c r="F224" s="24" t="str">
        <f t="shared" si="30"/>
        <v>medium</v>
      </c>
      <c r="G224" s="4"/>
      <c r="H224" s="3"/>
    </row>
    <row r="225" spans="1:8">
      <c r="A225">
        <v>218</v>
      </c>
      <c r="B225" s="3" t="str">
        <f>IF((ISBLANK($B$1)),"",'Info sheet (do not Change)'!P221)</f>
        <v>No</v>
      </c>
      <c r="C225" s="3">
        <v>8</v>
      </c>
      <c r="D225" s="3">
        <v>54</v>
      </c>
      <c r="E225" s="24" t="str">
        <f t="shared" si="29"/>
        <v>medium</v>
      </c>
      <c r="F225" s="24" t="str">
        <f t="shared" si="30"/>
        <v>medium</v>
      </c>
      <c r="G225" s="4"/>
      <c r="H225" s="3"/>
    </row>
    <row r="226" spans="1:8">
      <c r="A226">
        <v>219</v>
      </c>
      <c r="B226" s="3" t="str">
        <f>IF((ISBLANK($B$1)),"",'Info sheet (do not Change)'!P222)</f>
        <v>Yes</v>
      </c>
      <c r="C226" s="3">
        <v>11.5</v>
      </c>
      <c r="D226" s="3">
        <v>57</v>
      </c>
      <c r="E226" s="24" t="str">
        <f t="shared" si="29"/>
        <v>high</v>
      </c>
      <c r="F226" s="24" t="str">
        <f t="shared" si="30"/>
        <v>medium</v>
      </c>
      <c r="G226" s="4"/>
      <c r="H226" s="3"/>
    </row>
    <row r="227" spans="1:8">
      <c r="A227">
        <v>220</v>
      </c>
      <c r="B227" s="3" t="str">
        <f>IF((ISBLANK($B$1)),"",'Info sheet (do not Change)'!P223)</f>
        <v>Yes</v>
      </c>
      <c r="C227" s="3">
        <v>11</v>
      </c>
      <c r="D227" s="3">
        <v>74</v>
      </c>
      <c r="E227" s="24" t="str">
        <f t="shared" si="29"/>
        <v>high</v>
      </c>
      <c r="F227" s="24" t="str">
        <f t="shared" si="30"/>
        <v>high</v>
      </c>
      <c r="G227" s="4"/>
      <c r="H227" s="4"/>
    </row>
    <row r="228" spans="1:8">
      <c r="A228">
        <v>221</v>
      </c>
      <c r="B228" s="3" t="str">
        <f>IF((ISBLANK($B$1)),"",'Info sheet (do not Change)'!P224)</f>
        <v>No</v>
      </c>
      <c r="C228" s="3">
        <v>11</v>
      </c>
      <c r="D228" s="3">
        <v>68</v>
      </c>
      <c r="E228" s="24" t="str">
        <f t="shared" si="29"/>
        <v>high</v>
      </c>
      <c r="F228" s="24" t="str">
        <f t="shared" si="30"/>
        <v>medium</v>
      </c>
      <c r="G228" s="4"/>
      <c r="H228" s="4"/>
    </row>
    <row r="229" spans="1:8">
      <c r="A229">
        <v>222</v>
      </c>
      <c r="B229" s="3" t="str">
        <f>IF((ISBLANK($B$1)),"",'Info sheet (do not Change)'!P225)</f>
        <v>No</v>
      </c>
      <c r="C229" s="3">
        <v>13</v>
      </c>
      <c r="D229" s="3">
        <v>65</v>
      </c>
      <c r="E229" s="24" t="str">
        <f t="shared" si="29"/>
        <v>high</v>
      </c>
      <c r="F229" s="24" t="str">
        <f t="shared" si="30"/>
        <v>medium</v>
      </c>
      <c r="G229" s="4"/>
      <c r="H229" s="4"/>
    </row>
    <row r="230" spans="1:8">
      <c r="A230">
        <v>223</v>
      </c>
      <c r="B230" s="3" t="str">
        <f>IF((ISBLANK($B$1)),"",'Info sheet (do not Change)'!P226)</f>
        <v>Yes</v>
      </c>
      <c r="C230" s="3">
        <v>10</v>
      </c>
      <c r="D230" s="3">
        <v>62</v>
      </c>
      <c r="E230" s="24" t="str">
        <f t="shared" si="29"/>
        <v>medium</v>
      </c>
      <c r="F230" s="24" t="str">
        <f t="shared" si="30"/>
        <v>medium</v>
      </c>
      <c r="G230" s="4"/>
      <c r="H230" s="4"/>
    </row>
    <row r="231" spans="1:8">
      <c r="A231">
        <v>224</v>
      </c>
      <c r="B231" s="3" t="str">
        <f>IF((ISBLANK($B$1)),"",'Info sheet (do not Change)'!P227)</f>
        <v>Yes</v>
      </c>
      <c r="C231" s="3">
        <v>9</v>
      </c>
      <c r="D231" s="3">
        <v>60</v>
      </c>
      <c r="E231" s="24" t="str">
        <f t="shared" si="29"/>
        <v>medium</v>
      </c>
      <c r="F231" s="24" t="str">
        <f t="shared" si="30"/>
        <v>medium</v>
      </c>
      <c r="G231" s="4"/>
      <c r="H231" s="4"/>
    </row>
    <row r="232" spans="1:8">
      <c r="A232">
        <v>225</v>
      </c>
      <c r="B232" s="3" t="str">
        <f>IF((ISBLANK($B$1)),"",'Info sheet (do not Change)'!P228)</f>
        <v>No</v>
      </c>
      <c r="C232" s="3">
        <v>11</v>
      </c>
      <c r="D232" s="3">
        <v>51</v>
      </c>
      <c r="E232" s="24" t="str">
        <f t="shared" si="29"/>
        <v>high</v>
      </c>
      <c r="F232" s="24" t="str">
        <f t="shared" si="30"/>
        <v>medium</v>
      </c>
      <c r="G232" s="3"/>
      <c r="H232" s="4"/>
    </row>
    <row r="233" spans="1:8">
      <c r="A233">
        <v>226</v>
      </c>
      <c r="B233" s="3" t="str">
        <f>IF((ISBLANK($B$1)),"",'Info sheet (do not Change)'!P229)</f>
        <v>No</v>
      </c>
      <c r="C233" s="3">
        <v>9.5</v>
      </c>
      <c r="D233" s="3">
        <v>54</v>
      </c>
      <c r="E233" s="24" t="str">
        <f t="shared" si="29"/>
        <v>medium</v>
      </c>
      <c r="F233" s="24" t="str">
        <f t="shared" si="30"/>
        <v>medium</v>
      </c>
      <c r="G233" s="3"/>
      <c r="H233" s="4"/>
    </row>
    <row r="234" spans="1:8">
      <c r="A234">
        <v>227</v>
      </c>
      <c r="B234" s="3" t="str">
        <f>IF((ISBLANK($B$1)),"",'Info sheet (do not Change)'!P230)</f>
        <v>Yes</v>
      </c>
      <c r="C234" s="3">
        <v>9</v>
      </c>
      <c r="D234" s="3">
        <v>60</v>
      </c>
      <c r="E234" s="24" t="str">
        <f t="shared" si="29"/>
        <v>medium</v>
      </c>
      <c r="F234" s="24" t="str">
        <f t="shared" si="30"/>
        <v>medium</v>
      </c>
      <c r="G234" s="4"/>
      <c r="H234" s="4"/>
    </row>
    <row r="235" spans="1:8">
      <c r="A235">
        <v>228</v>
      </c>
      <c r="B235" s="3" t="str">
        <f>IF((ISBLANK($B$1)),"",'Info sheet (do not Change)'!P231)</f>
        <v>Yes</v>
      </c>
      <c r="C235" s="3">
        <v>11</v>
      </c>
      <c r="D235" s="3">
        <v>77</v>
      </c>
      <c r="E235" s="24" t="str">
        <f t="shared" si="29"/>
        <v>high</v>
      </c>
      <c r="F235" s="24" t="str">
        <f t="shared" si="30"/>
        <v>high</v>
      </c>
      <c r="G235" s="4"/>
      <c r="H235" s="4"/>
    </row>
    <row r="236" spans="1:8">
      <c r="A236">
        <v>229</v>
      </c>
      <c r="B236" s="3" t="str">
        <f>IF((ISBLANK($B$1)),"",'Info sheet (do not Change)'!P232)</f>
        <v>No</v>
      </c>
      <c r="C236" s="3">
        <v>8.5</v>
      </c>
      <c r="D236" s="3">
        <v>71</v>
      </c>
      <c r="E236" s="24" t="str">
        <f t="shared" si="29"/>
        <v>medium</v>
      </c>
      <c r="F236" s="24" t="str">
        <f t="shared" si="30"/>
        <v>high</v>
      </c>
      <c r="G236" s="4"/>
      <c r="H236" s="4"/>
    </row>
    <row r="237" spans="1:8">
      <c r="A237">
        <v>230</v>
      </c>
      <c r="B237" s="3" t="str">
        <f>IF((ISBLANK($B$1)),"",'Info sheet (do not Change)'!P233)</f>
        <v>No</v>
      </c>
      <c r="C237" s="3">
        <v>7.5</v>
      </c>
      <c r="D237" s="3">
        <v>68</v>
      </c>
      <c r="E237" s="24" t="str">
        <f t="shared" si="29"/>
        <v>poor</v>
      </c>
      <c r="F237" s="24" t="str">
        <f t="shared" si="30"/>
        <v>medium</v>
      </c>
      <c r="G237" s="4"/>
      <c r="H237" s="4"/>
    </row>
    <row r="238" spans="1:8">
      <c r="A238">
        <v>231</v>
      </c>
      <c r="B238" s="3" t="str">
        <f>IF((ISBLANK($B$1)),"",'Info sheet (do not Change)'!P234)</f>
        <v>Yes</v>
      </c>
      <c r="C238" s="3">
        <v>11</v>
      </c>
      <c r="D238" s="3">
        <v>65</v>
      </c>
      <c r="E238" s="24" t="str">
        <f t="shared" si="29"/>
        <v>high</v>
      </c>
      <c r="F238" s="24" t="str">
        <f t="shared" si="30"/>
        <v>medium</v>
      </c>
      <c r="G238" s="4"/>
      <c r="H238" s="4"/>
    </row>
    <row r="239" spans="1:8">
      <c r="A239">
        <v>232</v>
      </c>
      <c r="B239" s="3" t="str">
        <f>IF((ISBLANK($B$1)),"",'Info sheet (do not Change)'!P235)</f>
        <v>Yes</v>
      </c>
      <c r="C239" s="3">
        <v>10.5</v>
      </c>
      <c r="D239" s="3">
        <v>63</v>
      </c>
      <c r="E239" s="24" t="str">
        <f t="shared" si="29"/>
        <v>medium</v>
      </c>
      <c r="F239" s="24" t="str">
        <f t="shared" si="30"/>
        <v>medium</v>
      </c>
      <c r="G239" s="4"/>
      <c r="H239" s="4"/>
    </row>
    <row r="240" spans="1:8">
      <c r="A240">
        <v>233</v>
      </c>
      <c r="B240" s="3" t="str">
        <f>IF((ISBLANK($B$1)),"",'Info sheet (do not Change)'!P236)</f>
        <v>No</v>
      </c>
      <c r="C240" s="3">
        <v>10</v>
      </c>
      <c r="D240" s="3">
        <v>54</v>
      </c>
      <c r="E240" s="24" t="str">
        <f t="shared" si="29"/>
        <v>medium</v>
      </c>
      <c r="F240" s="24" t="str">
        <f t="shared" si="30"/>
        <v>medium</v>
      </c>
      <c r="G240" s="4"/>
      <c r="H240" s="4"/>
    </row>
    <row r="241" spans="1:8">
      <c r="A241">
        <v>234</v>
      </c>
      <c r="B241" s="3" t="str">
        <f>IF((ISBLANK($B$1)),"",'Info sheet (do not Change)'!P237)</f>
        <v>No</v>
      </c>
      <c r="C241" s="3">
        <v>12.5</v>
      </c>
      <c r="D241" s="3">
        <v>57</v>
      </c>
      <c r="E241" s="24" t="str">
        <f t="shared" si="29"/>
        <v>high</v>
      </c>
      <c r="F241" s="24" t="str">
        <f t="shared" si="30"/>
        <v>medium</v>
      </c>
      <c r="G241" s="4"/>
      <c r="H241" s="4"/>
    </row>
    <row r="242" spans="1:8">
      <c r="A242">
        <v>235</v>
      </c>
      <c r="B242" s="3" t="str">
        <f>IF((ISBLANK($B$1)),"",'Info sheet (do not Change)'!P238)</f>
        <v>Yes</v>
      </c>
      <c r="C242" s="3">
        <v>9.5</v>
      </c>
      <c r="D242" s="3">
        <v>60</v>
      </c>
      <c r="E242" s="24" t="str">
        <f t="shared" si="29"/>
        <v>medium</v>
      </c>
      <c r="F242" s="24" t="str">
        <f t="shared" si="30"/>
        <v>medium</v>
      </c>
      <c r="G242" s="4"/>
      <c r="H242" s="4"/>
    </row>
    <row r="243" spans="1:8">
      <c r="A243">
        <v>236</v>
      </c>
      <c r="B243" s="3" t="str">
        <f>IF((ISBLANK($B$1)),"",'Info sheet (do not Change)'!P239)</f>
        <v>Yes</v>
      </c>
      <c r="C243" s="3">
        <v>9</v>
      </c>
      <c r="D243" s="3">
        <v>77</v>
      </c>
      <c r="E243" s="24" t="str">
        <f t="shared" si="29"/>
        <v>medium</v>
      </c>
      <c r="F243" s="24" t="str">
        <f t="shared" si="30"/>
        <v>high</v>
      </c>
      <c r="G243" s="4"/>
      <c r="H243" s="4"/>
    </row>
    <row r="244" spans="1:8">
      <c r="A244">
        <v>237</v>
      </c>
      <c r="B244" s="3" t="str">
        <f>IF((ISBLANK($B$1)),"",'Info sheet (do not Change)'!P240)</f>
        <v>No</v>
      </c>
      <c r="C244" s="3">
        <v>12</v>
      </c>
      <c r="D244" s="3">
        <v>71</v>
      </c>
      <c r="E244" s="24" t="str">
        <f t="shared" si="29"/>
        <v>high</v>
      </c>
      <c r="F244" s="24" t="str">
        <f t="shared" si="30"/>
        <v>high</v>
      </c>
      <c r="G244" s="4"/>
      <c r="H244" s="4"/>
    </row>
    <row r="245" spans="1:8">
      <c r="A245">
        <v>238</v>
      </c>
      <c r="B245" s="3" t="str">
        <f>IF((ISBLANK($B$1)),"",'Info sheet (do not Change)'!P241)</f>
        <v>No</v>
      </c>
      <c r="C245" s="3">
        <v>11.5</v>
      </c>
      <c r="D245" s="3">
        <v>68</v>
      </c>
      <c r="E245" s="24" t="str">
        <f t="shared" si="29"/>
        <v>high</v>
      </c>
      <c r="F245" s="24" t="str">
        <f t="shared" si="30"/>
        <v>medium</v>
      </c>
      <c r="G245" s="4"/>
      <c r="H245" s="4"/>
    </row>
    <row r="246" spans="1:8">
      <c r="A246">
        <v>239</v>
      </c>
      <c r="B246" s="3" t="str">
        <f>IF((ISBLANK($B$1)),"",'Info sheet (do not Change)'!P242)</f>
        <v>Yes</v>
      </c>
      <c r="C246" s="3">
        <v>11</v>
      </c>
      <c r="D246" s="3">
        <v>65</v>
      </c>
      <c r="E246" s="24" t="str">
        <f t="shared" si="29"/>
        <v>high</v>
      </c>
      <c r="F246" s="24" t="str">
        <f t="shared" si="30"/>
        <v>medium</v>
      </c>
      <c r="G246" s="4"/>
      <c r="H246" s="4"/>
    </row>
    <row r="247" spans="1:8">
      <c r="A247">
        <v>240</v>
      </c>
      <c r="B247" s="3" t="str">
        <f>IF((ISBLANK($B$1)),"",'Info sheet (do not Change)'!P243)</f>
        <v>Yes</v>
      </c>
      <c r="C247" s="3">
        <v>13</v>
      </c>
      <c r="D247" s="3">
        <v>63</v>
      </c>
      <c r="E247" s="24" t="str">
        <f t="shared" si="29"/>
        <v>high</v>
      </c>
      <c r="F247" s="24" t="str">
        <f t="shared" si="30"/>
        <v>medium</v>
      </c>
      <c r="G247" s="4"/>
      <c r="H247" s="4"/>
    </row>
    <row r="248" spans="1:8">
      <c r="A248">
        <v>241</v>
      </c>
      <c r="B248" s="3" t="str">
        <f>IF((ISBLANK($B$1)),"",'Info sheet (do not Change)'!P244)</f>
        <v>No</v>
      </c>
      <c r="C248" s="3">
        <v>10</v>
      </c>
      <c r="D248" s="3">
        <v>54</v>
      </c>
      <c r="E248" s="24" t="str">
        <f t="shared" si="29"/>
        <v>medium</v>
      </c>
      <c r="F248" s="24" t="str">
        <f t="shared" si="30"/>
        <v>medium</v>
      </c>
      <c r="G248" s="4"/>
      <c r="H248" s="4"/>
    </row>
    <row r="249" spans="1:8">
      <c r="A249">
        <v>242</v>
      </c>
      <c r="B249" s="3" t="str">
        <f>IF((ISBLANK($B$1)),"",'Info sheet (do not Change)'!P245)</f>
        <v>No</v>
      </c>
      <c r="C249" s="3">
        <v>9</v>
      </c>
      <c r="D249" s="3">
        <v>57</v>
      </c>
      <c r="E249" s="24" t="str">
        <f t="shared" si="29"/>
        <v>medium</v>
      </c>
      <c r="F249" s="24" t="str">
        <f t="shared" si="30"/>
        <v>medium</v>
      </c>
      <c r="G249" s="4"/>
      <c r="H249" s="4"/>
    </row>
    <row r="250" spans="1:8">
      <c r="A250">
        <v>243</v>
      </c>
      <c r="B250" s="3" t="str">
        <f>IF((ISBLANK($B$1)),"",'Info sheet (do not Change)'!P246)</f>
        <v>Yes</v>
      </c>
      <c r="C250" s="3">
        <v>12</v>
      </c>
      <c r="D250" s="3">
        <v>60</v>
      </c>
      <c r="E250" s="24" t="str">
        <f t="shared" si="29"/>
        <v>high</v>
      </c>
      <c r="F250" s="24" t="str">
        <f t="shared" si="30"/>
        <v>medium</v>
      </c>
      <c r="G250" s="4"/>
      <c r="H250" s="4"/>
    </row>
    <row r="251" spans="1:8">
      <c r="A251">
        <v>244</v>
      </c>
      <c r="B251" s="3" t="str">
        <f>IF((ISBLANK($B$1)),"",'Info sheet (do not Change)'!P247)</f>
        <v>Yes</v>
      </c>
      <c r="C251" s="3">
        <v>11.5</v>
      </c>
      <c r="D251" s="3">
        <v>77</v>
      </c>
      <c r="E251" s="24" t="str">
        <f t="shared" si="29"/>
        <v>high</v>
      </c>
      <c r="F251" s="24" t="str">
        <f t="shared" si="30"/>
        <v>high</v>
      </c>
      <c r="G251" s="4"/>
      <c r="H251" s="4"/>
    </row>
    <row r="252" spans="1:8">
      <c r="A252">
        <v>245</v>
      </c>
      <c r="B252" s="3" t="str">
        <f>IF((ISBLANK($B$1)),"",'Info sheet (do not Change)'!P248)</f>
        <v>No</v>
      </c>
      <c r="C252" s="3">
        <v>11.5</v>
      </c>
      <c r="D252" s="3">
        <v>71</v>
      </c>
      <c r="E252" s="24" t="str">
        <f t="shared" si="29"/>
        <v>high</v>
      </c>
      <c r="F252" s="24" t="str">
        <f t="shared" si="30"/>
        <v>high</v>
      </c>
      <c r="G252" s="4"/>
      <c r="H252" s="4"/>
    </row>
    <row r="253" spans="1:8">
      <c r="A253">
        <v>246</v>
      </c>
      <c r="B253" s="3" t="str">
        <f>IF((ISBLANK($B$1)),"",'Info sheet (do not Change)'!P249)</f>
        <v>No</v>
      </c>
      <c r="C253" s="3">
        <v>13.5</v>
      </c>
      <c r="D253" s="3">
        <v>68</v>
      </c>
      <c r="E253" s="24" t="str">
        <f t="shared" si="29"/>
        <v>high</v>
      </c>
      <c r="F253" s="24" t="str">
        <f t="shared" si="30"/>
        <v>medium</v>
      </c>
      <c r="G253" s="4"/>
      <c r="H253" s="4"/>
    </row>
    <row r="254" spans="1:8">
      <c r="A254">
        <v>247</v>
      </c>
      <c r="B254" s="3" t="str">
        <f>IF((ISBLANK($B$1)),"",'Info sheet (do not Change)'!P250)</f>
        <v>Yes</v>
      </c>
      <c r="C254" s="3">
        <v>10.5</v>
      </c>
      <c r="D254" s="3">
        <v>65</v>
      </c>
      <c r="E254" s="24" t="str">
        <f t="shared" si="29"/>
        <v>medium</v>
      </c>
      <c r="F254" s="24" t="str">
        <f t="shared" si="30"/>
        <v>medium</v>
      </c>
      <c r="G254" s="4"/>
      <c r="H254" s="4"/>
    </row>
    <row r="255" spans="1:8">
      <c r="A255">
        <v>248</v>
      </c>
      <c r="B255" s="3" t="str">
        <f>IF((ISBLANK($B$1)),"",'Info sheet (do not Change)'!P251)</f>
        <v>Yes</v>
      </c>
      <c r="C255" s="3">
        <v>10</v>
      </c>
      <c r="D255" s="3">
        <v>63</v>
      </c>
      <c r="E255" s="24" t="str">
        <f t="shared" si="29"/>
        <v>medium</v>
      </c>
      <c r="F255" s="24" t="str">
        <f t="shared" si="30"/>
        <v>medium</v>
      </c>
      <c r="G255" s="4"/>
      <c r="H255" s="4"/>
    </row>
    <row r="256" spans="1:8">
      <c r="A256">
        <v>249</v>
      </c>
      <c r="B256" s="3" t="str">
        <f>IF((ISBLANK($B$1)),"",'Info sheet (do not Change)'!P252)</f>
        <v>No</v>
      </c>
      <c r="C256" s="3">
        <v>13</v>
      </c>
      <c r="D256" s="3">
        <v>54</v>
      </c>
      <c r="E256" s="24" t="str">
        <f t="shared" si="29"/>
        <v>high</v>
      </c>
      <c r="F256" s="24" t="str">
        <f t="shared" si="30"/>
        <v>medium</v>
      </c>
      <c r="G256" s="3"/>
      <c r="H256" s="4"/>
    </row>
    <row r="257" spans="1:8">
      <c r="A257">
        <v>250</v>
      </c>
      <c r="B257" s="3" t="str">
        <f>IF((ISBLANK($B$1)),"",'Info sheet (do not Change)'!P253)</f>
        <v>No</v>
      </c>
      <c r="C257" s="3">
        <v>11</v>
      </c>
      <c r="D257" s="3">
        <v>57</v>
      </c>
      <c r="E257" s="24" t="str">
        <f t="shared" si="29"/>
        <v>high</v>
      </c>
      <c r="F257" s="24" t="str">
        <f t="shared" si="30"/>
        <v>medium</v>
      </c>
      <c r="G257" s="3"/>
      <c r="H257" s="4"/>
    </row>
    <row r="258" spans="1:8">
      <c r="A258">
        <v>251</v>
      </c>
      <c r="B258" s="3" t="str">
        <f>IF((ISBLANK($B$1)),"",'Info sheet (do not Change)'!P254)</f>
        <v>Yes</v>
      </c>
      <c r="C258" s="3">
        <v>11</v>
      </c>
      <c r="D258" s="3">
        <v>60</v>
      </c>
      <c r="E258" s="24" t="str">
        <f t="shared" si="29"/>
        <v>high</v>
      </c>
      <c r="F258" s="24" t="str">
        <f t="shared" si="30"/>
        <v>medium</v>
      </c>
      <c r="G258" s="3"/>
      <c r="H258" s="4"/>
    </row>
    <row r="259" spans="1:8">
      <c r="A259">
        <v>252</v>
      </c>
      <c r="B259" s="3" t="str">
        <f>IF((ISBLANK($B$1)),"",'Info sheet (do not Change)'!P255)</f>
        <v>Yes</v>
      </c>
      <c r="C259" s="3">
        <v>11</v>
      </c>
      <c r="D259" s="3">
        <v>80</v>
      </c>
      <c r="E259" s="24" t="str">
        <f t="shared" si="29"/>
        <v>high</v>
      </c>
      <c r="F259" s="24" t="str">
        <f t="shared" si="30"/>
        <v>high</v>
      </c>
      <c r="G259" s="4"/>
      <c r="H259" s="4"/>
    </row>
    <row r="260" spans="1:8">
      <c r="A260">
        <v>253</v>
      </c>
      <c r="B260" s="3" t="str">
        <f>IF((ISBLANK($B$1)),"",'Info sheet (do not Change)'!P256)</f>
        <v>No</v>
      </c>
      <c r="C260" s="3">
        <v>8</v>
      </c>
      <c r="D260" s="3">
        <v>74</v>
      </c>
      <c r="E260" s="24" t="str">
        <f t="shared" si="29"/>
        <v>medium</v>
      </c>
      <c r="F260" s="24" t="str">
        <f t="shared" si="30"/>
        <v>high</v>
      </c>
      <c r="G260" s="4"/>
      <c r="H260" s="3"/>
    </row>
    <row r="261" spans="1:8">
      <c r="A261">
        <v>254</v>
      </c>
      <c r="B261" s="3" t="str">
        <f>IF((ISBLANK($B$1)),"",'Info sheet (do not Change)'!P257)</f>
        <v>No</v>
      </c>
      <c r="C261" s="3">
        <v>7.5</v>
      </c>
      <c r="D261" s="3">
        <v>71</v>
      </c>
      <c r="E261" s="24" t="str">
        <f t="shared" si="29"/>
        <v>poor</v>
      </c>
      <c r="F261" s="24" t="str">
        <f t="shared" si="30"/>
        <v>high</v>
      </c>
      <c r="G261" s="4"/>
      <c r="H261" s="3"/>
    </row>
    <row r="262" spans="1:8">
      <c r="A262">
        <v>255</v>
      </c>
      <c r="B262" s="3" t="str">
        <f>IF((ISBLANK($B$1)),"",'Info sheet (do not Change)'!P258)</f>
        <v>Yes</v>
      </c>
      <c r="C262" s="3">
        <v>10.5</v>
      </c>
      <c r="D262" s="3">
        <v>68</v>
      </c>
      <c r="E262" s="24" t="str">
        <f t="shared" si="29"/>
        <v>medium</v>
      </c>
      <c r="F262" s="24" t="str">
        <f t="shared" si="30"/>
        <v>medium</v>
      </c>
      <c r="G262" s="4"/>
      <c r="H262" s="3"/>
    </row>
    <row r="263" spans="1:8">
      <c r="A263">
        <v>256</v>
      </c>
      <c r="B263" s="3" t="str">
        <f>IF((ISBLANK($B$1)),"",'Info sheet (do not Change)'!P259)</f>
        <v>Yes</v>
      </c>
      <c r="C263" s="3">
        <v>10.5</v>
      </c>
      <c r="D263" s="3">
        <v>66</v>
      </c>
      <c r="E263" s="24" t="str">
        <f t="shared" si="29"/>
        <v>medium</v>
      </c>
      <c r="F263" s="24" t="str">
        <f t="shared" si="30"/>
        <v>medium</v>
      </c>
      <c r="G263" s="4"/>
      <c r="H263" s="4"/>
    </row>
    <row r="264" spans="1:8">
      <c r="A264">
        <v>257</v>
      </c>
      <c r="B264" s="3" t="str">
        <f>IF((ISBLANK($B$1)),"",'Info sheet (do not Change)'!P260)</f>
        <v>No</v>
      </c>
      <c r="C264" s="3">
        <v>10</v>
      </c>
      <c r="D264" s="3">
        <v>57</v>
      </c>
      <c r="E264" s="24" t="str">
        <f t="shared" si="29"/>
        <v>medium</v>
      </c>
      <c r="F264" s="24" t="str">
        <f t="shared" si="30"/>
        <v>medium</v>
      </c>
      <c r="G264" s="4"/>
      <c r="H264" s="4"/>
    </row>
    <row r="265" spans="1:8">
      <c r="A265">
        <v>258</v>
      </c>
      <c r="B265" s="3" t="str">
        <f>IF((ISBLANK($B$1)),"",'Info sheet (do not Change)'!P261)</f>
        <v>No</v>
      </c>
      <c r="C265" s="3">
        <v>12</v>
      </c>
      <c r="D265" s="3">
        <v>60</v>
      </c>
      <c r="E265" s="24" t="str">
        <f t="shared" ref="E265:E328" si="31">IF($C265&lt;=7.5,"poor",IF($C265&lt;=10.5,"medium",IF($C265&lt;=13.5,"high","outstanding")))</f>
        <v>high</v>
      </c>
      <c r="F265" s="24" t="str">
        <f t="shared" ref="F265:F328" si="32">IF($D265&lt;=50,"poor",IF($D265&lt;=70,"medium",IF($D265&lt;=90,"high","outstanding")))</f>
        <v>medium</v>
      </c>
      <c r="G265" s="4"/>
      <c r="H265" s="4"/>
    </row>
    <row r="266" spans="1:8">
      <c r="A266">
        <v>259</v>
      </c>
      <c r="B266" s="3" t="str">
        <f>IF((ISBLANK($B$1)),"",'Info sheet (do not Change)'!P262)</f>
        <v>Yes</v>
      </c>
      <c r="C266" s="3">
        <v>9</v>
      </c>
      <c r="D266" s="3">
        <v>63</v>
      </c>
      <c r="E266" s="24" t="str">
        <f t="shared" si="31"/>
        <v>medium</v>
      </c>
      <c r="F266" s="24" t="str">
        <f t="shared" si="32"/>
        <v>medium</v>
      </c>
      <c r="G266" s="4"/>
      <c r="H266" s="4"/>
    </row>
    <row r="267" spans="1:8">
      <c r="A267">
        <v>260</v>
      </c>
      <c r="B267" s="3" t="str">
        <f>IF((ISBLANK($B$1)),"",'Info sheet (do not Change)'!P263)</f>
        <v>Yes</v>
      </c>
      <c r="C267" s="3">
        <v>8</v>
      </c>
      <c r="D267" s="3">
        <v>80</v>
      </c>
      <c r="E267" s="24" t="str">
        <f t="shared" si="31"/>
        <v>medium</v>
      </c>
      <c r="F267" s="24" t="str">
        <f t="shared" si="32"/>
        <v>high</v>
      </c>
      <c r="G267" s="4"/>
      <c r="H267" s="4"/>
    </row>
    <row r="268" spans="1:8">
      <c r="A268">
        <v>261</v>
      </c>
      <c r="B268" s="3" t="str">
        <f>IF((ISBLANK($B$1)),"",'Info sheet (do not Change)'!P264)</f>
        <v>No</v>
      </c>
      <c r="C268" s="3">
        <v>11</v>
      </c>
      <c r="D268" s="3">
        <v>74</v>
      </c>
      <c r="E268" s="24" t="str">
        <f t="shared" si="31"/>
        <v>high</v>
      </c>
      <c r="F268" s="24" t="str">
        <f t="shared" si="32"/>
        <v>high</v>
      </c>
      <c r="G268" s="4"/>
      <c r="H268" s="4"/>
    </row>
    <row r="269" spans="1:8">
      <c r="A269">
        <v>262</v>
      </c>
      <c r="B269" s="3" t="str">
        <f>IF((ISBLANK($B$1)),"",'Info sheet (do not Change)'!P265)</f>
        <v>No</v>
      </c>
      <c r="C269" s="3">
        <v>10.5</v>
      </c>
      <c r="D269" s="3">
        <v>71</v>
      </c>
      <c r="E269" s="24" t="str">
        <f t="shared" si="31"/>
        <v>medium</v>
      </c>
      <c r="F269" s="24" t="str">
        <f t="shared" si="32"/>
        <v>high</v>
      </c>
      <c r="G269" s="4"/>
      <c r="H269" s="4"/>
    </row>
    <row r="270" spans="1:8">
      <c r="A270">
        <v>263</v>
      </c>
      <c r="B270" s="3" t="str">
        <f>IF((ISBLANK($B$1)),"",'Info sheet (do not Change)'!P266)</f>
        <v>Yes</v>
      </c>
      <c r="C270" s="3">
        <v>10.5</v>
      </c>
      <c r="D270" s="3">
        <v>68</v>
      </c>
      <c r="E270" s="24" t="str">
        <f t="shared" si="31"/>
        <v>medium</v>
      </c>
      <c r="F270" s="24" t="str">
        <f t="shared" si="32"/>
        <v>medium</v>
      </c>
      <c r="G270" s="4"/>
      <c r="H270" s="4"/>
    </row>
    <row r="271" spans="1:8">
      <c r="A271">
        <v>264</v>
      </c>
      <c r="B271" s="3" t="str">
        <f>IF((ISBLANK($B$1)),"",'Info sheet (do not Change)'!P267)</f>
        <v>Yes</v>
      </c>
      <c r="C271" s="3">
        <v>12.5</v>
      </c>
      <c r="D271" s="3">
        <v>66</v>
      </c>
      <c r="E271" s="24" t="str">
        <f t="shared" si="31"/>
        <v>high</v>
      </c>
      <c r="F271" s="24" t="str">
        <f t="shared" si="32"/>
        <v>medium</v>
      </c>
      <c r="G271" s="4"/>
      <c r="H271" s="4"/>
    </row>
    <row r="272" spans="1:8">
      <c r="A272">
        <v>265</v>
      </c>
      <c r="B272" s="3" t="str">
        <f>IF((ISBLANK($B$1)),"",'Info sheet (do not Change)'!P268)</f>
        <v>No</v>
      </c>
      <c r="C272" s="3">
        <v>9.5</v>
      </c>
      <c r="D272" s="3">
        <v>57</v>
      </c>
      <c r="E272" s="24" t="str">
        <f t="shared" si="31"/>
        <v>medium</v>
      </c>
      <c r="F272" s="24" t="str">
        <f t="shared" si="32"/>
        <v>medium</v>
      </c>
      <c r="G272" s="4"/>
      <c r="H272" s="4"/>
    </row>
    <row r="273" spans="1:8">
      <c r="A273">
        <v>266</v>
      </c>
      <c r="B273" s="3" t="str">
        <f>IF((ISBLANK($B$1)),"",'Info sheet (do not Change)'!P269)</f>
        <v>No</v>
      </c>
      <c r="C273" s="3">
        <v>8.5</v>
      </c>
      <c r="D273" s="3">
        <v>60</v>
      </c>
      <c r="E273" s="24" t="str">
        <f t="shared" si="31"/>
        <v>medium</v>
      </c>
      <c r="F273" s="24" t="str">
        <f t="shared" si="32"/>
        <v>medium</v>
      </c>
      <c r="G273" s="4"/>
      <c r="H273" s="4"/>
    </row>
    <row r="274" spans="1:8">
      <c r="A274">
        <v>267</v>
      </c>
      <c r="B274" s="3" t="str">
        <f>IF((ISBLANK($B$1)),"",'Info sheet (do not Change)'!P270)</f>
        <v>Yes</v>
      </c>
      <c r="C274" s="3">
        <v>12</v>
      </c>
      <c r="D274" s="3">
        <v>63</v>
      </c>
      <c r="E274" s="24" t="str">
        <f t="shared" si="31"/>
        <v>high</v>
      </c>
      <c r="F274" s="24" t="str">
        <f t="shared" si="32"/>
        <v>medium</v>
      </c>
      <c r="G274" s="4"/>
      <c r="H274" s="4"/>
    </row>
    <row r="275" spans="1:8">
      <c r="A275">
        <v>268</v>
      </c>
      <c r="B275" s="3" t="str">
        <f>IF((ISBLANK($B$1)),"",'Info sheet (do not Change)'!P271)</f>
        <v>Yes</v>
      </c>
      <c r="C275" s="3">
        <v>11.5</v>
      </c>
      <c r="D275" s="3">
        <v>80</v>
      </c>
      <c r="E275" s="24" t="str">
        <f t="shared" si="31"/>
        <v>high</v>
      </c>
      <c r="F275" s="24" t="str">
        <f t="shared" si="32"/>
        <v>high</v>
      </c>
      <c r="G275" s="4"/>
      <c r="H275" s="4"/>
    </row>
    <row r="276" spans="1:8">
      <c r="A276">
        <v>269</v>
      </c>
      <c r="B276" s="3" t="str">
        <f>IF((ISBLANK($B$1)),"",'Info sheet (do not Change)'!P272)</f>
        <v>No</v>
      </c>
      <c r="C276" s="3">
        <v>11</v>
      </c>
      <c r="D276" s="3">
        <v>74</v>
      </c>
      <c r="E276" s="24" t="str">
        <f t="shared" si="31"/>
        <v>high</v>
      </c>
      <c r="F276" s="24" t="str">
        <f t="shared" si="32"/>
        <v>high</v>
      </c>
      <c r="G276" s="4"/>
      <c r="H276" s="4"/>
    </row>
    <row r="277" spans="1:8">
      <c r="A277">
        <v>270</v>
      </c>
      <c r="B277" s="3" t="str">
        <f>IF((ISBLANK($B$1)),"",'Info sheet (do not Change)'!P273)</f>
        <v>No</v>
      </c>
      <c r="C277" s="3">
        <v>13</v>
      </c>
      <c r="D277" s="3">
        <v>71</v>
      </c>
      <c r="E277" s="24" t="str">
        <f t="shared" si="31"/>
        <v>high</v>
      </c>
      <c r="F277" s="24" t="str">
        <f t="shared" si="32"/>
        <v>high</v>
      </c>
      <c r="G277" s="4"/>
      <c r="H277" s="4"/>
    </row>
    <row r="278" spans="1:8">
      <c r="A278">
        <v>271</v>
      </c>
      <c r="B278" s="3" t="str">
        <f>IF((ISBLANK($B$1)),"",'Info sheet (do not Change)'!P274)</f>
        <v>Yes</v>
      </c>
      <c r="C278" s="3">
        <v>10</v>
      </c>
      <c r="D278" s="3">
        <v>68</v>
      </c>
      <c r="E278" s="24" t="str">
        <f t="shared" si="31"/>
        <v>medium</v>
      </c>
      <c r="F278" s="24" t="str">
        <f t="shared" si="32"/>
        <v>medium</v>
      </c>
      <c r="G278" s="4"/>
      <c r="H278" s="4"/>
    </row>
    <row r="279" spans="1:8">
      <c r="A279">
        <v>272</v>
      </c>
      <c r="B279" s="3" t="str">
        <f>IF((ISBLANK($B$1)),"",'Info sheet (do not Change)'!P275)</f>
        <v>Yes</v>
      </c>
      <c r="C279" s="3">
        <v>9</v>
      </c>
      <c r="D279" s="3">
        <v>66</v>
      </c>
      <c r="E279" s="24" t="str">
        <f t="shared" si="31"/>
        <v>medium</v>
      </c>
      <c r="F279" s="24" t="str">
        <f t="shared" si="32"/>
        <v>medium</v>
      </c>
      <c r="G279" s="4"/>
      <c r="H279" s="4"/>
    </row>
    <row r="280" spans="1:8">
      <c r="A280">
        <v>273</v>
      </c>
      <c r="B280" s="3" t="str">
        <f>IF((ISBLANK($B$1)),"",'Info sheet (do not Change)'!P276)</f>
        <v>No</v>
      </c>
      <c r="C280" s="3">
        <v>12</v>
      </c>
      <c r="D280" s="3">
        <v>57</v>
      </c>
      <c r="E280" s="24" t="str">
        <f t="shared" si="31"/>
        <v>high</v>
      </c>
      <c r="F280" s="24" t="str">
        <f t="shared" si="32"/>
        <v>medium</v>
      </c>
      <c r="G280" s="4"/>
      <c r="H280" s="4"/>
    </row>
    <row r="281" spans="1:8">
      <c r="A281">
        <v>274</v>
      </c>
      <c r="B281" s="3" t="str">
        <f>IF((ISBLANK($B$1)),"",'Info sheet (do not Change)'!P277)</f>
        <v>No</v>
      </c>
      <c r="C281" s="3">
        <v>11.5</v>
      </c>
      <c r="D281" s="3">
        <v>60</v>
      </c>
      <c r="E281" s="24" t="str">
        <f t="shared" si="31"/>
        <v>high</v>
      </c>
      <c r="F281" s="24" t="str">
        <f t="shared" si="32"/>
        <v>medium</v>
      </c>
      <c r="G281" s="4"/>
      <c r="H281" s="4"/>
    </row>
    <row r="282" spans="1:8">
      <c r="A282">
        <v>275</v>
      </c>
      <c r="B282" s="3" t="str">
        <f>IF((ISBLANK($B$1)),"",'Info sheet (do not Change)'!P278)</f>
        <v>Yes</v>
      </c>
      <c r="C282" s="3">
        <v>11</v>
      </c>
      <c r="D282" s="3">
        <v>63</v>
      </c>
      <c r="E282" s="24" t="str">
        <f t="shared" si="31"/>
        <v>high</v>
      </c>
      <c r="F282" s="24" t="str">
        <f t="shared" si="32"/>
        <v>medium</v>
      </c>
      <c r="G282" s="4"/>
      <c r="H282" s="4"/>
    </row>
    <row r="283" spans="1:8">
      <c r="A283">
        <v>276</v>
      </c>
      <c r="B283" s="3" t="str">
        <f>IF((ISBLANK($B$1)),"",'Info sheet (do not Change)'!P279)</f>
        <v>Yes</v>
      </c>
      <c r="C283" s="3">
        <v>13</v>
      </c>
      <c r="D283" s="3">
        <v>80</v>
      </c>
      <c r="E283" s="24" t="str">
        <f t="shared" si="31"/>
        <v>high</v>
      </c>
      <c r="F283" s="24" t="str">
        <f t="shared" si="32"/>
        <v>high</v>
      </c>
      <c r="G283" s="4"/>
      <c r="H283" s="4"/>
    </row>
    <row r="284" spans="1:8">
      <c r="A284">
        <v>277</v>
      </c>
      <c r="B284" s="3" t="str">
        <f>IF((ISBLANK($B$1)),"",'Info sheet (do not Change)'!P280)</f>
        <v>No</v>
      </c>
      <c r="C284" s="3">
        <v>10</v>
      </c>
      <c r="D284" s="3">
        <v>74</v>
      </c>
      <c r="E284" s="24" t="str">
        <f t="shared" si="31"/>
        <v>medium</v>
      </c>
      <c r="F284" s="24" t="str">
        <f t="shared" si="32"/>
        <v>high</v>
      </c>
      <c r="G284" s="4"/>
      <c r="H284" s="3"/>
    </row>
    <row r="285" spans="1:8">
      <c r="A285">
        <v>278</v>
      </c>
      <c r="B285" s="3" t="str">
        <f>IF((ISBLANK($B$1)),"",'Info sheet (do not Change)'!P281)</f>
        <v>No</v>
      </c>
      <c r="C285" s="3">
        <v>9</v>
      </c>
      <c r="D285" s="3">
        <v>71</v>
      </c>
      <c r="E285" s="24" t="str">
        <f t="shared" si="31"/>
        <v>medium</v>
      </c>
      <c r="F285" s="24" t="str">
        <f t="shared" si="32"/>
        <v>high</v>
      </c>
      <c r="G285" s="4"/>
      <c r="H285" s="3"/>
    </row>
    <row r="286" spans="1:8">
      <c r="A286">
        <v>279</v>
      </c>
      <c r="B286" s="3" t="str">
        <f>IF((ISBLANK($B$1)),"",'Info sheet (do not Change)'!P282)</f>
        <v>Yes</v>
      </c>
      <c r="C286" s="3">
        <v>12</v>
      </c>
      <c r="D286" s="3">
        <v>68</v>
      </c>
      <c r="E286" s="24" t="str">
        <f t="shared" si="31"/>
        <v>high</v>
      </c>
      <c r="F286" s="24" t="str">
        <f t="shared" si="32"/>
        <v>medium</v>
      </c>
      <c r="G286" s="4"/>
      <c r="H286" s="4"/>
    </row>
    <row r="287" spans="1:8">
      <c r="A287">
        <v>280</v>
      </c>
      <c r="B287" s="3" t="str">
        <f>IF((ISBLANK($B$1)),"",'Info sheet (do not Change)'!P283)</f>
        <v>Yes</v>
      </c>
      <c r="C287" s="3">
        <v>11.5</v>
      </c>
      <c r="D287" s="3">
        <v>66</v>
      </c>
      <c r="E287" s="24" t="str">
        <f t="shared" si="31"/>
        <v>high</v>
      </c>
      <c r="F287" s="24" t="str">
        <f t="shared" si="32"/>
        <v>medium</v>
      </c>
      <c r="G287" s="4"/>
      <c r="H287" s="4"/>
    </row>
    <row r="288" spans="1:8">
      <c r="A288">
        <v>281</v>
      </c>
      <c r="B288" s="3" t="str">
        <f>IF((ISBLANK($B$1)),"",'Info sheet (do not Change)'!P284)</f>
        <v>No</v>
      </c>
      <c r="C288" s="3">
        <v>11</v>
      </c>
      <c r="D288" s="3">
        <v>57</v>
      </c>
      <c r="E288" s="24" t="str">
        <f t="shared" si="31"/>
        <v>high</v>
      </c>
      <c r="F288" s="24" t="str">
        <f t="shared" si="32"/>
        <v>medium</v>
      </c>
      <c r="G288" s="4"/>
      <c r="H288" s="4"/>
    </row>
    <row r="289" spans="1:8">
      <c r="A289">
        <v>282</v>
      </c>
      <c r="B289" s="3" t="str">
        <f>IF((ISBLANK($B$1)),"",'Info sheet (do not Change)'!P285)</f>
        <v>No</v>
      </c>
      <c r="C289" s="3">
        <v>13.5</v>
      </c>
      <c r="D289" s="3">
        <v>60</v>
      </c>
      <c r="E289" s="24" t="str">
        <f t="shared" si="31"/>
        <v>high</v>
      </c>
      <c r="F289" s="24" t="str">
        <f t="shared" si="32"/>
        <v>medium</v>
      </c>
      <c r="G289" s="4"/>
      <c r="H289" s="4"/>
    </row>
    <row r="290" spans="1:8">
      <c r="A290">
        <v>283</v>
      </c>
      <c r="B290" s="3" t="str">
        <f>IF((ISBLANK($B$1)),"",'Info sheet (do not Change)'!P286)</f>
        <v>Yes</v>
      </c>
      <c r="C290" s="3">
        <v>11</v>
      </c>
      <c r="D290" s="3">
        <v>63</v>
      </c>
      <c r="E290" s="24" t="str">
        <f t="shared" si="31"/>
        <v>high</v>
      </c>
      <c r="F290" s="24" t="str">
        <f t="shared" si="32"/>
        <v>medium</v>
      </c>
      <c r="G290" s="4"/>
      <c r="H290" s="4"/>
    </row>
    <row r="291" spans="1:8">
      <c r="A291">
        <v>284</v>
      </c>
      <c r="B291" s="3" t="str">
        <f>IF((ISBLANK($B$1)),"",'Info sheet (do not Change)'!P287)</f>
        <v>Yes</v>
      </c>
      <c r="C291" s="3">
        <v>10</v>
      </c>
      <c r="D291" s="3">
        <v>80</v>
      </c>
      <c r="E291" s="24" t="str">
        <f t="shared" si="31"/>
        <v>medium</v>
      </c>
      <c r="F291" s="24" t="str">
        <f t="shared" si="32"/>
        <v>high</v>
      </c>
      <c r="G291" s="4"/>
      <c r="H291" s="4"/>
    </row>
    <row r="292" spans="1:8">
      <c r="A292">
        <v>285</v>
      </c>
      <c r="B292" s="3" t="str">
        <f>IF((ISBLANK($B$1)),"",'Info sheet (do not Change)'!P288)</f>
        <v>No</v>
      </c>
      <c r="C292" s="3">
        <v>11.5</v>
      </c>
      <c r="D292" s="3">
        <v>74</v>
      </c>
      <c r="E292" s="24" t="str">
        <f t="shared" si="31"/>
        <v>high</v>
      </c>
      <c r="F292" s="24" t="str">
        <f t="shared" si="32"/>
        <v>high</v>
      </c>
      <c r="G292" s="3"/>
      <c r="H292" s="4"/>
    </row>
    <row r="293" spans="1:8">
      <c r="A293">
        <v>286</v>
      </c>
      <c r="B293" s="3" t="str">
        <f>IF((ISBLANK($B$1)),"",'Info sheet (do not Change)'!P289)</f>
        <v>No</v>
      </c>
      <c r="C293" s="3">
        <v>11.5</v>
      </c>
      <c r="D293" s="3">
        <v>71</v>
      </c>
      <c r="E293" s="24" t="str">
        <f t="shared" si="31"/>
        <v>high</v>
      </c>
      <c r="F293" s="24" t="str">
        <f t="shared" si="32"/>
        <v>high</v>
      </c>
      <c r="G293" s="3"/>
      <c r="H293" s="4"/>
    </row>
    <row r="294" spans="1:8">
      <c r="A294">
        <v>287</v>
      </c>
      <c r="B294" s="3" t="str">
        <f>IF((ISBLANK($B$1)),"",'Info sheet (do not Change)'!P290)</f>
        <v>Yes</v>
      </c>
      <c r="C294" s="3">
        <v>12</v>
      </c>
      <c r="D294" s="3">
        <v>68</v>
      </c>
      <c r="E294" s="24" t="str">
        <f t="shared" si="31"/>
        <v>high</v>
      </c>
      <c r="F294" s="24" t="str">
        <f t="shared" si="32"/>
        <v>medium</v>
      </c>
      <c r="G294" s="3"/>
      <c r="H294" s="4"/>
    </row>
    <row r="295" spans="1:8">
      <c r="A295">
        <v>288</v>
      </c>
      <c r="B295" s="3" t="str">
        <f>IF((ISBLANK($B$1)),"",'Info sheet (do not Change)'!P291)</f>
        <v>Yes</v>
      </c>
      <c r="C295" s="3">
        <v>12.5</v>
      </c>
      <c r="D295" s="3">
        <v>69</v>
      </c>
      <c r="E295" s="24" t="str">
        <f t="shared" si="31"/>
        <v>high</v>
      </c>
      <c r="F295" s="24" t="str">
        <f t="shared" si="32"/>
        <v>medium</v>
      </c>
      <c r="G295" s="4"/>
      <c r="H295" s="4"/>
    </row>
    <row r="296" spans="1:8">
      <c r="A296">
        <v>289</v>
      </c>
      <c r="B296" s="3" t="str">
        <f>IF((ISBLANK($B$1)),"",'Info sheet (do not Change)'!P292)</f>
        <v>No</v>
      </c>
      <c r="C296" s="3">
        <v>9.5</v>
      </c>
      <c r="D296" s="3">
        <v>60</v>
      </c>
      <c r="E296" s="24" t="str">
        <f t="shared" si="31"/>
        <v>medium</v>
      </c>
      <c r="F296" s="24" t="str">
        <f t="shared" si="32"/>
        <v>medium</v>
      </c>
      <c r="G296" s="4"/>
      <c r="H296" s="4"/>
    </row>
    <row r="297" spans="1:8">
      <c r="A297">
        <v>290</v>
      </c>
      <c r="B297" s="3" t="str">
        <f>IF((ISBLANK($B$1)),"",'Info sheet (do not Change)'!P293)</f>
        <v>No</v>
      </c>
      <c r="C297" s="3">
        <v>8.5</v>
      </c>
      <c r="D297" s="3">
        <v>63</v>
      </c>
      <c r="E297" s="24" t="str">
        <f t="shared" si="31"/>
        <v>medium</v>
      </c>
      <c r="F297" s="24" t="str">
        <f t="shared" si="32"/>
        <v>medium</v>
      </c>
      <c r="G297" s="4"/>
      <c r="H297" s="4"/>
    </row>
    <row r="298" spans="1:8">
      <c r="A298">
        <v>291</v>
      </c>
      <c r="B298" s="3" t="str">
        <f>IF((ISBLANK($B$1)),"",'Info sheet (do not Change)'!P294)</f>
        <v>Yes</v>
      </c>
      <c r="C298" s="3">
        <v>12</v>
      </c>
      <c r="D298" s="3">
        <v>66</v>
      </c>
      <c r="E298" s="24" t="str">
        <f t="shared" si="31"/>
        <v>high</v>
      </c>
      <c r="F298" s="24" t="str">
        <f t="shared" si="32"/>
        <v>medium</v>
      </c>
      <c r="G298" s="4"/>
      <c r="H298" s="4"/>
    </row>
    <row r="299" spans="1:8">
      <c r="A299">
        <v>292</v>
      </c>
      <c r="B299" s="3" t="str">
        <f>IF((ISBLANK($B$1)),"",'Info sheet (do not Change)'!P295)</f>
        <v>Yes</v>
      </c>
      <c r="C299" s="3">
        <v>11.5</v>
      </c>
      <c r="D299" s="3">
        <v>83</v>
      </c>
      <c r="E299" s="24" t="str">
        <f t="shared" si="31"/>
        <v>high</v>
      </c>
      <c r="F299" s="24" t="str">
        <f t="shared" si="32"/>
        <v>high</v>
      </c>
      <c r="G299" s="4"/>
      <c r="H299" s="4"/>
    </row>
    <row r="300" spans="1:8">
      <c r="A300">
        <v>293</v>
      </c>
      <c r="B300" s="3" t="str">
        <f>IF((ISBLANK($B$1)),"",'Info sheet (do not Change)'!P296)</f>
        <v>No</v>
      </c>
      <c r="C300" s="3">
        <v>11</v>
      </c>
      <c r="D300" s="3">
        <v>77</v>
      </c>
      <c r="E300" s="24" t="str">
        <f t="shared" si="31"/>
        <v>high</v>
      </c>
      <c r="F300" s="24" t="str">
        <f t="shared" si="32"/>
        <v>high</v>
      </c>
      <c r="G300" s="4"/>
      <c r="H300" s="4"/>
    </row>
    <row r="301" spans="1:8">
      <c r="A301">
        <v>294</v>
      </c>
      <c r="B301" s="3" t="str">
        <f>IF((ISBLANK($B$1)),"",'Info sheet (do not Change)'!P297)</f>
        <v>No</v>
      </c>
      <c r="C301" s="3">
        <v>13</v>
      </c>
      <c r="D301" s="3">
        <v>74</v>
      </c>
      <c r="E301" s="24" t="str">
        <f t="shared" si="31"/>
        <v>high</v>
      </c>
      <c r="F301" s="24" t="str">
        <f t="shared" si="32"/>
        <v>high</v>
      </c>
      <c r="G301" s="4"/>
      <c r="H301" s="4"/>
    </row>
    <row r="302" spans="1:8">
      <c r="A302">
        <v>295</v>
      </c>
      <c r="B302" s="3" t="str">
        <f>IF((ISBLANK($B$1)),"",'Info sheet (do not Change)'!P298)</f>
        <v>Yes</v>
      </c>
      <c r="C302" s="3">
        <v>10</v>
      </c>
      <c r="D302" s="3">
        <v>71</v>
      </c>
      <c r="E302" s="24" t="str">
        <f t="shared" si="31"/>
        <v>medium</v>
      </c>
      <c r="F302" s="24" t="str">
        <f t="shared" si="32"/>
        <v>high</v>
      </c>
      <c r="G302" s="4"/>
      <c r="H302" s="4"/>
    </row>
    <row r="303" spans="1:8">
      <c r="A303">
        <v>296</v>
      </c>
      <c r="B303" s="3" t="str">
        <f>IF((ISBLANK($B$1)),"",'Info sheet (do not Change)'!P299)</f>
        <v>Yes</v>
      </c>
      <c r="C303" s="3">
        <v>9</v>
      </c>
      <c r="D303" s="3">
        <v>69</v>
      </c>
      <c r="E303" s="24" t="str">
        <f t="shared" si="31"/>
        <v>medium</v>
      </c>
      <c r="F303" s="24" t="str">
        <f t="shared" si="32"/>
        <v>medium</v>
      </c>
      <c r="G303" s="4"/>
      <c r="H303" s="4"/>
    </row>
    <row r="304" spans="1:8">
      <c r="A304">
        <v>297</v>
      </c>
      <c r="B304" s="3" t="str">
        <f>IF((ISBLANK($B$1)),"",'Info sheet (do not Change)'!P300)</f>
        <v>No</v>
      </c>
      <c r="C304" s="3">
        <v>12</v>
      </c>
      <c r="D304" s="3">
        <v>60</v>
      </c>
      <c r="E304" s="24" t="str">
        <f t="shared" si="31"/>
        <v>high</v>
      </c>
      <c r="F304" s="24" t="str">
        <f t="shared" si="32"/>
        <v>medium</v>
      </c>
      <c r="G304" s="4"/>
      <c r="H304" s="4"/>
    </row>
    <row r="305" spans="1:8">
      <c r="A305">
        <v>298</v>
      </c>
      <c r="B305" s="3" t="str">
        <f>IF((ISBLANK($B$1)),"",'Info sheet (do not Change)'!P301)</f>
        <v>No</v>
      </c>
      <c r="C305" s="3">
        <v>11.5</v>
      </c>
      <c r="D305" s="3">
        <v>63</v>
      </c>
      <c r="E305" s="24" t="str">
        <f t="shared" si="31"/>
        <v>high</v>
      </c>
      <c r="F305" s="24" t="str">
        <f t="shared" si="32"/>
        <v>medium</v>
      </c>
      <c r="G305" s="4"/>
      <c r="H305" s="4"/>
    </row>
    <row r="306" spans="1:8">
      <c r="A306">
        <v>299</v>
      </c>
      <c r="B306" s="3" t="str">
        <f>IF((ISBLANK($B$1)),"",'Info sheet (do not Change)'!P302)</f>
        <v>Yes</v>
      </c>
      <c r="C306" s="3">
        <v>11</v>
      </c>
      <c r="D306" s="3">
        <v>66</v>
      </c>
      <c r="E306" s="24" t="str">
        <f t="shared" si="31"/>
        <v>high</v>
      </c>
      <c r="F306" s="24" t="str">
        <f t="shared" si="32"/>
        <v>medium</v>
      </c>
      <c r="G306" s="4"/>
      <c r="H306" s="4"/>
    </row>
    <row r="307" spans="1:8">
      <c r="A307">
        <v>300</v>
      </c>
      <c r="B307" s="3" t="str">
        <f>IF((ISBLANK($B$1)),"",'Info sheet (do not Change)'!P303)</f>
        <v>Yes</v>
      </c>
      <c r="C307" s="3">
        <v>13</v>
      </c>
      <c r="D307" s="3">
        <v>83</v>
      </c>
      <c r="E307" s="24" t="str">
        <f t="shared" si="31"/>
        <v>high</v>
      </c>
      <c r="F307" s="24" t="str">
        <f t="shared" si="32"/>
        <v>high</v>
      </c>
      <c r="G307" s="4"/>
      <c r="H307" s="4"/>
    </row>
    <row r="308" spans="1:8">
      <c r="A308">
        <v>301</v>
      </c>
      <c r="B308" s="3" t="str">
        <f>IF((ISBLANK($B$1)),"",'Info sheet (do not Change)'!P304)</f>
        <v>No</v>
      </c>
      <c r="C308" s="3">
        <v>10</v>
      </c>
      <c r="D308" s="3">
        <v>77</v>
      </c>
      <c r="E308" s="24" t="str">
        <f t="shared" si="31"/>
        <v>medium</v>
      </c>
      <c r="F308" s="24" t="str">
        <f t="shared" si="32"/>
        <v>high</v>
      </c>
      <c r="G308" s="4"/>
      <c r="H308" s="4"/>
    </row>
    <row r="309" spans="1:8">
      <c r="A309">
        <v>302</v>
      </c>
      <c r="B309" s="3" t="str">
        <f>IF((ISBLANK($B$1)),"",'Info sheet (do not Change)'!P305)</f>
        <v>No</v>
      </c>
      <c r="C309" s="3">
        <v>9.5</v>
      </c>
      <c r="D309" s="3">
        <v>74</v>
      </c>
      <c r="E309" s="24" t="str">
        <f t="shared" si="31"/>
        <v>medium</v>
      </c>
      <c r="F309" s="24" t="str">
        <f t="shared" si="32"/>
        <v>high</v>
      </c>
      <c r="G309" s="4"/>
      <c r="H309" s="4"/>
    </row>
    <row r="310" spans="1:8">
      <c r="A310">
        <v>303</v>
      </c>
      <c r="B310" s="3" t="str">
        <f>IF((ISBLANK($B$1)),"",'Info sheet (do not Change)'!P306)</f>
        <v>Yes</v>
      </c>
      <c r="C310" s="3">
        <v>12.5</v>
      </c>
      <c r="D310" s="3">
        <v>71</v>
      </c>
      <c r="E310" s="24" t="str">
        <f t="shared" si="31"/>
        <v>high</v>
      </c>
      <c r="F310" s="24" t="str">
        <f t="shared" si="32"/>
        <v>high</v>
      </c>
      <c r="G310" s="4"/>
      <c r="H310" s="3"/>
    </row>
    <row r="311" spans="1:8">
      <c r="A311">
        <v>304</v>
      </c>
      <c r="B311" s="3" t="str">
        <f>IF((ISBLANK($B$1)),"",'Info sheet (do not Change)'!P307)</f>
        <v>Yes</v>
      </c>
      <c r="C311" s="3">
        <v>12</v>
      </c>
      <c r="D311" s="3">
        <v>69</v>
      </c>
      <c r="E311" s="24" t="str">
        <f t="shared" si="31"/>
        <v>high</v>
      </c>
      <c r="F311" s="24" t="str">
        <f t="shared" si="32"/>
        <v>medium</v>
      </c>
      <c r="G311" s="4"/>
      <c r="H311" s="3"/>
    </row>
    <row r="312" spans="1:8">
      <c r="A312">
        <v>305</v>
      </c>
      <c r="B312" s="3" t="str">
        <f>IF((ISBLANK($B$1)),"",'Info sheet (do not Change)'!P308)</f>
        <v>No</v>
      </c>
      <c r="C312" s="3">
        <v>11.5</v>
      </c>
      <c r="D312" s="3">
        <v>60</v>
      </c>
      <c r="E312" s="24" t="str">
        <f t="shared" si="31"/>
        <v>high</v>
      </c>
      <c r="F312" s="24" t="str">
        <f t="shared" si="32"/>
        <v>medium</v>
      </c>
      <c r="G312" s="4"/>
      <c r="H312" s="3"/>
    </row>
    <row r="313" spans="1:8">
      <c r="A313">
        <v>306</v>
      </c>
      <c r="B313" s="3" t="str">
        <f>IF((ISBLANK($B$1)),"",'Info sheet (do not Change)'!P309)</f>
        <v>No</v>
      </c>
      <c r="C313" s="3">
        <v>14</v>
      </c>
      <c r="D313" s="3">
        <v>63</v>
      </c>
      <c r="E313" s="24" t="str">
        <f t="shared" si="31"/>
        <v>outstanding</v>
      </c>
      <c r="F313" s="24" t="str">
        <f t="shared" si="32"/>
        <v>medium</v>
      </c>
      <c r="G313" s="4"/>
      <c r="H313" s="3"/>
    </row>
    <row r="314" spans="1:8">
      <c r="A314">
        <v>307</v>
      </c>
      <c r="B314" s="3" t="str">
        <f>IF((ISBLANK($B$1)),"",'Info sheet (do not Change)'!P310)</f>
        <v>Yes</v>
      </c>
      <c r="C314" s="3">
        <v>11</v>
      </c>
      <c r="D314" s="3">
        <v>66</v>
      </c>
      <c r="E314" s="24" t="str">
        <f t="shared" si="31"/>
        <v>high</v>
      </c>
      <c r="F314" s="24" t="str">
        <f t="shared" si="32"/>
        <v>medium</v>
      </c>
      <c r="G314" s="4"/>
      <c r="H314" s="4"/>
    </row>
    <row r="315" spans="1:8">
      <c r="A315">
        <v>308</v>
      </c>
      <c r="B315" s="3" t="str">
        <f>IF((ISBLANK($B$1)),"",'Info sheet (do not Change)'!P311)</f>
        <v>Yes</v>
      </c>
      <c r="C315" s="3">
        <v>10.5</v>
      </c>
      <c r="D315" s="3">
        <v>83</v>
      </c>
      <c r="E315" s="24" t="str">
        <f t="shared" si="31"/>
        <v>medium</v>
      </c>
      <c r="F315" s="24" t="str">
        <f t="shared" si="32"/>
        <v>high</v>
      </c>
      <c r="G315" s="4"/>
      <c r="H315" s="4"/>
    </row>
    <row r="316" spans="1:8">
      <c r="A316">
        <v>309</v>
      </c>
      <c r="B316" s="3" t="str">
        <f>IF((ISBLANK($B$1)),"",'Info sheet (do not Change)'!P312)</f>
        <v>No</v>
      </c>
      <c r="C316" s="3">
        <v>12</v>
      </c>
      <c r="D316" s="3">
        <v>77</v>
      </c>
      <c r="E316" s="24" t="str">
        <f t="shared" si="31"/>
        <v>high</v>
      </c>
      <c r="F316" s="24" t="str">
        <f t="shared" si="32"/>
        <v>high</v>
      </c>
      <c r="G316" s="3"/>
      <c r="H316" s="4"/>
    </row>
    <row r="317" spans="1:8">
      <c r="A317">
        <v>310</v>
      </c>
      <c r="B317" s="3" t="str">
        <f>IF((ISBLANK($B$1)),"",'Info sheet (do not Change)'!P313)</f>
        <v>No</v>
      </c>
      <c r="C317" s="3">
        <v>11.5</v>
      </c>
      <c r="D317" s="3">
        <v>74</v>
      </c>
      <c r="E317" s="24" t="str">
        <f t="shared" si="31"/>
        <v>high</v>
      </c>
      <c r="F317" s="24" t="str">
        <f t="shared" si="32"/>
        <v>high</v>
      </c>
      <c r="G317" s="3"/>
      <c r="H317" s="4"/>
    </row>
    <row r="318" spans="1:8">
      <c r="A318">
        <v>311</v>
      </c>
      <c r="B318" s="3" t="str">
        <f>IF((ISBLANK($B$1)),"",'Info sheet (do not Change)'!P314)</f>
        <v>Yes</v>
      </c>
      <c r="C318" s="3">
        <v>10</v>
      </c>
      <c r="D318" s="3">
        <v>74</v>
      </c>
      <c r="E318" s="24" t="str">
        <f t="shared" si="31"/>
        <v>medium</v>
      </c>
      <c r="F318" s="24" t="str">
        <f t="shared" si="32"/>
        <v>high</v>
      </c>
      <c r="G318" s="4"/>
      <c r="H318" s="4"/>
    </row>
    <row r="319" spans="1:8">
      <c r="A319">
        <v>312</v>
      </c>
      <c r="B319" s="3" t="str">
        <f>IF((ISBLANK($B$1)),"",'Info sheet (do not Change)'!P315)</f>
        <v>Yes</v>
      </c>
      <c r="C319" s="3">
        <v>12</v>
      </c>
      <c r="D319" s="3">
        <v>72</v>
      </c>
      <c r="E319" s="24" t="str">
        <f t="shared" si="31"/>
        <v>high</v>
      </c>
      <c r="F319" s="24" t="str">
        <f t="shared" si="32"/>
        <v>high</v>
      </c>
      <c r="G319" s="4"/>
      <c r="H319" s="4"/>
    </row>
    <row r="320" spans="1:8">
      <c r="A320">
        <v>313</v>
      </c>
      <c r="B320" s="3" t="str">
        <f>IF((ISBLANK($B$1)),"",'Info sheet (do not Change)'!P316)</f>
        <v>No</v>
      </c>
      <c r="C320" s="3">
        <v>9.5</v>
      </c>
      <c r="D320" s="3">
        <v>63</v>
      </c>
      <c r="E320" s="24" t="str">
        <f t="shared" si="31"/>
        <v>medium</v>
      </c>
      <c r="F320" s="24" t="str">
        <f t="shared" si="32"/>
        <v>medium</v>
      </c>
      <c r="G320" s="4"/>
      <c r="H320" s="4"/>
    </row>
    <row r="321" spans="1:8">
      <c r="A321">
        <v>314</v>
      </c>
      <c r="B321" s="3" t="str">
        <f>IF((ISBLANK($B$1)),"",'Info sheet (do not Change)'!P317)</f>
        <v>No</v>
      </c>
      <c r="C321" s="3">
        <v>8.5</v>
      </c>
      <c r="D321" s="3">
        <v>66</v>
      </c>
      <c r="E321" s="24" t="str">
        <f t="shared" si="31"/>
        <v>medium</v>
      </c>
      <c r="F321" s="24" t="str">
        <f t="shared" si="32"/>
        <v>medium</v>
      </c>
      <c r="G321" s="4"/>
      <c r="H321" s="4"/>
    </row>
    <row r="322" spans="1:8">
      <c r="A322">
        <v>315</v>
      </c>
      <c r="B322" s="3" t="str">
        <f>IF((ISBLANK($B$1)),"",'Info sheet (do not Change)'!P318)</f>
        <v>Yes</v>
      </c>
      <c r="C322" s="3">
        <v>12</v>
      </c>
      <c r="D322" s="3">
        <v>69</v>
      </c>
      <c r="E322" s="24" t="str">
        <f t="shared" si="31"/>
        <v>high</v>
      </c>
      <c r="F322" s="24" t="str">
        <f t="shared" si="32"/>
        <v>medium</v>
      </c>
      <c r="G322" s="4"/>
      <c r="H322" s="4"/>
    </row>
    <row r="323" spans="1:8">
      <c r="A323">
        <v>316</v>
      </c>
      <c r="B323" s="3" t="str">
        <f>IF((ISBLANK($B$1)),"",'Info sheet (do not Change)'!P319)</f>
        <v>Yes</v>
      </c>
      <c r="C323" s="3">
        <v>11.5</v>
      </c>
      <c r="D323" s="3">
        <v>86</v>
      </c>
      <c r="E323" s="24" t="str">
        <f t="shared" si="31"/>
        <v>high</v>
      </c>
      <c r="F323" s="24" t="str">
        <f t="shared" si="32"/>
        <v>high</v>
      </c>
      <c r="G323" s="4"/>
      <c r="H323" s="4"/>
    </row>
    <row r="324" spans="1:8">
      <c r="A324">
        <v>317</v>
      </c>
      <c r="B324" s="3" t="str">
        <f>IF((ISBLANK($B$1)),"",'Info sheet (do not Change)'!P320)</f>
        <v>No</v>
      </c>
      <c r="C324" s="3">
        <v>11</v>
      </c>
      <c r="D324" s="3">
        <v>80</v>
      </c>
      <c r="E324" s="24" t="str">
        <f t="shared" si="31"/>
        <v>high</v>
      </c>
      <c r="F324" s="24" t="str">
        <f t="shared" si="32"/>
        <v>high</v>
      </c>
      <c r="G324" s="4"/>
      <c r="H324" s="4"/>
    </row>
    <row r="325" spans="1:8">
      <c r="A325">
        <v>318</v>
      </c>
      <c r="B325" s="3" t="str">
        <f>IF((ISBLANK($B$1)),"",'Info sheet (do not Change)'!P321)</f>
        <v>No</v>
      </c>
      <c r="C325" s="3">
        <v>13</v>
      </c>
      <c r="D325" s="3">
        <v>77</v>
      </c>
      <c r="E325" s="24" t="str">
        <f t="shared" si="31"/>
        <v>high</v>
      </c>
      <c r="F325" s="24" t="str">
        <f t="shared" si="32"/>
        <v>high</v>
      </c>
      <c r="G325" s="4"/>
      <c r="H325" s="4"/>
    </row>
    <row r="326" spans="1:8">
      <c r="A326">
        <v>319</v>
      </c>
      <c r="B326" s="3" t="str">
        <f>IF((ISBLANK($B$1)),"",'Info sheet (do not Change)'!P322)</f>
        <v>Yes</v>
      </c>
      <c r="C326" s="3">
        <v>10</v>
      </c>
      <c r="D326" s="3">
        <v>74</v>
      </c>
      <c r="E326" s="24" t="str">
        <f t="shared" si="31"/>
        <v>medium</v>
      </c>
      <c r="F326" s="24" t="str">
        <f t="shared" si="32"/>
        <v>high</v>
      </c>
      <c r="G326" s="4"/>
      <c r="H326" s="4"/>
    </row>
    <row r="327" spans="1:8">
      <c r="A327">
        <v>320</v>
      </c>
      <c r="B327" s="3" t="str">
        <f>IF((ISBLANK($B$1)),"",'Info sheet (do not Change)'!P323)</f>
        <v>Yes</v>
      </c>
      <c r="C327" s="3">
        <v>9</v>
      </c>
      <c r="D327" s="3">
        <v>72</v>
      </c>
      <c r="E327" s="24" t="str">
        <f t="shared" si="31"/>
        <v>medium</v>
      </c>
      <c r="F327" s="24" t="str">
        <f t="shared" si="32"/>
        <v>high</v>
      </c>
      <c r="G327" s="4"/>
      <c r="H327" s="4"/>
    </row>
    <row r="328" spans="1:8">
      <c r="A328">
        <v>321</v>
      </c>
      <c r="B328" s="3" t="str">
        <f>IF((ISBLANK($B$1)),"",'Info sheet (do not Change)'!P324)</f>
        <v>No</v>
      </c>
      <c r="C328" s="3">
        <v>12</v>
      </c>
      <c r="D328" s="3">
        <v>63</v>
      </c>
      <c r="E328" s="24" t="str">
        <f t="shared" si="31"/>
        <v>high</v>
      </c>
      <c r="F328" s="24" t="str">
        <f t="shared" si="32"/>
        <v>medium</v>
      </c>
      <c r="G328" s="4"/>
      <c r="H328" s="4"/>
    </row>
    <row r="329" spans="1:8">
      <c r="A329">
        <v>322</v>
      </c>
      <c r="B329" s="3" t="str">
        <f>IF((ISBLANK($B$1)),"",'Info sheet (do not Change)'!P325)</f>
        <v>No</v>
      </c>
      <c r="C329" s="3">
        <v>12</v>
      </c>
      <c r="D329" s="3">
        <v>66</v>
      </c>
      <c r="E329" s="24" t="str">
        <f t="shared" ref="E329:E392" si="33">IF($C329&lt;=7.5,"poor",IF($C329&lt;=10.5,"medium",IF($C329&lt;=13.5,"high","outstanding")))</f>
        <v>high</v>
      </c>
      <c r="F329" s="24" t="str">
        <f t="shared" ref="F329:F392" si="34">IF($D329&lt;=50,"poor",IF($D329&lt;=70,"medium",IF($D329&lt;=90,"high","outstanding")))</f>
        <v>medium</v>
      </c>
      <c r="G329" s="4"/>
      <c r="H329" s="4"/>
    </row>
    <row r="330" spans="1:8">
      <c r="A330">
        <v>323</v>
      </c>
      <c r="B330" s="3" t="str">
        <f>IF((ISBLANK($B$1)),"",'Info sheet (do not Change)'!P326)</f>
        <v>Yes</v>
      </c>
      <c r="C330" s="3">
        <v>11.5</v>
      </c>
      <c r="D330" s="3">
        <v>69</v>
      </c>
      <c r="E330" s="24" t="str">
        <f t="shared" si="33"/>
        <v>high</v>
      </c>
      <c r="F330" s="24" t="str">
        <f t="shared" si="34"/>
        <v>medium</v>
      </c>
      <c r="G330" s="4"/>
      <c r="H330" s="4"/>
    </row>
    <row r="331" spans="1:8">
      <c r="A331">
        <v>324</v>
      </c>
      <c r="B331" s="3" t="str">
        <f>IF((ISBLANK($B$1)),"",'Info sheet (do not Change)'!P327)</f>
        <v>Yes</v>
      </c>
      <c r="C331" s="3">
        <v>14</v>
      </c>
      <c r="D331" s="3">
        <v>86</v>
      </c>
      <c r="E331" s="24" t="str">
        <f t="shared" si="33"/>
        <v>outstanding</v>
      </c>
      <c r="F331" s="24" t="str">
        <f t="shared" si="34"/>
        <v>high</v>
      </c>
      <c r="G331" s="4"/>
      <c r="H331" s="4"/>
    </row>
    <row r="332" spans="1:8">
      <c r="A332">
        <v>325</v>
      </c>
      <c r="B332" s="3" t="str">
        <f>IF((ISBLANK($B$1)),"",'Info sheet (do not Change)'!P328)</f>
        <v>No</v>
      </c>
      <c r="C332" s="3">
        <v>11</v>
      </c>
      <c r="D332" s="3">
        <v>80</v>
      </c>
      <c r="E332" s="24" t="str">
        <f t="shared" si="33"/>
        <v>high</v>
      </c>
      <c r="F332" s="24" t="str">
        <f t="shared" si="34"/>
        <v>high</v>
      </c>
      <c r="G332" s="4"/>
      <c r="H332" s="4"/>
    </row>
    <row r="333" spans="1:8">
      <c r="A333">
        <v>326</v>
      </c>
      <c r="B333" s="3" t="str">
        <f>IF((ISBLANK($B$1)),"",'Info sheet (do not Change)'!P329)</f>
        <v>No</v>
      </c>
      <c r="C333" s="3">
        <v>10</v>
      </c>
      <c r="D333" s="3">
        <v>77</v>
      </c>
      <c r="E333" s="24" t="str">
        <f t="shared" si="33"/>
        <v>medium</v>
      </c>
      <c r="F333" s="24" t="str">
        <f t="shared" si="34"/>
        <v>high</v>
      </c>
      <c r="G333" s="4"/>
      <c r="H333" s="4"/>
    </row>
    <row r="334" spans="1:8">
      <c r="A334">
        <v>327</v>
      </c>
      <c r="B334" s="3" t="str">
        <f>IF((ISBLANK($B$1)),"",'Info sheet (do not Change)'!P330)</f>
        <v>Yes</v>
      </c>
      <c r="C334" s="3">
        <v>13</v>
      </c>
      <c r="D334" s="3">
        <v>74</v>
      </c>
      <c r="E334" s="24" t="str">
        <f t="shared" si="33"/>
        <v>high</v>
      </c>
      <c r="F334" s="24" t="str">
        <f t="shared" si="34"/>
        <v>high</v>
      </c>
      <c r="G334" s="4"/>
      <c r="H334" s="4"/>
    </row>
    <row r="335" spans="1:8">
      <c r="A335">
        <v>328</v>
      </c>
      <c r="B335" s="3" t="str">
        <f>IF((ISBLANK($B$1)),"",'Info sheet (do not Change)'!P331)</f>
        <v>Yes</v>
      </c>
      <c r="C335" s="3">
        <v>12.5</v>
      </c>
      <c r="D335" s="3">
        <v>72</v>
      </c>
      <c r="E335" s="24" t="str">
        <f t="shared" si="33"/>
        <v>high</v>
      </c>
      <c r="F335" s="24" t="str">
        <f t="shared" si="34"/>
        <v>high</v>
      </c>
      <c r="G335" s="4"/>
      <c r="H335" s="4"/>
    </row>
    <row r="336" spans="1:8">
      <c r="A336">
        <v>329</v>
      </c>
      <c r="B336" s="3" t="str">
        <f>IF((ISBLANK($B$1)),"",'Info sheet (do not Change)'!P332)</f>
        <v>No</v>
      </c>
      <c r="C336" s="3">
        <v>12</v>
      </c>
      <c r="D336" s="3">
        <v>63</v>
      </c>
      <c r="E336" s="24" t="str">
        <f t="shared" si="33"/>
        <v>high</v>
      </c>
      <c r="F336" s="24" t="str">
        <f t="shared" si="34"/>
        <v>medium</v>
      </c>
      <c r="G336" s="4"/>
      <c r="H336" s="4"/>
    </row>
    <row r="337" spans="1:8">
      <c r="A337">
        <v>330</v>
      </c>
      <c r="B337" s="3" t="str">
        <f>IF((ISBLANK($B$1)),"",'Info sheet (do not Change)'!P333)</f>
        <v>No</v>
      </c>
      <c r="C337" s="3">
        <v>14</v>
      </c>
      <c r="D337" s="3">
        <v>66</v>
      </c>
      <c r="E337" s="24" t="str">
        <f t="shared" si="33"/>
        <v>outstanding</v>
      </c>
      <c r="F337" s="24" t="str">
        <f t="shared" si="34"/>
        <v>medium</v>
      </c>
      <c r="G337" s="4"/>
      <c r="H337" s="3"/>
    </row>
    <row r="338" spans="1:8">
      <c r="A338">
        <v>331</v>
      </c>
      <c r="B338" s="3" t="str">
        <f>IF((ISBLANK($B$1)),"",'Info sheet (do not Change)'!P334)</f>
        <v>Yes</v>
      </c>
      <c r="C338" s="3">
        <v>11.5</v>
      </c>
      <c r="D338" s="3">
        <v>69</v>
      </c>
      <c r="E338" s="24" t="str">
        <f t="shared" si="33"/>
        <v>high</v>
      </c>
      <c r="F338" s="24" t="str">
        <f t="shared" si="34"/>
        <v>medium</v>
      </c>
      <c r="G338" s="4"/>
      <c r="H338" s="3"/>
    </row>
    <row r="339" spans="1:8">
      <c r="A339">
        <v>332</v>
      </c>
      <c r="B339" s="3" t="str">
        <f>IF((ISBLANK($B$1)),"",'Info sheet (do not Change)'!P335)</f>
        <v>Yes</v>
      </c>
      <c r="C339" s="3">
        <v>10.5</v>
      </c>
      <c r="D339" s="3">
        <v>86</v>
      </c>
      <c r="E339" s="24" t="str">
        <f t="shared" si="33"/>
        <v>medium</v>
      </c>
      <c r="F339" s="24" t="str">
        <f t="shared" si="34"/>
        <v>high</v>
      </c>
      <c r="G339" s="4"/>
      <c r="H339" s="3"/>
    </row>
    <row r="340" spans="1:8">
      <c r="A340">
        <v>333</v>
      </c>
      <c r="B340" s="3" t="str">
        <f>IF((ISBLANK($B$1)),"",'Info sheet (do not Change)'!P336)</f>
        <v>No</v>
      </c>
      <c r="C340" s="3">
        <v>14</v>
      </c>
      <c r="D340" s="3">
        <v>80</v>
      </c>
      <c r="E340" s="24" t="str">
        <f t="shared" si="33"/>
        <v>outstanding</v>
      </c>
      <c r="F340" s="24" t="str">
        <f t="shared" si="34"/>
        <v>high</v>
      </c>
      <c r="G340" s="4"/>
      <c r="H340" s="4"/>
    </row>
    <row r="341" spans="1:8">
      <c r="A341">
        <v>334</v>
      </c>
      <c r="B341" s="3" t="str">
        <f>IF((ISBLANK($B$1)),"",'Info sheet (do not Change)'!P337)</f>
        <v>No</v>
      </c>
      <c r="C341" s="3">
        <v>13.5</v>
      </c>
      <c r="D341" s="3">
        <v>77</v>
      </c>
      <c r="E341" s="24" t="str">
        <f t="shared" si="33"/>
        <v>high</v>
      </c>
      <c r="F341" s="24" t="str">
        <f t="shared" si="34"/>
        <v>high</v>
      </c>
      <c r="G341" s="4"/>
      <c r="H341" s="4"/>
    </row>
    <row r="342" spans="1:8">
      <c r="A342">
        <v>335</v>
      </c>
      <c r="B342" s="3" t="str">
        <f>IF((ISBLANK($B$1)),"",'Info sheet (do not Change)'!P338)</f>
        <v>Yes</v>
      </c>
      <c r="C342" s="3">
        <v>11</v>
      </c>
      <c r="D342" s="3">
        <v>74</v>
      </c>
      <c r="E342" s="24" t="str">
        <f t="shared" si="33"/>
        <v>high</v>
      </c>
      <c r="F342" s="24" t="str">
        <f t="shared" si="34"/>
        <v>high</v>
      </c>
      <c r="G342" s="3"/>
      <c r="H342" s="4"/>
    </row>
    <row r="343" spans="1:8">
      <c r="A343">
        <v>336</v>
      </c>
      <c r="B343" s="3" t="str">
        <f>IF((ISBLANK($B$1)),"",'Info sheet (do not Change)'!P339)</f>
        <v>Yes</v>
      </c>
      <c r="C343" s="3">
        <v>13.5</v>
      </c>
      <c r="D343" s="3">
        <v>72</v>
      </c>
      <c r="E343" s="24" t="str">
        <f t="shared" si="33"/>
        <v>high</v>
      </c>
      <c r="F343" s="24" t="str">
        <f t="shared" si="34"/>
        <v>high</v>
      </c>
      <c r="G343" s="3"/>
      <c r="H343" s="4"/>
    </row>
    <row r="344" spans="1:8">
      <c r="A344">
        <v>337</v>
      </c>
      <c r="B344" s="3" t="str">
        <f>IF((ISBLANK($B$1)),"",'Info sheet (do not Change)'!P340)</f>
        <v>No</v>
      </c>
      <c r="C344" s="3">
        <v>10.5</v>
      </c>
      <c r="D344" s="3">
        <v>63</v>
      </c>
      <c r="E344" s="24" t="str">
        <f t="shared" si="33"/>
        <v>medium</v>
      </c>
      <c r="F344" s="24" t="str">
        <f t="shared" si="34"/>
        <v>medium</v>
      </c>
      <c r="G344" s="3"/>
      <c r="H344" s="4"/>
    </row>
    <row r="345" spans="1:8">
      <c r="A345">
        <v>338</v>
      </c>
      <c r="B345" s="3" t="str">
        <f>IF((ISBLANK($B$1)),"",'Info sheet (do not Change)'!P341)</f>
        <v>No</v>
      </c>
      <c r="C345" s="3">
        <v>10</v>
      </c>
      <c r="D345" s="3">
        <v>66</v>
      </c>
      <c r="E345" s="24" t="str">
        <f t="shared" si="33"/>
        <v>medium</v>
      </c>
      <c r="F345" s="24" t="str">
        <f t="shared" si="34"/>
        <v>medium</v>
      </c>
      <c r="G345" s="3"/>
      <c r="H345" s="4"/>
    </row>
    <row r="346" spans="1:8">
      <c r="A346">
        <v>339</v>
      </c>
      <c r="B346" s="3" t="str">
        <f>IF((ISBLANK($B$1)),"",'Info sheet (do not Change)'!P342)</f>
        <v>Yes</v>
      </c>
      <c r="C346" s="3">
        <v>11.5</v>
      </c>
      <c r="D346" s="3">
        <v>72</v>
      </c>
      <c r="E346" s="24" t="str">
        <f t="shared" si="33"/>
        <v>high</v>
      </c>
      <c r="F346" s="24" t="str">
        <f t="shared" si="34"/>
        <v>high</v>
      </c>
      <c r="G346" s="4"/>
      <c r="H346" s="4"/>
    </row>
    <row r="347" spans="1:8">
      <c r="A347">
        <v>340</v>
      </c>
      <c r="B347" s="3" t="str">
        <f>IF((ISBLANK($B$1)),"",'Info sheet (do not Change)'!P343)</f>
        <v>Yes</v>
      </c>
      <c r="C347" s="3">
        <v>11</v>
      </c>
      <c r="D347" s="3">
        <v>89</v>
      </c>
      <c r="E347" s="24" t="str">
        <f t="shared" si="33"/>
        <v>high</v>
      </c>
      <c r="F347" s="24" t="str">
        <f t="shared" si="34"/>
        <v>high</v>
      </c>
      <c r="G347" s="4"/>
      <c r="H347" s="4"/>
    </row>
    <row r="348" spans="1:8">
      <c r="A348">
        <v>341</v>
      </c>
      <c r="B348" s="3" t="str">
        <f>IF((ISBLANK($B$1)),"",'Info sheet (do not Change)'!P344)</f>
        <v>No</v>
      </c>
      <c r="C348" s="3">
        <v>10.5</v>
      </c>
      <c r="D348" s="3">
        <v>83</v>
      </c>
      <c r="E348" s="24" t="str">
        <f t="shared" si="33"/>
        <v>medium</v>
      </c>
      <c r="F348" s="24" t="str">
        <f t="shared" si="34"/>
        <v>high</v>
      </c>
      <c r="G348" s="4"/>
      <c r="H348" s="3"/>
    </row>
    <row r="349" spans="1:8">
      <c r="A349">
        <v>342</v>
      </c>
      <c r="B349" s="3" t="str">
        <f>IF((ISBLANK($B$1)),"",'Info sheet (do not Change)'!P345)</f>
        <v>No</v>
      </c>
      <c r="C349" s="3">
        <v>12.5</v>
      </c>
      <c r="D349" s="3">
        <v>80</v>
      </c>
      <c r="E349" s="24" t="str">
        <f t="shared" si="33"/>
        <v>high</v>
      </c>
      <c r="F349" s="24" t="str">
        <f t="shared" si="34"/>
        <v>high</v>
      </c>
      <c r="G349" s="4"/>
      <c r="H349" s="4"/>
    </row>
    <row r="350" spans="1:8">
      <c r="A350">
        <v>343</v>
      </c>
      <c r="B350" s="3" t="str">
        <f>IF((ISBLANK($B$1)),"",'Info sheet (do not Change)'!P346)</f>
        <v>Yes</v>
      </c>
      <c r="C350" s="3">
        <v>10</v>
      </c>
      <c r="D350" s="3">
        <v>77</v>
      </c>
      <c r="E350" s="24" t="str">
        <f t="shared" si="33"/>
        <v>medium</v>
      </c>
      <c r="F350" s="24" t="str">
        <f t="shared" si="34"/>
        <v>high</v>
      </c>
      <c r="G350" s="4"/>
      <c r="H350" s="4"/>
    </row>
    <row r="351" spans="1:8">
      <c r="A351">
        <v>344</v>
      </c>
      <c r="B351" s="3" t="str">
        <f>IF((ISBLANK($B$1)),"",'Info sheet (do not Change)'!P347)</f>
        <v>Yes</v>
      </c>
      <c r="C351" s="3">
        <v>9</v>
      </c>
      <c r="D351" s="3">
        <v>75</v>
      </c>
      <c r="E351" s="24" t="str">
        <f t="shared" si="33"/>
        <v>medium</v>
      </c>
      <c r="F351" s="24" t="str">
        <f t="shared" si="34"/>
        <v>high</v>
      </c>
      <c r="G351" s="4"/>
      <c r="H351" s="4"/>
    </row>
    <row r="352" spans="1:8">
      <c r="A352">
        <v>345</v>
      </c>
      <c r="B352" s="3" t="str">
        <f>IF((ISBLANK($B$1)),"",'Info sheet (do not Change)'!P348)</f>
        <v>No</v>
      </c>
      <c r="C352" s="3">
        <v>12</v>
      </c>
      <c r="D352" s="3">
        <v>66</v>
      </c>
      <c r="E352" s="24" t="str">
        <f t="shared" si="33"/>
        <v>high</v>
      </c>
      <c r="F352" s="24" t="str">
        <f t="shared" si="34"/>
        <v>medium</v>
      </c>
      <c r="G352" s="4"/>
      <c r="H352" s="4"/>
    </row>
    <row r="353" spans="1:8">
      <c r="A353">
        <v>346</v>
      </c>
      <c r="B353" s="3" t="str">
        <f>IF((ISBLANK($B$1)),"",'Info sheet (do not Change)'!P349)</f>
        <v>No</v>
      </c>
      <c r="C353" s="3">
        <v>11.5</v>
      </c>
      <c r="D353" s="3">
        <v>69</v>
      </c>
      <c r="E353" s="24" t="str">
        <f t="shared" si="33"/>
        <v>high</v>
      </c>
      <c r="F353" s="24" t="str">
        <f t="shared" si="34"/>
        <v>medium</v>
      </c>
      <c r="G353" s="4"/>
      <c r="H353" s="4"/>
    </row>
    <row r="354" spans="1:8">
      <c r="A354">
        <v>347</v>
      </c>
      <c r="B354" s="3" t="str">
        <f>IF((ISBLANK($B$1)),"",'Info sheet (do not Change)'!P350)</f>
        <v>Yes</v>
      </c>
      <c r="C354" s="3">
        <v>11.5</v>
      </c>
      <c r="D354" s="3">
        <v>72</v>
      </c>
      <c r="E354" s="24" t="str">
        <f t="shared" si="33"/>
        <v>high</v>
      </c>
      <c r="F354" s="24" t="str">
        <f t="shared" si="34"/>
        <v>high</v>
      </c>
      <c r="G354" s="4"/>
      <c r="H354" s="4"/>
    </row>
    <row r="355" spans="1:8">
      <c r="A355">
        <v>348</v>
      </c>
      <c r="B355" s="3" t="str">
        <f>IF((ISBLANK($B$1)),"",'Info sheet (do not Change)'!P351)</f>
        <v>Yes</v>
      </c>
      <c r="C355" s="3">
        <v>13.5</v>
      </c>
      <c r="D355" s="3">
        <v>89</v>
      </c>
      <c r="E355" s="24" t="str">
        <f t="shared" si="33"/>
        <v>high</v>
      </c>
      <c r="F355" s="24" t="str">
        <f t="shared" si="34"/>
        <v>high</v>
      </c>
      <c r="G355" s="4"/>
      <c r="H355" s="4"/>
    </row>
    <row r="356" spans="1:8">
      <c r="A356">
        <v>349</v>
      </c>
      <c r="B356" s="3" t="str">
        <f>IF((ISBLANK($B$1)),"",'Info sheet (do not Change)'!P352)</f>
        <v>No</v>
      </c>
      <c r="C356" s="3">
        <v>10.5</v>
      </c>
      <c r="D356" s="3">
        <v>83</v>
      </c>
      <c r="E356" s="24" t="str">
        <f t="shared" si="33"/>
        <v>medium</v>
      </c>
      <c r="F356" s="24" t="str">
        <f t="shared" si="34"/>
        <v>high</v>
      </c>
      <c r="G356" s="4"/>
      <c r="H356" s="4"/>
    </row>
    <row r="357" spans="1:8">
      <c r="A357">
        <v>350</v>
      </c>
      <c r="B357" s="3" t="str">
        <f>IF((ISBLANK($B$1)),"",'Info sheet (do not Change)'!P353)</f>
        <v>No</v>
      </c>
      <c r="C357" s="3">
        <v>10</v>
      </c>
      <c r="D357" s="3">
        <v>80</v>
      </c>
      <c r="E357" s="24" t="str">
        <f t="shared" si="33"/>
        <v>medium</v>
      </c>
      <c r="F357" s="24" t="str">
        <f t="shared" si="34"/>
        <v>high</v>
      </c>
      <c r="G357" s="4"/>
      <c r="H357" s="4"/>
    </row>
    <row r="358" spans="1:8">
      <c r="A358">
        <v>351</v>
      </c>
      <c r="B358" s="3" t="str">
        <f>IF((ISBLANK($B$1)),"",'Info sheet (do not Change)'!P354)</f>
        <v>Yes</v>
      </c>
      <c r="C358" s="3">
        <v>13</v>
      </c>
      <c r="D358" s="3">
        <v>77</v>
      </c>
      <c r="E358" s="24" t="str">
        <f t="shared" si="33"/>
        <v>high</v>
      </c>
      <c r="F358" s="24" t="str">
        <f t="shared" si="34"/>
        <v>high</v>
      </c>
      <c r="G358" s="4"/>
      <c r="H358" s="4"/>
    </row>
    <row r="359" spans="1:8">
      <c r="A359">
        <v>352</v>
      </c>
      <c r="B359" s="3" t="str">
        <f>IF((ISBLANK($B$1)),"",'Info sheet (do not Change)'!P355)</f>
        <v>Yes</v>
      </c>
      <c r="C359" s="3">
        <v>12.5</v>
      </c>
      <c r="D359" s="3">
        <v>75</v>
      </c>
      <c r="E359" s="24" t="str">
        <f t="shared" si="33"/>
        <v>high</v>
      </c>
      <c r="F359" s="24" t="str">
        <f t="shared" si="34"/>
        <v>high</v>
      </c>
      <c r="G359" s="4"/>
      <c r="H359" s="4"/>
    </row>
    <row r="360" spans="1:8">
      <c r="A360">
        <v>353</v>
      </c>
      <c r="B360" s="3" t="str">
        <f>IF((ISBLANK($B$1)),"",'Info sheet (do not Change)'!P356)</f>
        <v>No</v>
      </c>
      <c r="C360" s="3">
        <v>12</v>
      </c>
      <c r="D360" s="3">
        <v>66</v>
      </c>
      <c r="E360" s="24" t="str">
        <f t="shared" si="33"/>
        <v>high</v>
      </c>
      <c r="F360" s="24" t="str">
        <f t="shared" si="34"/>
        <v>medium</v>
      </c>
      <c r="G360" s="4"/>
      <c r="H360" s="4"/>
    </row>
    <row r="361" spans="1:8">
      <c r="A361">
        <v>354</v>
      </c>
      <c r="B361" s="3" t="str">
        <f>IF((ISBLANK($B$1)),"",'Info sheet (do not Change)'!P357)</f>
        <v>No</v>
      </c>
      <c r="C361" s="3">
        <v>14</v>
      </c>
      <c r="D361" s="3">
        <v>69</v>
      </c>
      <c r="E361" s="24" t="str">
        <f t="shared" si="33"/>
        <v>outstanding</v>
      </c>
      <c r="F361" s="24" t="str">
        <f t="shared" si="34"/>
        <v>medium</v>
      </c>
      <c r="G361" s="4"/>
      <c r="H361" s="4"/>
    </row>
    <row r="362" spans="1:8">
      <c r="A362">
        <v>355</v>
      </c>
      <c r="B362" s="3" t="str">
        <f>IF((ISBLANK($B$1)),"",'Info sheet (do not Change)'!P358)</f>
        <v>Yes</v>
      </c>
      <c r="C362" s="3">
        <v>11</v>
      </c>
      <c r="D362" s="3">
        <v>72</v>
      </c>
      <c r="E362" s="24" t="str">
        <f t="shared" si="33"/>
        <v>high</v>
      </c>
      <c r="F362" s="24" t="str">
        <f t="shared" si="34"/>
        <v>high</v>
      </c>
      <c r="G362" s="4"/>
      <c r="H362" s="4"/>
    </row>
    <row r="363" spans="1:8">
      <c r="A363">
        <v>356</v>
      </c>
      <c r="B363" s="3" t="str">
        <f>IF((ISBLANK($B$1)),"",'Info sheet (do not Change)'!P359)</f>
        <v>Yes</v>
      </c>
      <c r="C363" s="3">
        <v>11</v>
      </c>
      <c r="D363" s="3">
        <v>89</v>
      </c>
      <c r="E363" s="24" t="str">
        <f t="shared" si="33"/>
        <v>high</v>
      </c>
      <c r="F363" s="24" t="str">
        <f t="shared" si="34"/>
        <v>high</v>
      </c>
      <c r="G363" s="4"/>
      <c r="H363" s="4"/>
    </row>
    <row r="364" spans="1:8">
      <c r="A364">
        <v>357</v>
      </c>
      <c r="B364" s="3" t="str">
        <f>IF((ISBLANK($B$1)),"",'Info sheet (do not Change)'!P360)</f>
        <v>No</v>
      </c>
      <c r="C364" s="3">
        <v>14</v>
      </c>
      <c r="D364" s="3">
        <v>83</v>
      </c>
      <c r="E364" s="24" t="str">
        <f t="shared" si="33"/>
        <v>outstanding</v>
      </c>
      <c r="F364" s="24" t="str">
        <f t="shared" si="34"/>
        <v>high</v>
      </c>
      <c r="G364" s="4"/>
      <c r="H364" s="3"/>
    </row>
    <row r="365" spans="1:8">
      <c r="A365">
        <v>358</v>
      </c>
      <c r="B365" s="3" t="str">
        <f>IF((ISBLANK($B$1)),"",'Info sheet (do not Change)'!P361)</f>
        <v>No</v>
      </c>
      <c r="C365" s="3">
        <v>13.5</v>
      </c>
      <c r="D365" s="3">
        <v>80</v>
      </c>
      <c r="E365" s="24" t="str">
        <f t="shared" si="33"/>
        <v>high</v>
      </c>
      <c r="F365" s="24" t="str">
        <f t="shared" si="34"/>
        <v>high</v>
      </c>
      <c r="G365" s="4"/>
      <c r="H365" s="3"/>
    </row>
    <row r="366" spans="1:8">
      <c r="A366">
        <v>359</v>
      </c>
      <c r="B366" s="3" t="str">
        <f>IF((ISBLANK($B$1)),"",'Info sheet (do not Change)'!P362)</f>
        <v>Yes</v>
      </c>
      <c r="C366" s="3">
        <v>13</v>
      </c>
      <c r="D366" s="3">
        <v>77</v>
      </c>
      <c r="E366" s="24" t="str">
        <f t="shared" si="33"/>
        <v>high</v>
      </c>
      <c r="F366" s="24" t="str">
        <f t="shared" si="34"/>
        <v>high</v>
      </c>
      <c r="G366" s="4"/>
      <c r="H366" s="3"/>
    </row>
    <row r="367" spans="1:8">
      <c r="A367">
        <v>360</v>
      </c>
      <c r="B367" s="3" t="str">
        <f>IF((ISBLANK($B$1)),"",'Info sheet (do not Change)'!P363)</f>
        <v>Yes</v>
      </c>
      <c r="C367" s="3">
        <v>15</v>
      </c>
      <c r="D367" s="3">
        <v>75</v>
      </c>
      <c r="E367" s="24" t="str">
        <f t="shared" si="33"/>
        <v>outstanding</v>
      </c>
      <c r="F367" s="24" t="str">
        <f t="shared" si="34"/>
        <v>high</v>
      </c>
      <c r="G367" s="4"/>
      <c r="H367" s="4"/>
    </row>
    <row r="368" spans="1:8">
      <c r="A368">
        <v>361</v>
      </c>
      <c r="B368" s="3" t="str">
        <f>IF((ISBLANK($B$1)),"",'Info sheet (do not Change)'!P364)</f>
        <v>No</v>
      </c>
      <c r="C368" s="3">
        <v>13</v>
      </c>
      <c r="D368" s="3">
        <v>66</v>
      </c>
      <c r="E368" s="24" t="str">
        <f t="shared" si="33"/>
        <v>high</v>
      </c>
      <c r="F368" s="24" t="str">
        <f t="shared" si="34"/>
        <v>medium</v>
      </c>
      <c r="G368" s="4"/>
      <c r="H368" s="4"/>
    </row>
    <row r="369" spans="1:8">
      <c r="A369">
        <v>362</v>
      </c>
      <c r="B369" s="3" t="str">
        <f>IF((ISBLANK($B$1)),"",'Info sheet (do not Change)'!P365)</f>
        <v>No</v>
      </c>
      <c r="C369" s="3">
        <v>9</v>
      </c>
      <c r="D369" s="3">
        <v>69</v>
      </c>
      <c r="E369" s="24" t="str">
        <f t="shared" si="33"/>
        <v>medium</v>
      </c>
      <c r="F369" s="24" t="str">
        <f t="shared" si="34"/>
        <v>medium</v>
      </c>
      <c r="G369" s="3"/>
      <c r="H369" s="4"/>
    </row>
    <row r="370" spans="1:8">
      <c r="A370">
        <v>363</v>
      </c>
      <c r="B370" s="3" t="str">
        <f>IF((ISBLANK($B$1)),"",'Info sheet (do not Change)'!P366)</f>
        <v>Yes</v>
      </c>
      <c r="C370" s="3">
        <v>13</v>
      </c>
      <c r="D370" s="3">
        <v>72</v>
      </c>
      <c r="E370" s="24" t="str">
        <f t="shared" si="33"/>
        <v>high</v>
      </c>
      <c r="F370" s="24" t="str">
        <f t="shared" si="34"/>
        <v>high</v>
      </c>
      <c r="G370" s="3"/>
      <c r="H370" s="4"/>
    </row>
    <row r="371" spans="1:8">
      <c r="A371">
        <v>364</v>
      </c>
      <c r="B371" s="3" t="str">
        <f>IF((ISBLANK($B$1)),"",'Info sheet (do not Change)'!P367)</f>
        <v>Yes</v>
      </c>
      <c r="C371" s="3">
        <v>12.5</v>
      </c>
      <c r="D371" s="3">
        <v>89</v>
      </c>
      <c r="E371" s="24" t="str">
        <f t="shared" si="33"/>
        <v>high</v>
      </c>
      <c r="F371" s="24" t="str">
        <f t="shared" si="34"/>
        <v>high</v>
      </c>
      <c r="G371" s="3"/>
      <c r="H371" s="4"/>
    </row>
    <row r="372" spans="1:8">
      <c r="A372">
        <v>365</v>
      </c>
      <c r="B372" s="3" t="str">
        <f>IF((ISBLANK($B$1)),"",'Info sheet (do not Change)'!P368)</f>
        <v>No</v>
      </c>
      <c r="C372" s="3">
        <v>9.5</v>
      </c>
      <c r="D372" s="3">
        <v>86</v>
      </c>
      <c r="E372" s="24" t="str">
        <f t="shared" si="33"/>
        <v>medium</v>
      </c>
      <c r="F372" s="24" t="str">
        <f t="shared" si="34"/>
        <v>high</v>
      </c>
      <c r="G372" s="4"/>
      <c r="H372" s="4"/>
    </row>
    <row r="373" spans="1:8">
      <c r="A373">
        <v>366</v>
      </c>
      <c r="B373" s="3" t="str">
        <f>IF((ISBLANK($B$1)),"",'Info sheet (do not Change)'!P369)</f>
        <v>No</v>
      </c>
      <c r="C373" s="3">
        <v>11.5</v>
      </c>
      <c r="D373" s="3">
        <v>83</v>
      </c>
      <c r="E373" s="24" t="str">
        <f t="shared" si="33"/>
        <v>high</v>
      </c>
      <c r="F373" s="24" t="str">
        <f t="shared" si="34"/>
        <v>high</v>
      </c>
      <c r="G373" s="4"/>
      <c r="H373" s="4"/>
    </row>
    <row r="374" spans="1:8">
      <c r="A374">
        <v>367</v>
      </c>
      <c r="B374" s="3" t="str">
        <f>IF((ISBLANK($B$1)),"",'Info sheet (do not Change)'!P370)</f>
        <v>Yes</v>
      </c>
      <c r="C374" s="3">
        <v>11</v>
      </c>
      <c r="D374" s="3">
        <v>80</v>
      </c>
      <c r="E374" s="24" t="str">
        <f t="shared" si="33"/>
        <v>high</v>
      </c>
      <c r="F374" s="24" t="str">
        <f t="shared" si="34"/>
        <v>high</v>
      </c>
      <c r="G374" s="4"/>
      <c r="H374" s="4"/>
    </row>
    <row r="375" spans="1:8">
      <c r="A375">
        <v>368</v>
      </c>
      <c r="B375" s="3" t="str">
        <f>IF((ISBLANK($B$1)),"",'Info sheet (do not Change)'!P371)</f>
        <v>Yes</v>
      </c>
      <c r="C375" s="3">
        <v>10</v>
      </c>
      <c r="D375" s="3">
        <v>78</v>
      </c>
      <c r="E375" s="24" t="str">
        <f t="shared" si="33"/>
        <v>medium</v>
      </c>
      <c r="F375" s="24" t="str">
        <f t="shared" si="34"/>
        <v>high</v>
      </c>
      <c r="G375" s="4"/>
      <c r="H375" s="4"/>
    </row>
    <row r="376" spans="1:8">
      <c r="A376">
        <v>369</v>
      </c>
      <c r="B376" s="3" t="str">
        <f>IF((ISBLANK($B$1)),"",'Info sheet (do not Change)'!P372)</f>
        <v>No</v>
      </c>
      <c r="C376" s="3">
        <v>13</v>
      </c>
      <c r="D376" s="3">
        <v>69</v>
      </c>
      <c r="E376" s="24" t="str">
        <f t="shared" si="33"/>
        <v>high</v>
      </c>
      <c r="F376" s="24" t="str">
        <f t="shared" si="34"/>
        <v>medium</v>
      </c>
      <c r="G376" s="4"/>
      <c r="H376" s="4"/>
    </row>
    <row r="377" spans="1:8">
      <c r="A377">
        <v>370</v>
      </c>
      <c r="B377" s="3" t="str">
        <f>IF((ISBLANK($B$1)),"",'Info sheet (do not Change)'!P373)</f>
        <v>No</v>
      </c>
      <c r="C377" s="3">
        <v>13.5</v>
      </c>
      <c r="D377" s="3">
        <v>72</v>
      </c>
      <c r="E377" s="24" t="str">
        <f t="shared" si="33"/>
        <v>high</v>
      </c>
      <c r="F377" s="24" t="str">
        <f t="shared" si="34"/>
        <v>high</v>
      </c>
      <c r="G377" s="4"/>
      <c r="H377" s="4"/>
    </row>
    <row r="378" spans="1:8">
      <c r="A378">
        <v>371</v>
      </c>
      <c r="B378" s="3" t="str">
        <f>IF((ISBLANK($B$1)),"",'Info sheet (do not Change)'!P374)</f>
        <v>Yes</v>
      </c>
      <c r="C378" s="3">
        <v>13</v>
      </c>
      <c r="D378" s="3">
        <v>75</v>
      </c>
      <c r="E378" s="24" t="str">
        <f t="shared" si="33"/>
        <v>high</v>
      </c>
      <c r="F378" s="24" t="str">
        <f t="shared" si="34"/>
        <v>high</v>
      </c>
      <c r="G378" s="4"/>
      <c r="H378" s="4"/>
    </row>
    <row r="379" spans="1:8">
      <c r="A379">
        <v>372</v>
      </c>
      <c r="B379" s="3" t="str">
        <f>IF((ISBLANK($B$1)),"",'Info sheet (do not Change)'!P375)</f>
        <v>Yes</v>
      </c>
      <c r="C379" s="3">
        <v>15</v>
      </c>
      <c r="D379" s="3">
        <v>92</v>
      </c>
      <c r="E379" s="24" t="str">
        <f t="shared" si="33"/>
        <v>outstanding</v>
      </c>
      <c r="F379" s="24" t="str">
        <f t="shared" si="34"/>
        <v>outstanding</v>
      </c>
      <c r="G379" s="4"/>
      <c r="H379" s="4"/>
    </row>
    <row r="380" spans="1:8">
      <c r="A380">
        <v>373</v>
      </c>
      <c r="B380" s="3" t="str">
        <f>IF((ISBLANK($B$1)),"",'Info sheet (do not Change)'!P376)</f>
        <v>No</v>
      </c>
      <c r="C380" s="3">
        <v>11</v>
      </c>
      <c r="D380" s="3">
        <v>86</v>
      </c>
      <c r="E380" s="24" t="str">
        <f t="shared" si="33"/>
        <v>high</v>
      </c>
      <c r="F380" s="24" t="str">
        <f t="shared" si="34"/>
        <v>high</v>
      </c>
      <c r="G380" s="3"/>
      <c r="H380" s="4"/>
    </row>
    <row r="381" spans="1:8">
      <c r="A381">
        <v>374</v>
      </c>
      <c r="B381" s="3" t="str">
        <f>IF((ISBLANK($B$1)),"",'Info sheet (do not Change)'!P377)</f>
        <v>No</v>
      </c>
      <c r="C381" s="3">
        <v>9.5</v>
      </c>
      <c r="D381" s="3">
        <v>86</v>
      </c>
      <c r="E381" s="24" t="str">
        <f t="shared" si="33"/>
        <v>medium</v>
      </c>
      <c r="F381" s="24" t="str">
        <f t="shared" si="34"/>
        <v>high</v>
      </c>
      <c r="G381" s="4"/>
      <c r="H381" s="4"/>
    </row>
    <row r="382" spans="1:8">
      <c r="A382">
        <v>375</v>
      </c>
      <c r="B382" s="3" t="str">
        <f>IF((ISBLANK($B$1)),"",'Info sheet (do not Change)'!P378)</f>
        <v>Yes</v>
      </c>
      <c r="C382" s="3">
        <v>13</v>
      </c>
      <c r="D382" s="3">
        <v>83</v>
      </c>
      <c r="E382" s="24" t="str">
        <f t="shared" si="33"/>
        <v>high</v>
      </c>
      <c r="F382" s="24" t="str">
        <f t="shared" si="34"/>
        <v>high</v>
      </c>
      <c r="G382" s="4"/>
      <c r="H382" s="4"/>
    </row>
    <row r="383" spans="1:8">
      <c r="A383">
        <v>376</v>
      </c>
      <c r="B383" s="3" t="str">
        <f>IF((ISBLANK($B$1)),"",'Info sheet (do not Change)'!P379)</f>
        <v>Yes</v>
      </c>
      <c r="C383" s="3">
        <v>12.5</v>
      </c>
      <c r="D383" s="3">
        <v>81</v>
      </c>
      <c r="E383" s="24" t="str">
        <f t="shared" si="33"/>
        <v>high</v>
      </c>
      <c r="F383" s="24" t="str">
        <f t="shared" si="34"/>
        <v>high</v>
      </c>
      <c r="G383" s="4"/>
      <c r="H383" s="4"/>
    </row>
    <row r="384" spans="1:8">
      <c r="A384">
        <v>377</v>
      </c>
      <c r="B384" s="3" t="str">
        <f>IF((ISBLANK($B$1)),"",'Info sheet (do not Change)'!P380)</f>
        <v>No</v>
      </c>
      <c r="C384" s="3">
        <v>12</v>
      </c>
      <c r="D384" s="3">
        <v>72</v>
      </c>
      <c r="E384" s="24" t="str">
        <f t="shared" si="33"/>
        <v>high</v>
      </c>
      <c r="F384" s="24" t="str">
        <f t="shared" si="34"/>
        <v>high</v>
      </c>
      <c r="G384" s="4"/>
    </row>
    <row r="385" spans="1:7">
      <c r="A385">
        <v>378</v>
      </c>
      <c r="B385" s="3" t="str">
        <f>IF((ISBLANK($B$1)),"",'Info sheet (do not Change)'!P381)</f>
        <v>No</v>
      </c>
      <c r="C385" s="3">
        <v>14</v>
      </c>
      <c r="D385" s="3">
        <v>75</v>
      </c>
      <c r="E385" s="24" t="str">
        <f t="shared" si="33"/>
        <v>outstanding</v>
      </c>
      <c r="F385" s="24" t="str">
        <f t="shared" si="34"/>
        <v>high</v>
      </c>
      <c r="G385" s="4"/>
    </row>
    <row r="386" spans="1:7">
      <c r="A386">
        <v>379</v>
      </c>
      <c r="B386" s="3" t="str">
        <f>IF((ISBLANK($B$1)),"",'Info sheet (do not Change)'!P382)</f>
        <v>Yes</v>
      </c>
      <c r="C386" s="3">
        <v>11</v>
      </c>
      <c r="D386" s="3">
        <v>78</v>
      </c>
      <c r="E386" s="24" t="str">
        <f t="shared" si="33"/>
        <v>high</v>
      </c>
      <c r="F386" s="24" t="str">
        <f t="shared" si="34"/>
        <v>high</v>
      </c>
      <c r="G386" s="4"/>
    </row>
    <row r="387" spans="1:7">
      <c r="A387">
        <v>380</v>
      </c>
      <c r="B387" s="3" t="str">
        <f>IF((ISBLANK($B$1)),"",'Info sheet (do not Change)'!P383)</f>
        <v>Yes</v>
      </c>
      <c r="C387" s="3">
        <v>10.5</v>
      </c>
      <c r="D387" s="3">
        <v>95</v>
      </c>
      <c r="E387" s="24" t="str">
        <f t="shared" si="33"/>
        <v>medium</v>
      </c>
      <c r="F387" s="24" t="str">
        <f t="shared" si="34"/>
        <v>outstanding</v>
      </c>
      <c r="G387" s="4"/>
    </row>
    <row r="388" spans="1:7">
      <c r="A388">
        <v>381</v>
      </c>
      <c r="B388" s="3" t="str">
        <f>IF((ISBLANK($B$1)),"",'Info sheet (do not Change)'!P384)</f>
        <v>No</v>
      </c>
      <c r="C388" s="3">
        <v>14</v>
      </c>
      <c r="D388" s="3">
        <v>89</v>
      </c>
      <c r="E388" s="24" t="str">
        <f t="shared" si="33"/>
        <v>outstanding</v>
      </c>
      <c r="F388" s="24" t="str">
        <f t="shared" si="34"/>
        <v>high</v>
      </c>
      <c r="G388" s="4"/>
    </row>
    <row r="389" spans="1:7">
      <c r="A389">
        <v>382</v>
      </c>
      <c r="B389" s="3" t="str">
        <f>IF((ISBLANK($B$1)),"",'Info sheet (do not Change)'!P385)</f>
        <v>No</v>
      </c>
      <c r="C389" s="3">
        <v>13.5</v>
      </c>
      <c r="D389" s="3">
        <v>86</v>
      </c>
      <c r="E389" s="24" t="str">
        <f t="shared" si="33"/>
        <v>high</v>
      </c>
      <c r="F389" s="24" t="str">
        <f t="shared" si="34"/>
        <v>high</v>
      </c>
      <c r="G389" s="4"/>
    </row>
    <row r="390" spans="1:7">
      <c r="A390">
        <v>383</v>
      </c>
      <c r="B390" s="3" t="str">
        <f>IF((ISBLANK($B$1)),"",'Info sheet (do not Change)'!P386)</f>
        <v>Yes</v>
      </c>
      <c r="C390" s="3">
        <v>13</v>
      </c>
      <c r="D390" s="3">
        <v>83</v>
      </c>
      <c r="E390" s="24" t="str">
        <f t="shared" si="33"/>
        <v>high</v>
      </c>
      <c r="F390" s="24" t="str">
        <f t="shared" si="34"/>
        <v>high</v>
      </c>
      <c r="G390" s="4"/>
    </row>
    <row r="391" spans="1:7">
      <c r="A391">
        <v>384</v>
      </c>
      <c r="B391" s="3" t="str">
        <f>IF((ISBLANK($B$1)),"",'Info sheet (do not Change)'!P387)</f>
        <v>Yes</v>
      </c>
      <c r="C391" s="3">
        <v>15</v>
      </c>
      <c r="D391" s="3">
        <v>81</v>
      </c>
      <c r="E391" s="24" t="str">
        <f t="shared" si="33"/>
        <v>outstanding</v>
      </c>
      <c r="F391" s="24" t="str">
        <f t="shared" si="34"/>
        <v>high</v>
      </c>
      <c r="G391" s="4"/>
    </row>
    <row r="392" spans="1:7">
      <c r="A392">
        <v>385</v>
      </c>
      <c r="B392" s="3" t="str">
        <f>IF((ISBLANK($B$1)),"",'Info sheet (do not Change)'!P388)</f>
        <v>No</v>
      </c>
      <c r="C392" s="3">
        <v>13</v>
      </c>
      <c r="D392" s="3">
        <v>72</v>
      </c>
      <c r="E392" s="24" t="str">
        <f t="shared" si="33"/>
        <v>high</v>
      </c>
      <c r="F392" s="24" t="str">
        <f t="shared" si="34"/>
        <v>high</v>
      </c>
      <c r="G392" s="4"/>
    </row>
    <row r="393" spans="1:7">
      <c r="A393">
        <v>386</v>
      </c>
      <c r="B393" s="3" t="str">
        <f>IF((ISBLANK($B$1)),"",'Info sheet (do not Change)'!P389)</f>
        <v>No</v>
      </c>
      <c r="C393" s="3">
        <v>12</v>
      </c>
      <c r="D393" s="3">
        <v>75</v>
      </c>
      <c r="E393" s="24" t="str">
        <f t="shared" ref="E393:E415" si="35">IF($C393&lt;=7.5,"poor",IF($C393&lt;=10.5,"medium",IF($C393&lt;=13.5,"high","outstanding")))</f>
        <v>high</v>
      </c>
      <c r="F393" s="24" t="str">
        <f t="shared" ref="F393:F415" si="36">IF($D393&lt;=50,"poor",IF($D393&lt;=70,"medium",IF($D393&lt;=90,"high","outstanding")))</f>
        <v>high</v>
      </c>
      <c r="G393" s="4"/>
    </row>
    <row r="394" spans="1:7">
      <c r="A394">
        <v>387</v>
      </c>
      <c r="B394" s="3" t="str">
        <f>IF((ISBLANK($B$1)),"",'Info sheet (do not Change)'!P390)</f>
        <v>Yes</v>
      </c>
      <c r="C394" s="3">
        <v>15</v>
      </c>
      <c r="D394" s="3">
        <v>78</v>
      </c>
      <c r="E394" s="24" t="str">
        <f t="shared" si="35"/>
        <v>outstanding</v>
      </c>
      <c r="F394" s="24" t="str">
        <f t="shared" si="36"/>
        <v>high</v>
      </c>
      <c r="G394" s="4"/>
    </row>
    <row r="395" spans="1:7">
      <c r="A395">
        <v>388</v>
      </c>
      <c r="B395" s="3" t="str">
        <f>IF((ISBLANK($B$1)),"",'Info sheet (do not Change)'!P391)</f>
        <v>Yes</v>
      </c>
      <c r="C395" s="3">
        <v>15</v>
      </c>
      <c r="D395" s="3">
        <v>95</v>
      </c>
      <c r="E395" s="24" t="str">
        <f t="shared" si="35"/>
        <v>outstanding</v>
      </c>
      <c r="F395" s="24" t="str">
        <f t="shared" si="36"/>
        <v>outstanding</v>
      </c>
      <c r="G395" s="4"/>
    </row>
    <row r="396" spans="1:7">
      <c r="A396">
        <v>389</v>
      </c>
      <c r="B396" s="3" t="str">
        <f>IF((ISBLANK($B$1)),"",'Info sheet (do not Change)'!P392)</f>
        <v>No</v>
      </c>
      <c r="C396" s="3">
        <v>13</v>
      </c>
      <c r="D396" s="3">
        <v>89</v>
      </c>
      <c r="E396" s="24" t="str">
        <f t="shared" si="35"/>
        <v>high</v>
      </c>
      <c r="F396" s="24" t="str">
        <f t="shared" si="36"/>
        <v>high</v>
      </c>
      <c r="G396" s="3"/>
    </row>
    <row r="397" spans="1:7">
      <c r="A397">
        <v>390</v>
      </c>
      <c r="B397" s="3" t="str">
        <f>IF((ISBLANK($B$1)),"",'Info sheet (do not Change)'!P393)</f>
        <v>No</v>
      </c>
      <c r="C397" s="3">
        <v>15</v>
      </c>
      <c r="D397" s="3">
        <v>86</v>
      </c>
      <c r="E397" s="24" t="str">
        <f t="shared" si="35"/>
        <v>outstanding</v>
      </c>
      <c r="F397" s="24" t="str">
        <f t="shared" si="36"/>
        <v>high</v>
      </c>
      <c r="G397" s="3"/>
    </row>
    <row r="398" spans="1:7">
      <c r="A398">
        <v>391</v>
      </c>
      <c r="B398" s="3" t="str">
        <f>IF((ISBLANK($B$1)),"",'Info sheet (do not Change)'!P394)</f>
        <v>Yes</v>
      </c>
      <c r="C398" s="3">
        <v>11</v>
      </c>
      <c r="D398" s="3">
        <v>83</v>
      </c>
      <c r="E398" s="24" t="str">
        <f t="shared" si="35"/>
        <v>high</v>
      </c>
      <c r="F398" s="24" t="str">
        <f t="shared" si="36"/>
        <v>high</v>
      </c>
      <c r="G398" s="3"/>
    </row>
    <row r="399" spans="1:7">
      <c r="A399">
        <v>392</v>
      </c>
      <c r="B399" s="3" t="str">
        <f>IF((ISBLANK($B$1)),"",'Info sheet (do not Change)'!P395)</f>
        <v>Yes</v>
      </c>
      <c r="C399" s="3">
        <v>10</v>
      </c>
      <c r="D399" s="3">
        <v>84</v>
      </c>
      <c r="E399" s="24" t="str">
        <f t="shared" si="35"/>
        <v>medium</v>
      </c>
      <c r="F399" s="24" t="str">
        <f t="shared" si="36"/>
        <v>high</v>
      </c>
      <c r="G399" s="4"/>
    </row>
    <row r="400" spans="1:7">
      <c r="A400">
        <v>393</v>
      </c>
      <c r="B400" s="3" t="str">
        <f>IF((ISBLANK($B$1)),"",'Info sheet (do not Change)'!P396)</f>
        <v>No</v>
      </c>
      <c r="C400" s="3">
        <v>14</v>
      </c>
      <c r="D400" s="3">
        <v>75</v>
      </c>
      <c r="E400" s="24" t="str">
        <f t="shared" si="35"/>
        <v>outstanding</v>
      </c>
      <c r="F400" s="24" t="str">
        <f t="shared" si="36"/>
        <v>high</v>
      </c>
      <c r="G400" s="4"/>
    </row>
    <row r="401" spans="1:7">
      <c r="A401">
        <v>394</v>
      </c>
      <c r="B401" s="3" t="str">
        <f>IF((ISBLANK($B$1)),"",'Info sheet (do not Change)'!P397)</f>
        <v>No</v>
      </c>
      <c r="C401" s="3">
        <v>13.5</v>
      </c>
      <c r="D401" s="3">
        <v>78</v>
      </c>
      <c r="E401" s="24" t="str">
        <f t="shared" si="35"/>
        <v>high</v>
      </c>
      <c r="F401" s="24" t="str">
        <f t="shared" si="36"/>
        <v>high</v>
      </c>
      <c r="G401" s="4"/>
    </row>
    <row r="402" spans="1:7">
      <c r="A402">
        <v>395</v>
      </c>
      <c r="B402" s="3" t="str">
        <f>IF((ISBLANK($B$1)),"",'Info sheet (do not Change)'!P398)</f>
        <v>Yes</v>
      </c>
      <c r="C402" s="3">
        <v>13</v>
      </c>
      <c r="D402" s="3">
        <v>81</v>
      </c>
      <c r="E402" s="24" t="str">
        <f t="shared" si="35"/>
        <v>high</v>
      </c>
      <c r="F402" s="24" t="str">
        <f t="shared" si="36"/>
        <v>high</v>
      </c>
      <c r="G402" s="4"/>
    </row>
    <row r="403" spans="1:7">
      <c r="A403">
        <v>396</v>
      </c>
      <c r="B403" s="3" t="str">
        <f>IF((ISBLANK($B$1)),"",'Info sheet (do not Change)'!P399)</f>
        <v>Yes</v>
      </c>
      <c r="C403" s="3">
        <v>15</v>
      </c>
      <c r="D403" s="3">
        <v>98</v>
      </c>
      <c r="E403" s="24" t="str">
        <f t="shared" si="35"/>
        <v>outstanding</v>
      </c>
      <c r="F403" s="24" t="str">
        <f t="shared" si="36"/>
        <v>outstanding</v>
      </c>
      <c r="G403" s="4"/>
    </row>
    <row r="404" spans="1:7">
      <c r="A404">
        <v>397</v>
      </c>
      <c r="B404" s="3" t="str">
        <f>IF((ISBLANK($B$1)),"",'Info sheet (do not Change)'!P400)</f>
        <v>No</v>
      </c>
      <c r="C404" s="3">
        <v>14</v>
      </c>
      <c r="D404" s="3">
        <v>92</v>
      </c>
      <c r="E404" s="24" t="str">
        <f t="shared" si="35"/>
        <v>outstanding</v>
      </c>
      <c r="F404" s="24" t="str">
        <f t="shared" si="36"/>
        <v>outstanding</v>
      </c>
      <c r="G404" s="4"/>
    </row>
    <row r="405" spans="1:7">
      <c r="A405">
        <v>398</v>
      </c>
      <c r="B405" s="3" t="str">
        <f>IF((ISBLANK($B$1)),"",'Info sheet (do not Change)'!P401)</f>
        <v>No</v>
      </c>
      <c r="C405" s="3">
        <v>13</v>
      </c>
      <c r="D405" s="3">
        <v>89</v>
      </c>
      <c r="E405" s="24" t="str">
        <f t="shared" si="35"/>
        <v>high</v>
      </c>
      <c r="F405" s="24" t="str">
        <f t="shared" si="36"/>
        <v>high</v>
      </c>
      <c r="G405" s="4"/>
    </row>
    <row r="406" spans="1:7">
      <c r="A406">
        <v>399</v>
      </c>
      <c r="B406" s="3" t="str">
        <f>IF((ISBLANK($B$1)),"",'Info sheet (do not Change)'!P402)</f>
        <v>Yes</v>
      </c>
      <c r="C406" s="3">
        <v>15</v>
      </c>
      <c r="D406" s="3">
        <v>86</v>
      </c>
      <c r="E406" s="24" t="str">
        <f t="shared" si="35"/>
        <v>outstanding</v>
      </c>
      <c r="F406" s="24" t="str">
        <f t="shared" si="36"/>
        <v>high</v>
      </c>
      <c r="G406" s="4"/>
    </row>
    <row r="407" spans="1:7">
      <c r="A407">
        <v>400</v>
      </c>
      <c r="B407" s="3" t="str">
        <f>IF((ISBLANK($B$1)),"",'Info sheet (do not Change)'!P403)</f>
        <v>Yes</v>
      </c>
      <c r="C407" s="3">
        <v>14.5</v>
      </c>
      <c r="D407" s="3">
        <v>87</v>
      </c>
      <c r="E407" s="24" t="str">
        <f t="shared" si="35"/>
        <v>outstanding</v>
      </c>
      <c r="F407" s="24" t="str">
        <f t="shared" si="36"/>
        <v>high</v>
      </c>
      <c r="G407" s="4"/>
    </row>
    <row r="408" spans="1:7">
      <c r="A408">
        <v>401</v>
      </c>
      <c r="B408" s="3" t="str">
        <f>IF((ISBLANK($B$1)),"",'Info sheet (do not Change)'!P404)</f>
        <v>No</v>
      </c>
      <c r="C408" s="3">
        <v>15</v>
      </c>
      <c r="D408" s="3">
        <v>78</v>
      </c>
      <c r="E408" s="24" t="str">
        <f t="shared" si="35"/>
        <v>outstanding</v>
      </c>
      <c r="F408" s="24" t="str">
        <f t="shared" si="36"/>
        <v>high</v>
      </c>
      <c r="G408" s="4"/>
    </row>
    <row r="409" spans="1:7">
      <c r="A409">
        <v>402</v>
      </c>
      <c r="B409" s="3" t="str">
        <f>IF((ISBLANK($B$1)),"",'Info sheet (do not Change)'!P405)</f>
        <v>No</v>
      </c>
      <c r="C409" s="3">
        <v>15</v>
      </c>
      <c r="D409" s="3">
        <v>81</v>
      </c>
      <c r="E409" s="24" t="str">
        <f t="shared" si="35"/>
        <v>outstanding</v>
      </c>
      <c r="F409" s="24" t="str">
        <f t="shared" si="36"/>
        <v>high</v>
      </c>
      <c r="G409" s="4"/>
    </row>
    <row r="410" spans="1:7">
      <c r="A410">
        <v>403</v>
      </c>
      <c r="B410" s="3" t="str">
        <f>IF((ISBLANK($B$1)),"",'Info sheet (do not Change)'!P406)</f>
        <v>Yes</v>
      </c>
      <c r="C410" s="3">
        <v>14</v>
      </c>
      <c r="D410" s="3">
        <v>84</v>
      </c>
      <c r="E410" s="24" t="str">
        <f t="shared" si="35"/>
        <v>outstanding</v>
      </c>
      <c r="F410" s="24" t="str">
        <f t="shared" si="36"/>
        <v>high</v>
      </c>
      <c r="G410" s="4"/>
    </row>
    <row r="411" spans="1:7">
      <c r="A411">
        <v>404</v>
      </c>
      <c r="B411" s="3" t="str">
        <f>IF((ISBLANK($B$1)),"",'Info sheet (do not Change)'!P407)</f>
        <v>Yes</v>
      </c>
      <c r="C411" s="3">
        <v>11</v>
      </c>
      <c r="D411" s="3">
        <v>100</v>
      </c>
      <c r="E411" s="24" t="str">
        <f t="shared" si="35"/>
        <v>high</v>
      </c>
      <c r="F411" s="24" t="str">
        <f t="shared" si="36"/>
        <v>outstanding</v>
      </c>
      <c r="G411" s="4"/>
    </row>
    <row r="412" spans="1:7">
      <c r="A412">
        <v>405</v>
      </c>
      <c r="B412" s="3" t="str">
        <f>IF((ISBLANK($B$1)),"",'Info sheet (do not Change)'!P408)</f>
        <v>No</v>
      </c>
      <c r="C412" s="3">
        <v>14</v>
      </c>
      <c r="D412" s="3">
        <v>98</v>
      </c>
      <c r="E412" s="24" t="str">
        <f t="shared" si="35"/>
        <v>outstanding</v>
      </c>
      <c r="F412" s="24" t="str">
        <f t="shared" si="36"/>
        <v>outstanding</v>
      </c>
      <c r="G412" s="4"/>
    </row>
    <row r="413" spans="1:7">
      <c r="A413">
        <v>406</v>
      </c>
      <c r="B413" s="3" t="str">
        <f>IF((ISBLANK($B$1)),"",'Info sheet (do not Change)'!P409)</f>
        <v>No</v>
      </c>
      <c r="C413" s="3">
        <v>14.5</v>
      </c>
      <c r="D413" s="3">
        <v>95</v>
      </c>
      <c r="E413" s="24" t="str">
        <f t="shared" si="35"/>
        <v>outstanding</v>
      </c>
      <c r="F413" s="24" t="str">
        <f t="shared" si="36"/>
        <v>outstanding</v>
      </c>
      <c r="G413" s="4"/>
    </row>
    <row r="414" spans="1:7">
      <c r="A414">
        <v>407</v>
      </c>
      <c r="B414" s="3" t="str">
        <f>IF((ISBLANK($B$1)),"",'Info sheet (do not Change)'!P410)</f>
        <v>Yes</v>
      </c>
      <c r="C414" s="3">
        <v>15</v>
      </c>
      <c r="D414" s="3">
        <v>98</v>
      </c>
      <c r="E414" s="24" t="str">
        <f t="shared" si="35"/>
        <v>outstanding</v>
      </c>
      <c r="F414" s="24" t="str">
        <f t="shared" si="36"/>
        <v>outstanding</v>
      </c>
      <c r="G414" s="4"/>
    </row>
    <row r="415" spans="1:7">
      <c r="A415">
        <v>408</v>
      </c>
      <c r="B415" s="3" t="str">
        <f>IF((ISBLANK($B$1)),"",'Info sheet (do not Change)'!P411)</f>
        <v>Yes</v>
      </c>
      <c r="C415" s="3">
        <v>15</v>
      </c>
      <c r="D415" s="3">
        <v>99</v>
      </c>
      <c r="E415" s="24" t="str">
        <f t="shared" si="35"/>
        <v>outstanding</v>
      </c>
      <c r="F415" s="24" t="str">
        <f t="shared" si="36"/>
        <v>outstanding</v>
      </c>
      <c r="G415" s="4"/>
    </row>
  </sheetData>
  <mergeCells count="6">
    <mergeCell ref="I62:L62"/>
    <mergeCell ref="H19:M19"/>
    <mergeCell ref="I1:L1"/>
    <mergeCell ref="A2:A3"/>
    <mergeCell ref="S18:U18"/>
    <mergeCell ref="E6:F6"/>
  </mergeCells>
  <phoneticPr fontId="1" type="noConversion"/>
  <conditionalFormatting sqref="B1">
    <cfRule type="containsBlanks" dxfId="0" priority="1">
      <formula>LEN(TRIM(B1))=0</formula>
    </cfRule>
  </conditionalFormatting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"/>
  <sheetViews>
    <sheetView workbookViewId="0">
      <selection activeCell="Q4" sqref="Q4"/>
    </sheetView>
  </sheetViews>
  <sheetFormatPr defaultColWidth="11.375" defaultRowHeight="13"/>
  <cols>
    <col min="2" max="2" width="11.125" bestFit="1" customWidth="1"/>
  </cols>
  <sheetData>
    <row r="1" spans="1:18">
      <c r="A1" t="s">
        <v>5</v>
      </c>
      <c r="B1">
        <f>BDA501_DS_question1!B1</f>
        <v>125</v>
      </c>
      <c r="C1">
        <v>5489</v>
      </c>
      <c r="D1">
        <v>1</v>
      </c>
      <c r="F1" t="s">
        <v>31</v>
      </c>
      <c r="H1">
        <f>MAX(H4:H411)</f>
        <v>15</v>
      </c>
      <c r="I1">
        <f>MAX(I4:I411)</f>
        <v>81</v>
      </c>
      <c r="J1">
        <f>MAX(J4:J411)</f>
        <v>100</v>
      </c>
      <c r="O1" t="s">
        <v>32</v>
      </c>
      <c r="Q1">
        <f>MAX(Q4:Q411)</f>
        <v>15</v>
      </c>
      <c r="R1">
        <f>MAX(R4:R411)</f>
        <v>100</v>
      </c>
    </row>
    <row r="2" spans="1:18" ht="25.05" customHeight="1">
      <c r="A2" t="s">
        <v>6</v>
      </c>
      <c r="B2">
        <f>MOD(B1*$C$1+$D$1,POWER(2,31))</f>
        <v>686126</v>
      </c>
      <c r="H2">
        <f>MIN(H4:H411)</f>
        <v>5</v>
      </c>
      <c r="I2">
        <f>MIN(I4:I411)</f>
        <v>60</v>
      </c>
      <c r="J2">
        <f>MIN(J4:J411)</f>
        <v>37</v>
      </c>
      <c r="L2" t="s">
        <v>35</v>
      </c>
      <c r="M2" t="s">
        <v>36</v>
      </c>
      <c r="N2" t="s">
        <v>37</v>
      </c>
      <c r="Q2">
        <f>MIN(Q4:Q411)</f>
        <v>5</v>
      </c>
      <c r="R2">
        <f>MIN(R4:R411)</f>
        <v>37</v>
      </c>
    </row>
    <row r="3" spans="1:18" ht="14.4">
      <c r="A3" t="s">
        <v>7</v>
      </c>
      <c r="B3">
        <f t="shared" ref="B3:B8" si="0">MOD(B2*$C$1+$D$1,POWER(2,31))</f>
        <v>1618661967</v>
      </c>
      <c r="F3" s="9" t="s">
        <v>0</v>
      </c>
      <c r="G3" s="9" t="s">
        <v>19</v>
      </c>
      <c r="H3" s="9" t="s">
        <v>17</v>
      </c>
      <c r="I3" s="9" t="s">
        <v>18</v>
      </c>
      <c r="J3" s="9"/>
      <c r="K3" s="9" t="s">
        <v>33</v>
      </c>
      <c r="L3" s="9" t="s">
        <v>34</v>
      </c>
      <c r="M3" s="9"/>
      <c r="N3" s="9"/>
      <c r="O3" s="10" t="str">
        <f>F3</f>
        <v>Index</v>
      </c>
      <c r="P3" s="10" t="str">
        <f t="shared" ref="P3:R3" si="1">G3</f>
        <v>Disability</v>
      </c>
      <c r="Q3" s="10" t="str">
        <f t="shared" si="1"/>
        <v>Reading</v>
      </c>
      <c r="R3" s="10" t="str">
        <f t="shared" si="1"/>
        <v>Math</v>
      </c>
    </row>
    <row r="4" spans="1:18" ht="14.4">
      <c r="A4" t="s">
        <v>8</v>
      </c>
      <c r="B4">
        <f t="shared" si="0"/>
        <v>695685088</v>
      </c>
      <c r="F4" s="3">
        <v>1</v>
      </c>
      <c r="G4" s="3">
        <v>1</v>
      </c>
      <c r="H4" s="3">
        <v>5.5</v>
      </c>
      <c r="I4" s="3">
        <v>60</v>
      </c>
      <c r="J4" s="3">
        <f>(I4-71)*3+70</f>
        <v>37</v>
      </c>
      <c r="K4" s="3">
        <f>$B$10+O4</f>
        <v>744</v>
      </c>
      <c r="L4" s="3">
        <f>CHOOSE(1+MOD($K4,4),1,1,0,0)</f>
        <v>1</v>
      </c>
      <c r="M4" s="3">
        <f>CHOOSE(1+MOD($K4,6),-1,-2,1,0.5,0,2)</f>
        <v>-1</v>
      </c>
      <c r="N4" s="3">
        <f>CHOOSE(1+MOD($K4,8),-10,-7,-4,13,7,4,1,-1)</f>
        <v>-10</v>
      </c>
      <c r="O4">
        <f t="shared" ref="O4:O67" si="2">F4</f>
        <v>1</v>
      </c>
      <c r="P4" t="str">
        <f>IF(IF(L4,G4,1-G4),"Yes","No")</f>
        <v>Yes</v>
      </c>
      <c r="Q4">
        <f>MAX(MIN(H4+M4,$H$1),$H$2)</f>
        <v>5</v>
      </c>
      <c r="R4">
        <f>MAX(MIN(J4+N4,$J$1),$J$2)</f>
        <v>37</v>
      </c>
    </row>
    <row r="5" spans="1:18" ht="14.4">
      <c r="A5" t="s">
        <v>9</v>
      </c>
      <c r="B5">
        <f t="shared" si="0"/>
        <v>389521889</v>
      </c>
      <c r="F5" s="3">
        <v>2</v>
      </c>
      <c r="G5" s="3">
        <v>1</v>
      </c>
      <c r="H5" s="3">
        <v>6</v>
      </c>
      <c r="I5" s="3">
        <v>60</v>
      </c>
      <c r="J5" s="3">
        <f t="shared" ref="J5:J68" si="3">(I5-71)*3+70</f>
        <v>37</v>
      </c>
      <c r="K5" s="3">
        <f t="shared" ref="K5:K68" si="4">$B$10+O5</f>
        <v>745</v>
      </c>
      <c r="L5" s="3">
        <f t="shared" ref="L5:L68" si="5">CHOOSE(1+MOD($K5,4),1,1,0,0)</f>
        <v>1</v>
      </c>
      <c r="M5" s="3">
        <f t="shared" ref="M5:M68" si="6">CHOOSE(1+MOD($K5,6),-1,-2,1,0.5,0,2)</f>
        <v>-2</v>
      </c>
      <c r="N5" s="3">
        <f>CHOOSE(1+MOD($K5,8),-10,-7,-4,13,7,4,1,-1)</f>
        <v>-7</v>
      </c>
      <c r="O5">
        <f t="shared" si="2"/>
        <v>2</v>
      </c>
      <c r="P5" t="str">
        <f t="shared" ref="P5:P68" si="7">IF(IF(L5,G5,1-G5),"Yes","No")</f>
        <v>Yes</v>
      </c>
      <c r="Q5">
        <f t="shared" ref="Q5:Q68" si="8">MAX(MIN(H5+M5,$H$1),$H$2)</f>
        <v>5</v>
      </c>
      <c r="R5">
        <f t="shared" ref="R5:R68" si="9">MAX(MIN(J5+N5,$J$1),$J$2)</f>
        <v>37</v>
      </c>
    </row>
    <row r="6" spans="1:18" ht="14.4">
      <c r="A6" t="s">
        <v>10</v>
      </c>
      <c r="B6">
        <f t="shared" si="0"/>
        <v>1339418962</v>
      </c>
      <c r="F6" s="3">
        <v>3</v>
      </c>
      <c r="G6" s="4">
        <v>1</v>
      </c>
      <c r="H6" s="4">
        <v>7</v>
      </c>
      <c r="I6" s="4">
        <v>60</v>
      </c>
      <c r="J6" s="3">
        <f t="shared" si="3"/>
        <v>37</v>
      </c>
      <c r="K6" s="3">
        <f t="shared" si="4"/>
        <v>746</v>
      </c>
      <c r="L6" s="3">
        <f t="shared" si="5"/>
        <v>0</v>
      </c>
      <c r="M6" s="3">
        <f t="shared" si="6"/>
        <v>1</v>
      </c>
      <c r="N6" s="3">
        <f t="shared" ref="N6:N69" si="10">CHOOSE(1+MOD($K6,8),-10,-7,-4,13,7,4,1,-1)</f>
        <v>-4</v>
      </c>
      <c r="O6">
        <f t="shared" si="2"/>
        <v>3</v>
      </c>
      <c r="P6" t="str">
        <f t="shared" si="7"/>
        <v>No</v>
      </c>
      <c r="Q6">
        <f t="shared" si="8"/>
        <v>8</v>
      </c>
      <c r="R6">
        <f t="shared" si="9"/>
        <v>37</v>
      </c>
    </row>
    <row r="7" spans="1:18" ht="14.4">
      <c r="A7" t="s">
        <v>11</v>
      </c>
      <c r="B7">
        <f t="shared" si="0"/>
        <v>1234155315</v>
      </c>
      <c r="F7" s="3">
        <v>4</v>
      </c>
      <c r="G7" s="4">
        <v>1</v>
      </c>
      <c r="H7" s="4">
        <v>8</v>
      </c>
      <c r="I7" s="4">
        <v>60</v>
      </c>
      <c r="J7" s="3">
        <f t="shared" si="3"/>
        <v>37</v>
      </c>
      <c r="K7" s="3">
        <f t="shared" si="4"/>
        <v>747</v>
      </c>
      <c r="L7" s="3">
        <f t="shared" si="5"/>
        <v>0</v>
      </c>
      <c r="M7" s="3">
        <f t="shared" si="6"/>
        <v>0.5</v>
      </c>
      <c r="N7" s="3">
        <f t="shared" si="10"/>
        <v>13</v>
      </c>
      <c r="O7">
        <f t="shared" si="2"/>
        <v>4</v>
      </c>
      <c r="P7" t="str">
        <f t="shared" si="7"/>
        <v>No</v>
      </c>
      <c r="Q7">
        <f t="shared" si="8"/>
        <v>8.5</v>
      </c>
      <c r="R7">
        <f t="shared" si="9"/>
        <v>50</v>
      </c>
    </row>
    <row r="8" spans="1:18" ht="14.4">
      <c r="A8" t="s">
        <v>12</v>
      </c>
      <c r="B8">
        <f t="shared" si="0"/>
        <v>1115098244</v>
      </c>
      <c r="F8" s="3">
        <v>5</v>
      </c>
      <c r="G8" s="4">
        <v>1</v>
      </c>
      <c r="H8" s="4">
        <v>8</v>
      </c>
      <c r="I8" s="4">
        <v>60</v>
      </c>
      <c r="J8" s="3">
        <f t="shared" si="3"/>
        <v>37</v>
      </c>
      <c r="K8" s="3">
        <f t="shared" si="4"/>
        <v>748</v>
      </c>
      <c r="L8" s="3">
        <f t="shared" si="5"/>
        <v>1</v>
      </c>
      <c r="M8" s="3">
        <f t="shared" si="6"/>
        <v>0</v>
      </c>
      <c r="N8" s="3">
        <f t="shared" si="10"/>
        <v>7</v>
      </c>
      <c r="O8">
        <f t="shared" si="2"/>
        <v>5</v>
      </c>
      <c r="P8" t="str">
        <f t="shared" si="7"/>
        <v>Yes</v>
      </c>
      <c r="Q8">
        <f t="shared" si="8"/>
        <v>8</v>
      </c>
      <c r="R8">
        <f t="shared" si="9"/>
        <v>44</v>
      </c>
    </row>
    <row r="9" spans="1:18" ht="14.4">
      <c r="A9" t="s">
        <v>13</v>
      </c>
      <c r="B9">
        <f>MOD(B8*$C$1+$D$1,POWER(2,31))</f>
        <v>445864517</v>
      </c>
      <c r="F9" s="3">
        <v>6</v>
      </c>
      <c r="G9" s="4">
        <v>1</v>
      </c>
      <c r="H9" s="4">
        <v>9</v>
      </c>
      <c r="I9" s="4">
        <v>60</v>
      </c>
      <c r="J9" s="3">
        <f t="shared" si="3"/>
        <v>37</v>
      </c>
      <c r="K9" s="3">
        <f t="shared" si="4"/>
        <v>749</v>
      </c>
      <c r="L9" s="3">
        <f t="shared" si="5"/>
        <v>1</v>
      </c>
      <c r="M9" s="3">
        <f t="shared" si="6"/>
        <v>2</v>
      </c>
      <c r="N9" s="3">
        <f t="shared" si="10"/>
        <v>4</v>
      </c>
      <c r="O9">
        <f t="shared" si="2"/>
        <v>6</v>
      </c>
      <c r="P9" t="str">
        <f t="shared" si="7"/>
        <v>Yes</v>
      </c>
      <c r="Q9">
        <f t="shared" si="8"/>
        <v>11</v>
      </c>
      <c r="R9">
        <f t="shared" si="9"/>
        <v>41</v>
      </c>
    </row>
    <row r="10" spans="1:18" ht="14.4">
      <c r="A10" t="s">
        <v>14</v>
      </c>
      <c r="B10">
        <f>MOD(MOD(B9*$C$1+$D$1,POWER(2,31)),1000)+1</f>
        <v>743</v>
      </c>
      <c r="F10" s="3">
        <v>7</v>
      </c>
      <c r="G10" s="3">
        <v>1</v>
      </c>
      <c r="H10" s="3">
        <v>7.5</v>
      </c>
      <c r="I10" s="3">
        <v>60</v>
      </c>
      <c r="J10" s="3">
        <f t="shared" si="3"/>
        <v>37</v>
      </c>
      <c r="K10" s="3">
        <f t="shared" si="4"/>
        <v>750</v>
      </c>
      <c r="L10" s="3">
        <f t="shared" si="5"/>
        <v>0</v>
      </c>
      <c r="M10" s="3">
        <f t="shared" si="6"/>
        <v>-1</v>
      </c>
      <c r="N10" s="3">
        <f t="shared" si="10"/>
        <v>1</v>
      </c>
      <c r="O10">
        <f t="shared" si="2"/>
        <v>7</v>
      </c>
      <c r="P10" t="str">
        <f t="shared" si="7"/>
        <v>No</v>
      </c>
      <c r="Q10">
        <f t="shared" si="8"/>
        <v>6.5</v>
      </c>
      <c r="R10">
        <f t="shared" si="9"/>
        <v>38</v>
      </c>
    </row>
    <row r="11" spans="1:18" ht="14.4">
      <c r="F11" s="3">
        <v>8</v>
      </c>
      <c r="G11" s="3">
        <v>1</v>
      </c>
      <c r="H11" s="3">
        <v>6.5</v>
      </c>
      <c r="I11" s="3">
        <v>60</v>
      </c>
      <c r="J11" s="3">
        <f t="shared" si="3"/>
        <v>37</v>
      </c>
      <c r="K11" s="3">
        <f t="shared" si="4"/>
        <v>751</v>
      </c>
      <c r="L11" s="3">
        <f t="shared" si="5"/>
        <v>0</v>
      </c>
      <c r="M11" s="3">
        <f t="shared" si="6"/>
        <v>-2</v>
      </c>
      <c r="N11" s="3">
        <f t="shared" si="10"/>
        <v>-1</v>
      </c>
      <c r="O11">
        <f t="shared" si="2"/>
        <v>8</v>
      </c>
      <c r="P11" t="str">
        <f t="shared" si="7"/>
        <v>No</v>
      </c>
      <c r="Q11">
        <f t="shared" si="8"/>
        <v>5</v>
      </c>
      <c r="R11">
        <f t="shared" si="9"/>
        <v>37</v>
      </c>
    </row>
    <row r="12" spans="1:18" ht="14.4">
      <c r="F12" s="3">
        <v>9</v>
      </c>
      <c r="G12" s="3">
        <v>1</v>
      </c>
      <c r="H12" s="3">
        <v>5</v>
      </c>
      <c r="I12" s="3">
        <v>60</v>
      </c>
      <c r="J12" s="3">
        <f t="shared" si="3"/>
        <v>37</v>
      </c>
      <c r="K12" s="3">
        <f t="shared" si="4"/>
        <v>752</v>
      </c>
      <c r="L12" s="3">
        <f t="shared" si="5"/>
        <v>1</v>
      </c>
      <c r="M12" s="3">
        <f t="shared" si="6"/>
        <v>1</v>
      </c>
      <c r="N12" s="3">
        <f t="shared" si="10"/>
        <v>-10</v>
      </c>
      <c r="O12">
        <f t="shared" si="2"/>
        <v>9</v>
      </c>
      <c r="P12" t="str">
        <f t="shared" si="7"/>
        <v>Yes</v>
      </c>
      <c r="Q12">
        <f t="shared" si="8"/>
        <v>6</v>
      </c>
      <c r="R12">
        <f t="shared" si="9"/>
        <v>37</v>
      </c>
    </row>
    <row r="13" spans="1:18" ht="14.4">
      <c r="F13" s="3">
        <v>10</v>
      </c>
      <c r="G13" s="3">
        <v>1</v>
      </c>
      <c r="H13" s="3">
        <v>6</v>
      </c>
      <c r="I13" s="3">
        <v>61</v>
      </c>
      <c r="J13" s="3">
        <f t="shared" si="3"/>
        <v>40</v>
      </c>
      <c r="K13" s="3">
        <f t="shared" si="4"/>
        <v>753</v>
      </c>
      <c r="L13" s="3">
        <f t="shared" si="5"/>
        <v>1</v>
      </c>
      <c r="M13" s="3">
        <f t="shared" si="6"/>
        <v>0.5</v>
      </c>
      <c r="N13" s="3">
        <f t="shared" si="10"/>
        <v>-7</v>
      </c>
      <c r="O13">
        <f t="shared" si="2"/>
        <v>10</v>
      </c>
      <c r="P13" t="str">
        <f t="shared" si="7"/>
        <v>Yes</v>
      </c>
      <c r="Q13">
        <f t="shared" si="8"/>
        <v>6.5</v>
      </c>
      <c r="R13">
        <f t="shared" si="9"/>
        <v>37</v>
      </c>
    </row>
    <row r="14" spans="1:18" ht="14.4">
      <c r="F14" s="3">
        <v>11</v>
      </c>
      <c r="G14" s="3">
        <v>1</v>
      </c>
      <c r="H14" s="3">
        <v>6</v>
      </c>
      <c r="I14" s="3">
        <v>61</v>
      </c>
      <c r="J14" s="3">
        <f t="shared" si="3"/>
        <v>40</v>
      </c>
      <c r="K14" s="3">
        <f t="shared" si="4"/>
        <v>754</v>
      </c>
      <c r="L14" s="3">
        <f t="shared" si="5"/>
        <v>0</v>
      </c>
      <c r="M14" s="3">
        <f t="shared" si="6"/>
        <v>0</v>
      </c>
      <c r="N14" s="3">
        <f t="shared" si="10"/>
        <v>-4</v>
      </c>
      <c r="O14">
        <f t="shared" si="2"/>
        <v>11</v>
      </c>
      <c r="P14" t="str">
        <f t="shared" si="7"/>
        <v>No</v>
      </c>
      <c r="Q14">
        <f t="shared" si="8"/>
        <v>6</v>
      </c>
      <c r="R14">
        <f t="shared" si="9"/>
        <v>37</v>
      </c>
    </row>
    <row r="15" spans="1:18" ht="14.4">
      <c r="F15" s="3">
        <v>12</v>
      </c>
      <c r="G15" s="4">
        <v>1</v>
      </c>
      <c r="H15" s="4">
        <v>6.5</v>
      </c>
      <c r="I15" s="4">
        <v>61</v>
      </c>
      <c r="J15" s="3">
        <f t="shared" si="3"/>
        <v>40</v>
      </c>
      <c r="K15" s="3">
        <f t="shared" si="4"/>
        <v>755</v>
      </c>
      <c r="L15" s="3">
        <f t="shared" si="5"/>
        <v>0</v>
      </c>
      <c r="M15" s="3">
        <f t="shared" si="6"/>
        <v>2</v>
      </c>
      <c r="N15" s="3">
        <f t="shared" si="10"/>
        <v>13</v>
      </c>
      <c r="O15">
        <f t="shared" si="2"/>
        <v>12</v>
      </c>
      <c r="P15" t="str">
        <f t="shared" si="7"/>
        <v>No</v>
      </c>
      <c r="Q15">
        <f t="shared" si="8"/>
        <v>8.5</v>
      </c>
      <c r="R15">
        <f t="shared" si="9"/>
        <v>53</v>
      </c>
    </row>
    <row r="16" spans="1:18" ht="14.4">
      <c r="F16" s="3">
        <v>13</v>
      </c>
      <c r="G16" s="4">
        <v>1</v>
      </c>
      <c r="H16" s="4">
        <v>7</v>
      </c>
      <c r="I16" s="4">
        <v>61</v>
      </c>
      <c r="J16" s="3">
        <f t="shared" si="3"/>
        <v>40</v>
      </c>
      <c r="K16" s="3">
        <f t="shared" si="4"/>
        <v>756</v>
      </c>
      <c r="L16" s="3">
        <f t="shared" si="5"/>
        <v>1</v>
      </c>
      <c r="M16" s="3">
        <f t="shared" si="6"/>
        <v>-1</v>
      </c>
      <c r="N16" s="3">
        <f t="shared" si="10"/>
        <v>7</v>
      </c>
      <c r="O16">
        <f t="shared" si="2"/>
        <v>13</v>
      </c>
      <c r="P16" t="str">
        <f t="shared" si="7"/>
        <v>Yes</v>
      </c>
      <c r="Q16">
        <f t="shared" si="8"/>
        <v>6</v>
      </c>
      <c r="R16">
        <f t="shared" si="9"/>
        <v>47</v>
      </c>
    </row>
    <row r="17" spans="6:18" ht="14.4">
      <c r="F17" s="3">
        <v>14</v>
      </c>
      <c r="G17" s="4">
        <v>1</v>
      </c>
      <c r="H17" s="4">
        <v>7</v>
      </c>
      <c r="I17" s="4">
        <v>61</v>
      </c>
      <c r="J17" s="3">
        <f t="shared" si="3"/>
        <v>40</v>
      </c>
      <c r="K17" s="3">
        <f t="shared" si="4"/>
        <v>757</v>
      </c>
      <c r="L17" s="3">
        <f t="shared" si="5"/>
        <v>1</v>
      </c>
      <c r="M17" s="3">
        <f t="shared" si="6"/>
        <v>-2</v>
      </c>
      <c r="N17" s="3">
        <f t="shared" si="10"/>
        <v>4</v>
      </c>
      <c r="O17">
        <f t="shared" si="2"/>
        <v>14</v>
      </c>
      <c r="P17" t="str">
        <f t="shared" si="7"/>
        <v>Yes</v>
      </c>
      <c r="Q17">
        <f t="shared" si="8"/>
        <v>5</v>
      </c>
      <c r="R17">
        <f t="shared" si="9"/>
        <v>44</v>
      </c>
    </row>
    <row r="18" spans="6:18" ht="14.4">
      <c r="F18" s="3">
        <v>15</v>
      </c>
      <c r="G18" s="4">
        <v>1</v>
      </c>
      <c r="H18" s="4">
        <v>7.5</v>
      </c>
      <c r="I18" s="4">
        <v>61</v>
      </c>
      <c r="J18" s="3">
        <f t="shared" si="3"/>
        <v>40</v>
      </c>
      <c r="K18" s="3">
        <f t="shared" si="4"/>
        <v>758</v>
      </c>
      <c r="L18" s="3">
        <f t="shared" si="5"/>
        <v>0</v>
      </c>
      <c r="M18" s="3">
        <f t="shared" si="6"/>
        <v>1</v>
      </c>
      <c r="N18" s="3">
        <f t="shared" si="10"/>
        <v>1</v>
      </c>
      <c r="O18">
        <f t="shared" si="2"/>
        <v>15</v>
      </c>
      <c r="P18" t="str">
        <f t="shared" si="7"/>
        <v>No</v>
      </c>
      <c r="Q18">
        <f t="shared" si="8"/>
        <v>8.5</v>
      </c>
      <c r="R18">
        <f t="shared" si="9"/>
        <v>41</v>
      </c>
    </row>
    <row r="19" spans="6:18" ht="14.4">
      <c r="F19" s="3">
        <v>16</v>
      </c>
      <c r="G19" s="4">
        <v>1</v>
      </c>
      <c r="H19" s="4">
        <v>8.5</v>
      </c>
      <c r="I19" s="4">
        <v>61</v>
      </c>
      <c r="J19" s="3">
        <f t="shared" si="3"/>
        <v>40</v>
      </c>
      <c r="K19" s="3">
        <f t="shared" si="4"/>
        <v>759</v>
      </c>
      <c r="L19" s="3">
        <f t="shared" si="5"/>
        <v>0</v>
      </c>
      <c r="M19" s="3">
        <f t="shared" si="6"/>
        <v>0.5</v>
      </c>
      <c r="N19" s="3">
        <f t="shared" si="10"/>
        <v>-1</v>
      </c>
      <c r="O19">
        <f t="shared" si="2"/>
        <v>16</v>
      </c>
      <c r="P19" t="str">
        <f t="shared" si="7"/>
        <v>No</v>
      </c>
      <c r="Q19">
        <f t="shared" si="8"/>
        <v>9</v>
      </c>
      <c r="R19">
        <f t="shared" si="9"/>
        <v>39</v>
      </c>
    </row>
    <row r="20" spans="6:18" ht="14.4">
      <c r="F20" s="3">
        <v>17</v>
      </c>
      <c r="G20" s="3">
        <v>1</v>
      </c>
      <c r="H20" s="3">
        <v>8</v>
      </c>
      <c r="I20" s="3">
        <v>61</v>
      </c>
      <c r="J20" s="3">
        <f t="shared" si="3"/>
        <v>40</v>
      </c>
      <c r="K20" s="3">
        <f t="shared" si="4"/>
        <v>760</v>
      </c>
      <c r="L20" s="3">
        <f t="shared" si="5"/>
        <v>1</v>
      </c>
      <c r="M20" s="3">
        <f t="shared" si="6"/>
        <v>0</v>
      </c>
      <c r="N20" s="3">
        <f t="shared" si="10"/>
        <v>-10</v>
      </c>
      <c r="O20">
        <f t="shared" si="2"/>
        <v>17</v>
      </c>
      <c r="P20" t="str">
        <f t="shared" si="7"/>
        <v>Yes</v>
      </c>
      <c r="Q20">
        <f t="shared" si="8"/>
        <v>8</v>
      </c>
      <c r="R20">
        <f t="shared" si="9"/>
        <v>37</v>
      </c>
    </row>
    <row r="21" spans="6:18" ht="14.4">
      <c r="F21" s="3">
        <v>18</v>
      </c>
      <c r="G21" s="3">
        <v>1</v>
      </c>
      <c r="H21" s="3">
        <v>6.5</v>
      </c>
      <c r="I21" s="3">
        <v>61</v>
      </c>
      <c r="J21" s="3">
        <f t="shared" si="3"/>
        <v>40</v>
      </c>
      <c r="K21" s="3">
        <f t="shared" si="4"/>
        <v>761</v>
      </c>
      <c r="L21" s="3">
        <f t="shared" si="5"/>
        <v>1</v>
      </c>
      <c r="M21" s="3">
        <f t="shared" si="6"/>
        <v>2</v>
      </c>
      <c r="N21" s="3">
        <f t="shared" si="10"/>
        <v>-7</v>
      </c>
      <c r="O21">
        <f t="shared" si="2"/>
        <v>18</v>
      </c>
      <c r="P21" t="str">
        <f t="shared" si="7"/>
        <v>Yes</v>
      </c>
      <c r="Q21">
        <f t="shared" si="8"/>
        <v>8.5</v>
      </c>
      <c r="R21">
        <f t="shared" si="9"/>
        <v>37</v>
      </c>
    </row>
    <row r="22" spans="6:18" ht="14.4">
      <c r="F22" s="3">
        <v>19</v>
      </c>
      <c r="G22" s="3">
        <v>1</v>
      </c>
      <c r="H22" s="3">
        <v>7.5</v>
      </c>
      <c r="I22" s="3">
        <v>61</v>
      </c>
      <c r="J22" s="3">
        <f t="shared" si="3"/>
        <v>40</v>
      </c>
      <c r="K22" s="3">
        <f t="shared" si="4"/>
        <v>762</v>
      </c>
      <c r="L22" s="3">
        <f t="shared" si="5"/>
        <v>0</v>
      </c>
      <c r="M22" s="3">
        <f t="shared" si="6"/>
        <v>-1</v>
      </c>
      <c r="N22" s="3">
        <f t="shared" si="10"/>
        <v>-4</v>
      </c>
      <c r="O22">
        <f t="shared" si="2"/>
        <v>19</v>
      </c>
      <c r="P22" t="str">
        <f t="shared" si="7"/>
        <v>No</v>
      </c>
      <c r="Q22">
        <f t="shared" si="8"/>
        <v>6.5</v>
      </c>
      <c r="R22">
        <f t="shared" si="9"/>
        <v>37</v>
      </c>
    </row>
    <row r="23" spans="6:18" ht="14.4">
      <c r="F23" s="3">
        <v>20</v>
      </c>
      <c r="G23" s="3">
        <v>1</v>
      </c>
      <c r="H23" s="3">
        <v>6</v>
      </c>
      <c r="I23" s="3">
        <v>62</v>
      </c>
      <c r="J23" s="3">
        <f t="shared" si="3"/>
        <v>43</v>
      </c>
      <c r="K23" s="3">
        <f t="shared" si="4"/>
        <v>763</v>
      </c>
      <c r="L23" s="3">
        <f t="shared" si="5"/>
        <v>0</v>
      </c>
      <c r="M23" s="3">
        <f t="shared" si="6"/>
        <v>-2</v>
      </c>
      <c r="N23" s="3">
        <f t="shared" si="10"/>
        <v>13</v>
      </c>
      <c r="O23">
        <f t="shared" si="2"/>
        <v>20</v>
      </c>
      <c r="P23" t="str">
        <f t="shared" si="7"/>
        <v>No</v>
      </c>
      <c r="Q23">
        <f t="shared" si="8"/>
        <v>5</v>
      </c>
      <c r="R23">
        <f t="shared" si="9"/>
        <v>56</v>
      </c>
    </row>
    <row r="24" spans="6:18" ht="14.4">
      <c r="F24" s="3">
        <v>21</v>
      </c>
      <c r="G24" s="3">
        <v>1</v>
      </c>
      <c r="H24" s="3">
        <v>6</v>
      </c>
      <c r="I24" s="3">
        <v>62</v>
      </c>
      <c r="J24" s="3">
        <f t="shared" si="3"/>
        <v>43</v>
      </c>
      <c r="K24" s="3">
        <f t="shared" si="4"/>
        <v>764</v>
      </c>
      <c r="L24" s="3">
        <f t="shared" si="5"/>
        <v>1</v>
      </c>
      <c r="M24" s="3">
        <f t="shared" si="6"/>
        <v>1</v>
      </c>
      <c r="N24" s="3">
        <f t="shared" si="10"/>
        <v>7</v>
      </c>
      <c r="O24">
        <f t="shared" si="2"/>
        <v>21</v>
      </c>
      <c r="P24" t="str">
        <f t="shared" si="7"/>
        <v>Yes</v>
      </c>
      <c r="Q24">
        <f t="shared" si="8"/>
        <v>7</v>
      </c>
      <c r="R24">
        <f t="shared" si="9"/>
        <v>50</v>
      </c>
    </row>
    <row r="25" spans="6:18" ht="14.4">
      <c r="F25" s="3">
        <v>22</v>
      </c>
      <c r="G25" s="3">
        <v>1</v>
      </c>
      <c r="H25" s="3">
        <v>6</v>
      </c>
      <c r="I25" s="3">
        <v>62</v>
      </c>
      <c r="J25" s="3">
        <f t="shared" si="3"/>
        <v>43</v>
      </c>
      <c r="K25" s="3">
        <f t="shared" si="4"/>
        <v>765</v>
      </c>
      <c r="L25" s="3">
        <f t="shared" si="5"/>
        <v>1</v>
      </c>
      <c r="M25" s="3">
        <f t="shared" si="6"/>
        <v>0.5</v>
      </c>
      <c r="N25" s="3">
        <f t="shared" si="10"/>
        <v>4</v>
      </c>
      <c r="O25">
        <f t="shared" si="2"/>
        <v>22</v>
      </c>
      <c r="P25" t="str">
        <f t="shared" si="7"/>
        <v>Yes</v>
      </c>
      <c r="Q25">
        <f t="shared" si="8"/>
        <v>6.5</v>
      </c>
      <c r="R25">
        <f t="shared" si="9"/>
        <v>47</v>
      </c>
    </row>
    <row r="26" spans="6:18" ht="14.4">
      <c r="F26" s="3">
        <v>23</v>
      </c>
      <c r="G26" s="4">
        <v>1</v>
      </c>
      <c r="H26" s="4">
        <v>6</v>
      </c>
      <c r="I26" s="4">
        <v>62</v>
      </c>
      <c r="J26" s="3">
        <f t="shared" si="3"/>
        <v>43</v>
      </c>
      <c r="K26" s="3">
        <f t="shared" si="4"/>
        <v>766</v>
      </c>
      <c r="L26" s="3">
        <f t="shared" si="5"/>
        <v>0</v>
      </c>
      <c r="M26" s="3">
        <f t="shared" si="6"/>
        <v>0</v>
      </c>
      <c r="N26" s="3">
        <f t="shared" si="10"/>
        <v>1</v>
      </c>
      <c r="O26">
        <f t="shared" si="2"/>
        <v>23</v>
      </c>
      <c r="P26" t="str">
        <f t="shared" si="7"/>
        <v>No</v>
      </c>
      <c r="Q26">
        <f t="shared" si="8"/>
        <v>6</v>
      </c>
      <c r="R26">
        <f t="shared" si="9"/>
        <v>44</v>
      </c>
    </row>
    <row r="27" spans="6:18" ht="14.4">
      <c r="F27" s="3">
        <v>24</v>
      </c>
      <c r="G27" s="4">
        <v>1</v>
      </c>
      <c r="H27" s="4">
        <v>6.5</v>
      </c>
      <c r="I27" s="4">
        <v>62</v>
      </c>
      <c r="J27" s="3">
        <f t="shared" si="3"/>
        <v>43</v>
      </c>
      <c r="K27" s="3">
        <f t="shared" si="4"/>
        <v>767</v>
      </c>
      <c r="L27" s="3">
        <f t="shared" si="5"/>
        <v>0</v>
      </c>
      <c r="M27" s="3">
        <f t="shared" si="6"/>
        <v>2</v>
      </c>
      <c r="N27" s="3">
        <f t="shared" si="10"/>
        <v>-1</v>
      </c>
      <c r="O27">
        <f t="shared" si="2"/>
        <v>24</v>
      </c>
      <c r="P27" t="str">
        <f t="shared" si="7"/>
        <v>No</v>
      </c>
      <c r="Q27">
        <f t="shared" si="8"/>
        <v>8.5</v>
      </c>
      <c r="R27">
        <f t="shared" si="9"/>
        <v>42</v>
      </c>
    </row>
    <row r="28" spans="6:18" ht="14.4">
      <c r="F28" s="3">
        <v>25</v>
      </c>
      <c r="G28" s="4">
        <v>1</v>
      </c>
      <c r="H28" s="4">
        <v>7</v>
      </c>
      <c r="I28" s="4">
        <v>62</v>
      </c>
      <c r="J28" s="3">
        <f t="shared" si="3"/>
        <v>43</v>
      </c>
      <c r="K28" s="3">
        <f t="shared" si="4"/>
        <v>768</v>
      </c>
      <c r="L28" s="3">
        <f t="shared" si="5"/>
        <v>1</v>
      </c>
      <c r="M28" s="3">
        <f t="shared" si="6"/>
        <v>-1</v>
      </c>
      <c r="N28" s="3">
        <f t="shared" si="10"/>
        <v>-10</v>
      </c>
      <c r="O28">
        <f t="shared" si="2"/>
        <v>25</v>
      </c>
      <c r="P28" t="str">
        <f t="shared" si="7"/>
        <v>Yes</v>
      </c>
      <c r="Q28">
        <f t="shared" si="8"/>
        <v>6</v>
      </c>
      <c r="R28">
        <f t="shared" si="9"/>
        <v>37</v>
      </c>
    </row>
    <row r="29" spans="6:18" ht="14.4">
      <c r="F29" s="3">
        <v>26</v>
      </c>
      <c r="G29" s="4">
        <v>1</v>
      </c>
      <c r="H29" s="4">
        <v>7</v>
      </c>
      <c r="I29" s="4">
        <v>62</v>
      </c>
      <c r="J29" s="3">
        <f t="shared" si="3"/>
        <v>43</v>
      </c>
      <c r="K29" s="3">
        <f t="shared" si="4"/>
        <v>769</v>
      </c>
      <c r="L29" s="3">
        <f t="shared" si="5"/>
        <v>1</v>
      </c>
      <c r="M29" s="3">
        <f t="shared" si="6"/>
        <v>-2</v>
      </c>
      <c r="N29" s="3">
        <f t="shared" si="10"/>
        <v>-7</v>
      </c>
      <c r="O29">
        <f t="shared" si="2"/>
        <v>26</v>
      </c>
      <c r="P29" t="str">
        <f t="shared" si="7"/>
        <v>Yes</v>
      </c>
      <c r="Q29">
        <f t="shared" si="8"/>
        <v>5</v>
      </c>
      <c r="R29">
        <f t="shared" si="9"/>
        <v>37</v>
      </c>
    </row>
    <row r="30" spans="6:18" ht="14.4">
      <c r="F30" s="3">
        <v>27</v>
      </c>
      <c r="G30" s="4">
        <v>1</v>
      </c>
      <c r="H30" s="4">
        <v>7.5</v>
      </c>
      <c r="I30" s="4">
        <v>62</v>
      </c>
      <c r="J30" s="3">
        <f t="shared" si="3"/>
        <v>43</v>
      </c>
      <c r="K30" s="3">
        <f t="shared" si="4"/>
        <v>770</v>
      </c>
      <c r="L30" s="3">
        <f t="shared" si="5"/>
        <v>0</v>
      </c>
      <c r="M30" s="3">
        <f t="shared" si="6"/>
        <v>1</v>
      </c>
      <c r="N30" s="3">
        <f t="shared" si="10"/>
        <v>-4</v>
      </c>
      <c r="O30">
        <f t="shared" si="2"/>
        <v>27</v>
      </c>
      <c r="P30" t="str">
        <f t="shared" si="7"/>
        <v>No</v>
      </c>
      <c r="Q30">
        <f t="shared" si="8"/>
        <v>8.5</v>
      </c>
      <c r="R30">
        <f t="shared" si="9"/>
        <v>39</v>
      </c>
    </row>
    <row r="31" spans="6:18" ht="14.4">
      <c r="F31" s="3">
        <v>28</v>
      </c>
      <c r="G31" s="4">
        <v>1</v>
      </c>
      <c r="H31" s="4">
        <v>7.5</v>
      </c>
      <c r="I31" s="4">
        <v>62</v>
      </c>
      <c r="J31" s="3">
        <f t="shared" si="3"/>
        <v>43</v>
      </c>
      <c r="K31" s="3">
        <f t="shared" si="4"/>
        <v>771</v>
      </c>
      <c r="L31" s="3">
        <f t="shared" si="5"/>
        <v>0</v>
      </c>
      <c r="M31" s="3">
        <f t="shared" si="6"/>
        <v>0.5</v>
      </c>
      <c r="N31" s="3">
        <f t="shared" si="10"/>
        <v>13</v>
      </c>
      <c r="O31">
        <f t="shared" si="2"/>
        <v>28</v>
      </c>
      <c r="P31" t="str">
        <f t="shared" si="7"/>
        <v>No</v>
      </c>
      <c r="Q31">
        <f t="shared" si="8"/>
        <v>8</v>
      </c>
      <c r="R31">
        <f t="shared" si="9"/>
        <v>56</v>
      </c>
    </row>
    <row r="32" spans="6:18" ht="14.4">
      <c r="F32" s="3">
        <v>29</v>
      </c>
      <c r="G32" s="4">
        <v>1</v>
      </c>
      <c r="H32" s="4">
        <v>7.5</v>
      </c>
      <c r="I32" s="4">
        <v>62</v>
      </c>
      <c r="J32" s="3">
        <f t="shared" si="3"/>
        <v>43</v>
      </c>
      <c r="K32" s="3">
        <f t="shared" si="4"/>
        <v>772</v>
      </c>
      <c r="L32" s="3">
        <f t="shared" si="5"/>
        <v>1</v>
      </c>
      <c r="M32" s="3">
        <f t="shared" si="6"/>
        <v>0</v>
      </c>
      <c r="N32" s="3">
        <f t="shared" si="10"/>
        <v>7</v>
      </c>
      <c r="O32">
        <f t="shared" si="2"/>
        <v>29</v>
      </c>
      <c r="P32" t="str">
        <f t="shared" si="7"/>
        <v>Yes</v>
      </c>
      <c r="Q32">
        <f t="shared" si="8"/>
        <v>7.5</v>
      </c>
      <c r="R32">
        <f t="shared" si="9"/>
        <v>50</v>
      </c>
    </row>
    <row r="33" spans="6:18" ht="14.4">
      <c r="F33" s="3">
        <v>30</v>
      </c>
      <c r="G33" s="4">
        <v>1</v>
      </c>
      <c r="H33" s="4">
        <v>7.5</v>
      </c>
      <c r="I33" s="4">
        <v>62</v>
      </c>
      <c r="J33" s="3">
        <f t="shared" si="3"/>
        <v>43</v>
      </c>
      <c r="K33" s="3">
        <f t="shared" si="4"/>
        <v>773</v>
      </c>
      <c r="L33" s="3">
        <f t="shared" si="5"/>
        <v>1</v>
      </c>
      <c r="M33" s="3">
        <f t="shared" si="6"/>
        <v>2</v>
      </c>
      <c r="N33" s="3">
        <f t="shared" si="10"/>
        <v>4</v>
      </c>
      <c r="O33">
        <f t="shared" si="2"/>
        <v>30</v>
      </c>
      <c r="P33" t="str">
        <f t="shared" si="7"/>
        <v>Yes</v>
      </c>
      <c r="Q33">
        <f t="shared" si="8"/>
        <v>9.5</v>
      </c>
      <c r="R33">
        <f t="shared" si="9"/>
        <v>47</v>
      </c>
    </row>
    <row r="34" spans="6:18" ht="14.4">
      <c r="F34" s="3">
        <v>31</v>
      </c>
      <c r="G34" s="4">
        <v>1</v>
      </c>
      <c r="H34" s="4">
        <v>8</v>
      </c>
      <c r="I34" s="4">
        <v>62</v>
      </c>
      <c r="J34" s="3">
        <f t="shared" si="3"/>
        <v>43</v>
      </c>
      <c r="K34" s="3">
        <f t="shared" si="4"/>
        <v>774</v>
      </c>
      <c r="L34" s="3">
        <f t="shared" si="5"/>
        <v>0</v>
      </c>
      <c r="M34" s="3">
        <f t="shared" si="6"/>
        <v>-1</v>
      </c>
      <c r="N34" s="3">
        <f t="shared" si="10"/>
        <v>1</v>
      </c>
      <c r="O34">
        <f t="shared" si="2"/>
        <v>31</v>
      </c>
      <c r="P34" t="str">
        <f t="shared" si="7"/>
        <v>No</v>
      </c>
      <c r="Q34">
        <f t="shared" si="8"/>
        <v>7</v>
      </c>
      <c r="R34">
        <f t="shared" si="9"/>
        <v>44</v>
      </c>
    </row>
    <row r="35" spans="6:18" ht="14.4">
      <c r="F35" s="3">
        <v>32</v>
      </c>
      <c r="G35" s="3">
        <v>1</v>
      </c>
      <c r="H35" s="3">
        <v>7.5</v>
      </c>
      <c r="I35" s="3">
        <v>62</v>
      </c>
      <c r="J35" s="3">
        <f t="shared" si="3"/>
        <v>43</v>
      </c>
      <c r="K35" s="3">
        <f t="shared" si="4"/>
        <v>775</v>
      </c>
      <c r="L35" s="3">
        <f t="shared" si="5"/>
        <v>0</v>
      </c>
      <c r="M35" s="3">
        <f t="shared" si="6"/>
        <v>-2</v>
      </c>
      <c r="N35" s="3">
        <f t="shared" si="10"/>
        <v>-1</v>
      </c>
      <c r="O35">
        <f t="shared" si="2"/>
        <v>32</v>
      </c>
      <c r="P35" t="str">
        <f t="shared" si="7"/>
        <v>No</v>
      </c>
      <c r="Q35">
        <f t="shared" si="8"/>
        <v>5.5</v>
      </c>
      <c r="R35">
        <f t="shared" si="9"/>
        <v>42</v>
      </c>
    </row>
    <row r="36" spans="6:18" ht="14.4">
      <c r="F36" s="3">
        <v>33</v>
      </c>
      <c r="G36" s="3">
        <v>1</v>
      </c>
      <c r="H36" s="3">
        <v>6</v>
      </c>
      <c r="I36" s="3">
        <v>63</v>
      </c>
      <c r="J36" s="3">
        <f t="shared" si="3"/>
        <v>46</v>
      </c>
      <c r="K36" s="3">
        <f t="shared" si="4"/>
        <v>776</v>
      </c>
      <c r="L36" s="3">
        <f t="shared" si="5"/>
        <v>1</v>
      </c>
      <c r="M36" s="3">
        <f t="shared" si="6"/>
        <v>1</v>
      </c>
      <c r="N36" s="3">
        <f t="shared" si="10"/>
        <v>-10</v>
      </c>
      <c r="O36">
        <f t="shared" si="2"/>
        <v>33</v>
      </c>
      <c r="P36" t="str">
        <f t="shared" si="7"/>
        <v>Yes</v>
      </c>
      <c r="Q36">
        <f t="shared" si="8"/>
        <v>7</v>
      </c>
      <c r="R36">
        <f t="shared" si="9"/>
        <v>37</v>
      </c>
    </row>
    <row r="37" spans="6:18" ht="14.4">
      <c r="F37" s="3">
        <v>34</v>
      </c>
      <c r="G37" s="3">
        <v>1</v>
      </c>
      <c r="H37" s="3">
        <v>6</v>
      </c>
      <c r="I37" s="3">
        <v>63</v>
      </c>
      <c r="J37" s="3">
        <f t="shared" si="3"/>
        <v>46</v>
      </c>
      <c r="K37" s="3">
        <f t="shared" si="4"/>
        <v>777</v>
      </c>
      <c r="L37" s="3">
        <f t="shared" si="5"/>
        <v>1</v>
      </c>
      <c r="M37" s="3">
        <f t="shared" si="6"/>
        <v>0.5</v>
      </c>
      <c r="N37" s="3">
        <f t="shared" si="10"/>
        <v>-7</v>
      </c>
      <c r="O37">
        <f t="shared" si="2"/>
        <v>34</v>
      </c>
      <c r="P37" t="str">
        <f t="shared" si="7"/>
        <v>Yes</v>
      </c>
      <c r="Q37">
        <f t="shared" si="8"/>
        <v>6.5</v>
      </c>
      <c r="R37">
        <f t="shared" si="9"/>
        <v>39</v>
      </c>
    </row>
    <row r="38" spans="6:18" ht="14.4">
      <c r="F38" s="3">
        <v>35</v>
      </c>
      <c r="G38" s="3">
        <v>1</v>
      </c>
      <c r="H38" s="3">
        <v>6</v>
      </c>
      <c r="I38" s="3">
        <v>63</v>
      </c>
      <c r="J38" s="3">
        <f t="shared" si="3"/>
        <v>46</v>
      </c>
      <c r="K38" s="3">
        <f t="shared" si="4"/>
        <v>778</v>
      </c>
      <c r="L38" s="3">
        <f t="shared" si="5"/>
        <v>0</v>
      </c>
      <c r="M38" s="3">
        <f t="shared" si="6"/>
        <v>0</v>
      </c>
      <c r="N38" s="3">
        <f t="shared" si="10"/>
        <v>-4</v>
      </c>
      <c r="O38">
        <f t="shared" si="2"/>
        <v>35</v>
      </c>
      <c r="P38" t="str">
        <f t="shared" si="7"/>
        <v>No</v>
      </c>
      <c r="Q38">
        <f t="shared" si="8"/>
        <v>6</v>
      </c>
      <c r="R38">
        <f t="shared" si="9"/>
        <v>42</v>
      </c>
    </row>
    <row r="39" spans="6:18" ht="14.4">
      <c r="F39" s="3">
        <v>36</v>
      </c>
      <c r="G39" s="3">
        <v>1</v>
      </c>
      <c r="H39" s="3">
        <v>6</v>
      </c>
      <c r="I39" s="3">
        <v>63</v>
      </c>
      <c r="J39" s="3">
        <f t="shared" si="3"/>
        <v>46</v>
      </c>
      <c r="K39" s="3">
        <f t="shared" si="4"/>
        <v>779</v>
      </c>
      <c r="L39" s="3">
        <f t="shared" si="5"/>
        <v>0</v>
      </c>
      <c r="M39" s="3">
        <f t="shared" si="6"/>
        <v>2</v>
      </c>
      <c r="N39" s="3">
        <f t="shared" si="10"/>
        <v>13</v>
      </c>
      <c r="O39">
        <f t="shared" si="2"/>
        <v>36</v>
      </c>
      <c r="P39" t="str">
        <f t="shared" si="7"/>
        <v>No</v>
      </c>
      <c r="Q39">
        <f t="shared" si="8"/>
        <v>8</v>
      </c>
      <c r="R39">
        <f t="shared" si="9"/>
        <v>59</v>
      </c>
    </row>
    <row r="40" spans="6:18" ht="14.4">
      <c r="F40" s="3">
        <v>37</v>
      </c>
      <c r="G40" s="4">
        <v>1</v>
      </c>
      <c r="H40" s="4">
        <v>6.5</v>
      </c>
      <c r="I40" s="4">
        <v>63</v>
      </c>
      <c r="J40" s="3">
        <f t="shared" si="3"/>
        <v>46</v>
      </c>
      <c r="K40" s="3">
        <f t="shared" si="4"/>
        <v>780</v>
      </c>
      <c r="L40" s="3">
        <f t="shared" si="5"/>
        <v>1</v>
      </c>
      <c r="M40" s="3">
        <f t="shared" si="6"/>
        <v>-1</v>
      </c>
      <c r="N40" s="3">
        <f t="shared" si="10"/>
        <v>7</v>
      </c>
      <c r="O40">
        <f t="shared" si="2"/>
        <v>37</v>
      </c>
      <c r="P40" t="str">
        <f t="shared" si="7"/>
        <v>Yes</v>
      </c>
      <c r="Q40">
        <f t="shared" si="8"/>
        <v>5.5</v>
      </c>
      <c r="R40">
        <f t="shared" si="9"/>
        <v>53</v>
      </c>
    </row>
    <row r="41" spans="6:18" ht="14.4">
      <c r="F41" s="3">
        <v>38</v>
      </c>
      <c r="G41" s="2">
        <v>1</v>
      </c>
      <c r="H41" s="4">
        <v>7</v>
      </c>
      <c r="I41" s="4">
        <v>63</v>
      </c>
      <c r="J41" s="3">
        <f t="shared" si="3"/>
        <v>46</v>
      </c>
      <c r="K41" s="3">
        <f t="shared" si="4"/>
        <v>781</v>
      </c>
      <c r="L41" s="3">
        <f t="shared" si="5"/>
        <v>1</v>
      </c>
      <c r="M41" s="3">
        <f t="shared" si="6"/>
        <v>-2</v>
      </c>
      <c r="N41" s="3">
        <f t="shared" si="10"/>
        <v>4</v>
      </c>
      <c r="O41">
        <f t="shared" si="2"/>
        <v>38</v>
      </c>
      <c r="P41" t="str">
        <f t="shared" si="7"/>
        <v>Yes</v>
      </c>
      <c r="Q41">
        <f t="shared" si="8"/>
        <v>5</v>
      </c>
      <c r="R41">
        <f t="shared" si="9"/>
        <v>50</v>
      </c>
    </row>
    <row r="42" spans="6:18" ht="14.4">
      <c r="F42" s="3">
        <v>39</v>
      </c>
      <c r="G42" s="4">
        <v>1</v>
      </c>
      <c r="H42" s="4">
        <v>7</v>
      </c>
      <c r="I42" s="4">
        <v>63</v>
      </c>
      <c r="J42" s="3">
        <f t="shared" si="3"/>
        <v>46</v>
      </c>
      <c r="K42" s="3">
        <f t="shared" si="4"/>
        <v>782</v>
      </c>
      <c r="L42" s="3">
        <f t="shared" si="5"/>
        <v>0</v>
      </c>
      <c r="M42" s="3">
        <f t="shared" si="6"/>
        <v>1</v>
      </c>
      <c r="N42" s="3">
        <f t="shared" si="10"/>
        <v>1</v>
      </c>
      <c r="O42">
        <f t="shared" si="2"/>
        <v>39</v>
      </c>
      <c r="P42" t="str">
        <f t="shared" si="7"/>
        <v>No</v>
      </c>
      <c r="Q42">
        <f t="shared" si="8"/>
        <v>8</v>
      </c>
      <c r="R42">
        <f t="shared" si="9"/>
        <v>47</v>
      </c>
    </row>
    <row r="43" spans="6:18" ht="14.4">
      <c r="F43" s="3">
        <v>40</v>
      </c>
      <c r="G43" s="4">
        <v>1</v>
      </c>
      <c r="H43" s="4">
        <v>7</v>
      </c>
      <c r="I43" s="4">
        <v>63</v>
      </c>
      <c r="J43" s="3">
        <f t="shared" si="3"/>
        <v>46</v>
      </c>
      <c r="K43" s="3">
        <f t="shared" si="4"/>
        <v>783</v>
      </c>
      <c r="L43" s="3">
        <f t="shared" si="5"/>
        <v>0</v>
      </c>
      <c r="M43" s="3">
        <f t="shared" si="6"/>
        <v>0.5</v>
      </c>
      <c r="N43" s="3">
        <f t="shared" si="10"/>
        <v>-1</v>
      </c>
      <c r="O43">
        <f t="shared" si="2"/>
        <v>40</v>
      </c>
      <c r="P43" t="str">
        <f t="shared" si="7"/>
        <v>No</v>
      </c>
      <c r="Q43">
        <f t="shared" si="8"/>
        <v>7.5</v>
      </c>
      <c r="R43">
        <f t="shared" si="9"/>
        <v>45</v>
      </c>
    </row>
    <row r="44" spans="6:18" ht="14.4">
      <c r="F44" s="3">
        <v>41</v>
      </c>
      <c r="G44" s="4">
        <v>1</v>
      </c>
      <c r="H44" s="4">
        <v>7.5</v>
      </c>
      <c r="I44" s="4">
        <v>63</v>
      </c>
      <c r="J44" s="3">
        <f t="shared" si="3"/>
        <v>46</v>
      </c>
      <c r="K44" s="3">
        <f t="shared" si="4"/>
        <v>784</v>
      </c>
      <c r="L44" s="3">
        <f t="shared" si="5"/>
        <v>1</v>
      </c>
      <c r="M44" s="3">
        <f t="shared" si="6"/>
        <v>0</v>
      </c>
      <c r="N44" s="3">
        <f t="shared" si="10"/>
        <v>-10</v>
      </c>
      <c r="O44">
        <f t="shared" si="2"/>
        <v>41</v>
      </c>
      <c r="P44" t="str">
        <f t="shared" si="7"/>
        <v>Yes</v>
      </c>
      <c r="Q44">
        <f t="shared" si="8"/>
        <v>7.5</v>
      </c>
      <c r="R44">
        <f t="shared" si="9"/>
        <v>37</v>
      </c>
    </row>
    <row r="45" spans="6:18" ht="14.4">
      <c r="F45" s="3">
        <v>42</v>
      </c>
      <c r="G45" s="4">
        <v>1</v>
      </c>
      <c r="H45" s="4">
        <v>7.5</v>
      </c>
      <c r="I45" s="4">
        <v>63</v>
      </c>
      <c r="J45" s="3">
        <f t="shared" si="3"/>
        <v>46</v>
      </c>
      <c r="K45" s="3">
        <f t="shared" si="4"/>
        <v>785</v>
      </c>
      <c r="L45" s="3">
        <f t="shared" si="5"/>
        <v>1</v>
      </c>
      <c r="M45" s="3">
        <f t="shared" si="6"/>
        <v>2</v>
      </c>
      <c r="N45" s="3">
        <f t="shared" si="10"/>
        <v>-7</v>
      </c>
      <c r="O45">
        <f t="shared" si="2"/>
        <v>42</v>
      </c>
      <c r="P45" t="str">
        <f t="shared" si="7"/>
        <v>Yes</v>
      </c>
      <c r="Q45">
        <f t="shared" si="8"/>
        <v>9.5</v>
      </c>
      <c r="R45">
        <f t="shared" si="9"/>
        <v>39</v>
      </c>
    </row>
    <row r="46" spans="6:18" ht="14.4">
      <c r="F46" s="3">
        <v>43</v>
      </c>
      <c r="G46" s="2">
        <v>1</v>
      </c>
      <c r="H46" s="4">
        <v>8</v>
      </c>
      <c r="I46" s="4">
        <v>63</v>
      </c>
      <c r="J46" s="3">
        <f t="shared" si="3"/>
        <v>46</v>
      </c>
      <c r="K46" s="3">
        <f t="shared" si="4"/>
        <v>786</v>
      </c>
      <c r="L46" s="3">
        <f t="shared" si="5"/>
        <v>0</v>
      </c>
      <c r="M46" s="3">
        <f t="shared" si="6"/>
        <v>-1</v>
      </c>
      <c r="N46" s="3">
        <f t="shared" si="10"/>
        <v>-4</v>
      </c>
      <c r="O46">
        <f t="shared" si="2"/>
        <v>43</v>
      </c>
      <c r="P46" t="str">
        <f t="shared" si="7"/>
        <v>No</v>
      </c>
      <c r="Q46">
        <f t="shared" si="8"/>
        <v>7</v>
      </c>
      <c r="R46">
        <f t="shared" si="9"/>
        <v>42</v>
      </c>
    </row>
    <row r="47" spans="6:18" ht="14.4">
      <c r="F47" s="3">
        <v>44</v>
      </c>
      <c r="G47" s="4">
        <v>1</v>
      </c>
      <c r="H47" s="4">
        <v>8.5</v>
      </c>
      <c r="I47" s="4">
        <v>63</v>
      </c>
      <c r="J47" s="3">
        <f t="shared" si="3"/>
        <v>46</v>
      </c>
      <c r="K47" s="3">
        <f t="shared" si="4"/>
        <v>787</v>
      </c>
      <c r="L47" s="3">
        <f t="shared" si="5"/>
        <v>0</v>
      </c>
      <c r="M47" s="3">
        <f t="shared" si="6"/>
        <v>-2</v>
      </c>
      <c r="N47" s="3">
        <f t="shared" si="10"/>
        <v>13</v>
      </c>
      <c r="O47">
        <f t="shared" si="2"/>
        <v>44</v>
      </c>
      <c r="P47" t="str">
        <f t="shared" si="7"/>
        <v>No</v>
      </c>
      <c r="Q47">
        <f t="shared" si="8"/>
        <v>6.5</v>
      </c>
      <c r="R47">
        <f t="shared" si="9"/>
        <v>59</v>
      </c>
    </row>
    <row r="48" spans="6:18" ht="14.4">
      <c r="F48" s="3">
        <v>45</v>
      </c>
      <c r="G48" s="4">
        <v>1</v>
      </c>
      <c r="H48" s="4">
        <v>9</v>
      </c>
      <c r="I48" s="4">
        <v>63</v>
      </c>
      <c r="J48" s="3">
        <f t="shared" si="3"/>
        <v>46</v>
      </c>
      <c r="K48" s="3">
        <f t="shared" si="4"/>
        <v>788</v>
      </c>
      <c r="L48" s="3">
        <f t="shared" si="5"/>
        <v>1</v>
      </c>
      <c r="M48" s="3">
        <f t="shared" si="6"/>
        <v>1</v>
      </c>
      <c r="N48" s="3">
        <f t="shared" si="10"/>
        <v>7</v>
      </c>
      <c r="O48">
        <f t="shared" si="2"/>
        <v>45</v>
      </c>
      <c r="P48" t="str">
        <f t="shared" si="7"/>
        <v>Yes</v>
      </c>
      <c r="Q48">
        <f t="shared" si="8"/>
        <v>10</v>
      </c>
      <c r="R48">
        <f t="shared" si="9"/>
        <v>53</v>
      </c>
    </row>
    <row r="49" spans="6:18" ht="14.4">
      <c r="F49" s="3">
        <v>46</v>
      </c>
      <c r="G49" s="4">
        <v>1</v>
      </c>
      <c r="H49" s="4">
        <v>9</v>
      </c>
      <c r="I49" s="4">
        <v>63</v>
      </c>
      <c r="J49" s="3">
        <f t="shared" si="3"/>
        <v>46</v>
      </c>
      <c r="K49" s="3">
        <f t="shared" si="4"/>
        <v>789</v>
      </c>
      <c r="L49" s="3">
        <f t="shared" si="5"/>
        <v>1</v>
      </c>
      <c r="M49" s="3">
        <f t="shared" si="6"/>
        <v>0.5</v>
      </c>
      <c r="N49" s="3">
        <f t="shared" si="10"/>
        <v>4</v>
      </c>
      <c r="O49">
        <f t="shared" si="2"/>
        <v>46</v>
      </c>
      <c r="P49" t="str">
        <f t="shared" si="7"/>
        <v>Yes</v>
      </c>
      <c r="Q49">
        <f t="shared" si="8"/>
        <v>9.5</v>
      </c>
      <c r="R49">
        <f t="shared" si="9"/>
        <v>50</v>
      </c>
    </row>
    <row r="50" spans="6:18" ht="14.4">
      <c r="F50" s="3">
        <v>47</v>
      </c>
      <c r="G50" s="3">
        <v>1</v>
      </c>
      <c r="H50" s="3">
        <v>9</v>
      </c>
      <c r="I50" s="3">
        <v>63</v>
      </c>
      <c r="J50" s="3">
        <f t="shared" si="3"/>
        <v>46</v>
      </c>
      <c r="K50" s="3">
        <f t="shared" si="4"/>
        <v>790</v>
      </c>
      <c r="L50" s="3">
        <f t="shared" si="5"/>
        <v>0</v>
      </c>
      <c r="M50" s="3">
        <f t="shared" si="6"/>
        <v>0</v>
      </c>
      <c r="N50" s="3">
        <f t="shared" si="10"/>
        <v>1</v>
      </c>
      <c r="O50">
        <f t="shared" si="2"/>
        <v>47</v>
      </c>
      <c r="P50" t="str">
        <f t="shared" si="7"/>
        <v>No</v>
      </c>
      <c r="Q50">
        <f t="shared" si="8"/>
        <v>9</v>
      </c>
      <c r="R50">
        <f t="shared" si="9"/>
        <v>47</v>
      </c>
    </row>
    <row r="51" spans="6:18" ht="14.4">
      <c r="F51" s="3">
        <v>48</v>
      </c>
      <c r="G51" s="3">
        <v>1</v>
      </c>
      <c r="H51" s="3">
        <v>6</v>
      </c>
      <c r="I51" s="3">
        <v>63</v>
      </c>
      <c r="J51" s="3">
        <f t="shared" si="3"/>
        <v>46</v>
      </c>
      <c r="K51" s="3">
        <f t="shared" si="4"/>
        <v>791</v>
      </c>
      <c r="L51" s="3">
        <f t="shared" si="5"/>
        <v>0</v>
      </c>
      <c r="M51" s="3">
        <f t="shared" si="6"/>
        <v>2</v>
      </c>
      <c r="N51" s="3">
        <f t="shared" si="10"/>
        <v>-1</v>
      </c>
      <c r="O51">
        <f t="shared" si="2"/>
        <v>48</v>
      </c>
      <c r="P51" t="str">
        <f t="shared" si="7"/>
        <v>No</v>
      </c>
      <c r="Q51">
        <f t="shared" si="8"/>
        <v>8</v>
      </c>
      <c r="R51">
        <f t="shared" si="9"/>
        <v>45</v>
      </c>
    </row>
    <row r="52" spans="6:18" ht="14.4">
      <c r="F52" s="3">
        <v>49</v>
      </c>
      <c r="G52" s="3">
        <v>1</v>
      </c>
      <c r="H52" s="3">
        <v>8</v>
      </c>
      <c r="I52" s="3">
        <v>63</v>
      </c>
      <c r="J52" s="3">
        <f t="shared" si="3"/>
        <v>46</v>
      </c>
      <c r="K52" s="3">
        <f t="shared" si="4"/>
        <v>792</v>
      </c>
      <c r="L52" s="3">
        <f t="shared" si="5"/>
        <v>1</v>
      </c>
      <c r="M52" s="3">
        <f t="shared" si="6"/>
        <v>-1</v>
      </c>
      <c r="N52" s="3">
        <f t="shared" si="10"/>
        <v>-10</v>
      </c>
      <c r="O52">
        <f t="shared" si="2"/>
        <v>49</v>
      </c>
      <c r="P52" t="str">
        <f t="shared" si="7"/>
        <v>Yes</v>
      </c>
      <c r="Q52">
        <f t="shared" si="8"/>
        <v>7</v>
      </c>
      <c r="R52">
        <f t="shared" si="9"/>
        <v>37</v>
      </c>
    </row>
    <row r="53" spans="6:18" ht="14.4">
      <c r="F53" s="3">
        <v>50</v>
      </c>
      <c r="G53" s="3">
        <v>1</v>
      </c>
      <c r="H53" s="3">
        <v>7</v>
      </c>
      <c r="I53" s="3">
        <v>63</v>
      </c>
      <c r="J53" s="3">
        <f t="shared" si="3"/>
        <v>46</v>
      </c>
      <c r="K53" s="3">
        <f t="shared" si="4"/>
        <v>793</v>
      </c>
      <c r="L53" s="3">
        <f t="shared" si="5"/>
        <v>1</v>
      </c>
      <c r="M53" s="3">
        <f t="shared" si="6"/>
        <v>-2</v>
      </c>
      <c r="N53" s="3">
        <f t="shared" si="10"/>
        <v>-7</v>
      </c>
      <c r="O53">
        <f t="shared" si="2"/>
        <v>50</v>
      </c>
      <c r="P53" t="str">
        <f t="shared" si="7"/>
        <v>Yes</v>
      </c>
      <c r="Q53">
        <f t="shared" si="8"/>
        <v>5</v>
      </c>
      <c r="R53">
        <f t="shared" si="9"/>
        <v>39</v>
      </c>
    </row>
    <row r="54" spans="6:18" ht="14.4">
      <c r="F54" s="3">
        <v>51</v>
      </c>
      <c r="G54" s="4">
        <v>1</v>
      </c>
      <c r="H54" s="4">
        <v>6</v>
      </c>
      <c r="I54" s="4">
        <v>64</v>
      </c>
      <c r="J54" s="3">
        <f t="shared" si="3"/>
        <v>49</v>
      </c>
      <c r="K54" s="3">
        <f t="shared" si="4"/>
        <v>794</v>
      </c>
      <c r="L54" s="3">
        <f t="shared" si="5"/>
        <v>0</v>
      </c>
      <c r="M54" s="3">
        <f t="shared" si="6"/>
        <v>1</v>
      </c>
      <c r="N54" s="3">
        <f t="shared" si="10"/>
        <v>-4</v>
      </c>
      <c r="O54">
        <f t="shared" si="2"/>
        <v>51</v>
      </c>
      <c r="P54" t="str">
        <f t="shared" si="7"/>
        <v>No</v>
      </c>
      <c r="Q54">
        <f t="shared" si="8"/>
        <v>7</v>
      </c>
      <c r="R54">
        <f t="shared" si="9"/>
        <v>45</v>
      </c>
    </row>
    <row r="55" spans="6:18" ht="14.4">
      <c r="F55" s="3">
        <v>52</v>
      </c>
      <c r="G55" s="4">
        <v>1</v>
      </c>
      <c r="H55" s="4">
        <v>6</v>
      </c>
      <c r="I55" s="4">
        <v>64</v>
      </c>
      <c r="J55" s="3">
        <f t="shared" si="3"/>
        <v>49</v>
      </c>
      <c r="K55" s="3">
        <f t="shared" si="4"/>
        <v>795</v>
      </c>
      <c r="L55" s="3">
        <f t="shared" si="5"/>
        <v>0</v>
      </c>
      <c r="M55" s="3">
        <f t="shared" si="6"/>
        <v>0.5</v>
      </c>
      <c r="N55" s="3">
        <f t="shared" si="10"/>
        <v>13</v>
      </c>
      <c r="O55">
        <f t="shared" si="2"/>
        <v>52</v>
      </c>
      <c r="P55" t="str">
        <f t="shared" si="7"/>
        <v>No</v>
      </c>
      <c r="Q55">
        <f t="shared" si="8"/>
        <v>6.5</v>
      </c>
      <c r="R55">
        <f t="shared" si="9"/>
        <v>62</v>
      </c>
    </row>
    <row r="56" spans="6:18" ht="14.4">
      <c r="F56" s="3">
        <v>53</v>
      </c>
      <c r="G56" s="2">
        <v>1</v>
      </c>
      <c r="H56" s="4">
        <v>6.5</v>
      </c>
      <c r="I56" s="4">
        <v>64</v>
      </c>
      <c r="J56" s="3">
        <f t="shared" si="3"/>
        <v>49</v>
      </c>
      <c r="K56" s="3">
        <f t="shared" si="4"/>
        <v>796</v>
      </c>
      <c r="L56" s="3">
        <f t="shared" si="5"/>
        <v>1</v>
      </c>
      <c r="M56" s="3">
        <f t="shared" si="6"/>
        <v>0</v>
      </c>
      <c r="N56" s="3">
        <f t="shared" si="10"/>
        <v>7</v>
      </c>
      <c r="O56">
        <f t="shared" si="2"/>
        <v>53</v>
      </c>
      <c r="P56" t="str">
        <f t="shared" si="7"/>
        <v>Yes</v>
      </c>
      <c r="Q56">
        <f t="shared" si="8"/>
        <v>6.5</v>
      </c>
      <c r="R56">
        <f t="shared" si="9"/>
        <v>56</v>
      </c>
    </row>
    <row r="57" spans="6:18" ht="14.4">
      <c r="F57" s="3">
        <v>54</v>
      </c>
      <c r="G57" s="4">
        <v>1</v>
      </c>
      <c r="H57" s="4">
        <v>7</v>
      </c>
      <c r="I57" s="4">
        <v>64</v>
      </c>
      <c r="J57" s="3">
        <f t="shared" si="3"/>
        <v>49</v>
      </c>
      <c r="K57" s="3">
        <f t="shared" si="4"/>
        <v>797</v>
      </c>
      <c r="L57" s="3">
        <f t="shared" si="5"/>
        <v>1</v>
      </c>
      <c r="M57" s="3">
        <f t="shared" si="6"/>
        <v>2</v>
      </c>
      <c r="N57" s="3">
        <f t="shared" si="10"/>
        <v>4</v>
      </c>
      <c r="O57">
        <f t="shared" si="2"/>
        <v>54</v>
      </c>
      <c r="P57" t="str">
        <f t="shared" si="7"/>
        <v>Yes</v>
      </c>
      <c r="Q57">
        <f t="shared" si="8"/>
        <v>9</v>
      </c>
      <c r="R57">
        <f t="shared" si="9"/>
        <v>53</v>
      </c>
    </row>
    <row r="58" spans="6:18" ht="14.4">
      <c r="F58" s="3">
        <v>55</v>
      </c>
      <c r="G58" s="4">
        <v>1</v>
      </c>
      <c r="H58" s="4">
        <v>7</v>
      </c>
      <c r="I58" s="4">
        <v>64</v>
      </c>
      <c r="J58" s="3">
        <f t="shared" si="3"/>
        <v>49</v>
      </c>
      <c r="K58" s="3">
        <f t="shared" si="4"/>
        <v>798</v>
      </c>
      <c r="L58" s="3">
        <f t="shared" si="5"/>
        <v>0</v>
      </c>
      <c r="M58" s="3">
        <f t="shared" si="6"/>
        <v>-1</v>
      </c>
      <c r="N58" s="3">
        <f t="shared" si="10"/>
        <v>1</v>
      </c>
      <c r="O58">
        <f t="shared" si="2"/>
        <v>55</v>
      </c>
      <c r="P58" t="str">
        <f t="shared" si="7"/>
        <v>No</v>
      </c>
      <c r="Q58">
        <f t="shared" si="8"/>
        <v>6</v>
      </c>
      <c r="R58">
        <f t="shared" si="9"/>
        <v>50</v>
      </c>
    </row>
    <row r="59" spans="6:18" ht="14.4">
      <c r="F59" s="3">
        <v>56</v>
      </c>
      <c r="G59" s="4">
        <v>1</v>
      </c>
      <c r="H59" s="4">
        <v>7</v>
      </c>
      <c r="I59" s="4">
        <v>64</v>
      </c>
      <c r="J59" s="3">
        <f t="shared" si="3"/>
        <v>49</v>
      </c>
      <c r="K59" s="3">
        <f t="shared" si="4"/>
        <v>799</v>
      </c>
      <c r="L59" s="3">
        <f t="shared" si="5"/>
        <v>0</v>
      </c>
      <c r="M59" s="3">
        <f t="shared" si="6"/>
        <v>-2</v>
      </c>
      <c r="N59" s="3">
        <f t="shared" si="10"/>
        <v>-1</v>
      </c>
      <c r="O59">
        <f t="shared" si="2"/>
        <v>56</v>
      </c>
      <c r="P59" t="str">
        <f t="shared" si="7"/>
        <v>No</v>
      </c>
      <c r="Q59">
        <f t="shared" si="8"/>
        <v>5</v>
      </c>
      <c r="R59">
        <f t="shared" si="9"/>
        <v>48</v>
      </c>
    </row>
    <row r="60" spans="6:18" ht="14.4">
      <c r="F60" s="3">
        <v>57</v>
      </c>
      <c r="G60" s="4">
        <v>1</v>
      </c>
      <c r="H60" s="4">
        <v>7</v>
      </c>
      <c r="I60" s="4">
        <v>64</v>
      </c>
      <c r="J60" s="3">
        <f t="shared" si="3"/>
        <v>49</v>
      </c>
      <c r="K60" s="3">
        <f t="shared" si="4"/>
        <v>800</v>
      </c>
      <c r="L60" s="3">
        <f t="shared" si="5"/>
        <v>1</v>
      </c>
      <c r="M60" s="3">
        <f t="shared" si="6"/>
        <v>1</v>
      </c>
      <c r="N60" s="3">
        <f t="shared" si="10"/>
        <v>-10</v>
      </c>
      <c r="O60">
        <f t="shared" si="2"/>
        <v>57</v>
      </c>
      <c r="P60" t="str">
        <f t="shared" si="7"/>
        <v>Yes</v>
      </c>
      <c r="Q60">
        <f t="shared" si="8"/>
        <v>8</v>
      </c>
      <c r="R60">
        <f t="shared" si="9"/>
        <v>39</v>
      </c>
    </row>
    <row r="61" spans="6:18" ht="14.4">
      <c r="F61" s="3">
        <v>58</v>
      </c>
      <c r="G61" s="4">
        <v>1</v>
      </c>
      <c r="H61" s="4">
        <v>7</v>
      </c>
      <c r="I61" s="4">
        <v>64</v>
      </c>
      <c r="J61" s="3">
        <f t="shared" si="3"/>
        <v>49</v>
      </c>
      <c r="K61" s="3">
        <f t="shared" si="4"/>
        <v>801</v>
      </c>
      <c r="L61" s="3">
        <f t="shared" si="5"/>
        <v>1</v>
      </c>
      <c r="M61" s="3">
        <f t="shared" si="6"/>
        <v>0.5</v>
      </c>
      <c r="N61" s="3">
        <f t="shared" si="10"/>
        <v>-7</v>
      </c>
      <c r="O61">
        <f t="shared" si="2"/>
        <v>58</v>
      </c>
      <c r="P61" t="str">
        <f t="shared" si="7"/>
        <v>Yes</v>
      </c>
      <c r="Q61">
        <f t="shared" si="8"/>
        <v>7.5</v>
      </c>
      <c r="R61">
        <f t="shared" si="9"/>
        <v>42</v>
      </c>
    </row>
    <row r="62" spans="6:18" ht="14.4">
      <c r="F62" s="3">
        <v>59</v>
      </c>
      <c r="G62" s="2">
        <v>1</v>
      </c>
      <c r="H62" s="4">
        <v>7</v>
      </c>
      <c r="I62" s="4">
        <v>64</v>
      </c>
      <c r="J62" s="3">
        <f t="shared" si="3"/>
        <v>49</v>
      </c>
      <c r="K62" s="3">
        <f t="shared" si="4"/>
        <v>802</v>
      </c>
      <c r="L62" s="3">
        <f t="shared" si="5"/>
        <v>0</v>
      </c>
      <c r="M62" s="3">
        <f t="shared" si="6"/>
        <v>0</v>
      </c>
      <c r="N62" s="3">
        <f t="shared" si="10"/>
        <v>-4</v>
      </c>
      <c r="O62">
        <f t="shared" si="2"/>
        <v>59</v>
      </c>
      <c r="P62" t="str">
        <f t="shared" si="7"/>
        <v>No</v>
      </c>
      <c r="Q62">
        <f t="shared" si="8"/>
        <v>7</v>
      </c>
      <c r="R62">
        <f t="shared" si="9"/>
        <v>45</v>
      </c>
    </row>
    <row r="63" spans="6:18" ht="14.4">
      <c r="F63" s="3">
        <v>60</v>
      </c>
      <c r="G63" s="2">
        <v>1</v>
      </c>
      <c r="H63" s="4">
        <v>7</v>
      </c>
      <c r="I63" s="4">
        <v>64</v>
      </c>
      <c r="J63" s="3">
        <f t="shared" si="3"/>
        <v>49</v>
      </c>
      <c r="K63" s="3">
        <f t="shared" si="4"/>
        <v>803</v>
      </c>
      <c r="L63" s="3">
        <f t="shared" si="5"/>
        <v>0</v>
      </c>
      <c r="M63" s="3">
        <f t="shared" si="6"/>
        <v>2</v>
      </c>
      <c r="N63" s="3">
        <f t="shared" si="10"/>
        <v>13</v>
      </c>
      <c r="O63">
        <f t="shared" si="2"/>
        <v>60</v>
      </c>
      <c r="P63" t="str">
        <f t="shared" si="7"/>
        <v>No</v>
      </c>
      <c r="Q63">
        <f t="shared" si="8"/>
        <v>9</v>
      </c>
      <c r="R63">
        <f t="shared" si="9"/>
        <v>62</v>
      </c>
    </row>
    <row r="64" spans="6:18" ht="14.4">
      <c r="F64" s="3">
        <v>61</v>
      </c>
      <c r="G64" s="4">
        <v>1</v>
      </c>
      <c r="H64" s="4">
        <v>7</v>
      </c>
      <c r="I64" s="4">
        <v>64</v>
      </c>
      <c r="J64" s="3">
        <f t="shared" si="3"/>
        <v>49</v>
      </c>
      <c r="K64" s="3">
        <f t="shared" si="4"/>
        <v>804</v>
      </c>
      <c r="L64" s="3">
        <f t="shared" si="5"/>
        <v>1</v>
      </c>
      <c r="M64" s="3">
        <f t="shared" si="6"/>
        <v>-1</v>
      </c>
      <c r="N64" s="3">
        <f t="shared" si="10"/>
        <v>7</v>
      </c>
      <c r="O64">
        <f t="shared" si="2"/>
        <v>61</v>
      </c>
      <c r="P64" t="str">
        <f t="shared" si="7"/>
        <v>Yes</v>
      </c>
      <c r="Q64">
        <f t="shared" si="8"/>
        <v>6</v>
      </c>
      <c r="R64">
        <f t="shared" si="9"/>
        <v>56</v>
      </c>
    </row>
    <row r="65" spans="6:18" ht="14.4">
      <c r="F65" s="3">
        <v>62</v>
      </c>
      <c r="G65" s="4">
        <v>1</v>
      </c>
      <c r="H65" s="4">
        <v>7</v>
      </c>
      <c r="I65" s="4">
        <v>64</v>
      </c>
      <c r="J65" s="3">
        <f t="shared" si="3"/>
        <v>49</v>
      </c>
      <c r="K65" s="3">
        <f t="shared" si="4"/>
        <v>805</v>
      </c>
      <c r="L65" s="3">
        <f t="shared" si="5"/>
        <v>1</v>
      </c>
      <c r="M65" s="3">
        <f t="shared" si="6"/>
        <v>-2</v>
      </c>
      <c r="N65" s="3">
        <f t="shared" si="10"/>
        <v>4</v>
      </c>
      <c r="O65">
        <f t="shared" si="2"/>
        <v>62</v>
      </c>
      <c r="P65" t="str">
        <f t="shared" si="7"/>
        <v>Yes</v>
      </c>
      <c r="Q65">
        <f t="shared" si="8"/>
        <v>5</v>
      </c>
      <c r="R65">
        <f t="shared" si="9"/>
        <v>53</v>
      </c>
    </row>
    <row r="66" spans="6:18" ht="14.4">
      <c r="F66" s="3">
        <v>63</v>
      </c>
      <c r="G66" s="4">
        <v>1</v>
      </c>
      <c r="H66" s="4">
        <v>7.5</v>
      </c>
      <c r="I66" s="4">
        <v>64</v>
      </c>
      <c r="J66" s="3">
        <f t="shared" si="3"/>
        <v>49</v>
      </c>
      <c r="K66" s="3">
        <f t="shared" si="4"/>
        <v>806</v>
      </c>
      <c r="L66" s="3">
        <f t="shared" si="5"/>
        <v>0</v>
      </c>
      <c r="M66" s="3">
        <f t="shared" si="6"/>
        <v>1</v>
      </c>
      <c r="N66" s="3">
        <f t="shared" si="10"/>
        <v>1</v>
      </c>
      <c r="O66">
        <f t="shared" si="2"/>
        <v>63</v>
      </c>
      <c r="P66" t="str">
        <f t="shared" si="7"/>
        <v>No</v>
      </c>
      <c r="Q66">
        <f t="shared" si="8"/>
        <v>8.5</v>
      </c>
      <c r="R66">
        <f t="shared" si="9"/>
        <v>50</v>
      </c>
    </row>
    <row r="67" spans="6:18" ht="14.4">
      <c r="F67" s="3">
        <v>64</v>
      </c>
      <c r="G67" s="4">
        <v>1</v>
      </c>
      <c r="H67" s="4">
        <v>7.5</v>
      </c>
      <c r="I67" s="4">
        <v>64</v>
      </c>
      <c r="J67" s="3">
        <f t="shared" si="3"/>
        <v>49</v>
      </c>
      <c r="K67" s="3">
        <f t="shared" si="4"/>
        <v>807</v>
      </c>
      <c r="L67" s="3">
        <f t="shared" si="5"/>
        <v>0</v>
      </c>
      <c r="M67" s="3">
        <f t="shared" si="6"/>
        <v>0.5</v>
      </c>
      <c r="N67" s="3">
        <f t="shared" si="10"/>
        <v>-1</v>
      </c>
      <c r="O67">
        <f t="shared" si="2"/>
        <v>64</v>
      </c>
      <c r="P67" t="str">
        <f t="shared" si="7"/>
        <v>No</v>
      </c>
      <c r="Q67">
        <f t="shared" si="8"/>
        <v>8</v>
      </c>
      <c r="R67">
        <f t="shared" si="9"/>
        <v>48</v>
      </c>
    </row>
    <row r="68" spans="6:18" ht="14.4">
      <c r="F68" s="3">
        <v>65</v>
      </c>
      <c r="G68" s="4">
        <v>1</v>
      </c>
      <c r="H68" s="4">
        <v>7.5</v>
      </c>
      <c r="I68" s="4">
        <v>64</v>
      </c>
      <c r="J68" s="3">
        <f t="shared" si="3"/>
        <v>49</v>
      </c>
      <c r="K68" s="3">
        <f t="shared" si="4"/>
        <v>808</v>
      </c>
      <c r="L68" s="3">
        <f t="shared" si="5"/>
        <v>1</v>
      </c>
      <c r="M68" s="3">
        <f t="shared" si="6"/>
        <v>0</v>
      </c>
      <c r="N68" s="3">
        <f t="shared" si="10"/>
        <v>-10</v>
      </c>
      <c r="O68">
        <f t="shared" ref="O68:O131" si="11">F68</f>
        <v>65</v>
      </c>
      <c r="P68" t="str">
        <f t="shared" si="7"/>
        <v>Yes</v>
      </c>
      <c r="Q68">
        <f t="shared" si="8"/>
        <v>7.5</v>
      </c>
      <c r="R68">
        <f t="shared" si="9"/>
        <v>39</v>
      </c>
    </row>
    <row r="69" spans="6:18" ht="14.4">
      <c r="F69" s="3">
        <v>66</v>
      </c>
      <c r="G69" s="4">
        <v>1</v>
      </c>
      <c r="H69" s="4">
        <v>7.5</v>
      </c>
      <c r="I69" s="4">
        <v>64</v>
      </c>
      <c r="J69" s="3">
        <f t="shared" ref="J69:J132" si="12">(I69-71)*3+70</f>
        <v>49</v>
      </c>
      <c r="K69" s="3">
        <f t="shared" ref="K69:K132" si="13">$B$10+O69</f>
        <v>809</v>
      </c>
      <c r="L69" s="3">
        <f t="shared" ref="L69:L132" si="14">CHOOSE(1+MOD($K69,4),1,1,0,0)</f>
        <v>1</v>
      </c>
      <c r="M69" s="3">
        <f t="shared" ref="M69:M132" si="15">CHOOSE(1+MOD($K69,6),-1,-2,1,0.5,0,2)</f>
        <v>2</v>
      </c>
      <c r="N69" s="3">
        <f t="shared" si="10"/>
        <v>-7</v>
      </c>
      <c r="O69">
        <f t="shared" si="11"/>
        <v>66</v>
      </c>
      <c r="P69" t="str">
        <f t="shared" ref="P69:P132" si="16">IF(IF(L69,G69,1-G69),"Yes","No")</f>
        <v>Yes</v>
      </c>
      <c r="Q69">
        <f t="shared" ref="Q69:Q132" si="17">MAX(MIN(H69+M69,$H$1),$H$2)</f>
        <v>9.5</v>
      </c>
      <c r="R69">
        <f t="shared" ref="R69:R132" si="18">MAX(MIN(J69+N69,$J$1),$J$2)</f>
        <v>42</v>
      </c>
    </row>
    <row r="70" spans="6:18" ht="14.4">
      <c r="F70" s="3">
        <v>67</v>
      </c>
      <c r="G70" s="4">
        <v>1</v>
      </c>
      <c r="H70" s="4">
        <v>8</v>
      </c>
      <c r="I70" s="4">
        <v>64</v>
      </c>
      <c r="J70" s="3">
        <f t="shared" si="12"/>
        <v>49</v>
      </c>
      <c r="K70" s="3">
        <f t="shared" si="13"/>
        <v>810</v>
      </c>
      <c r="L70" s="3">
        <f t="shared" si="14"/>
        <v>0</v>
      </c>
      <c r="M70" s="3">
        <f t="shared" si="15"/>
        <v>-1</v>
      </c>
      <c r="N70" s="3">
        <f t="shared" ref="N70:N133" si="19">CHOOSE(1+MOD($K70,8),-10,-7,-4,13,7,4,1,-1)</f>
        <v>-4</v>
      </c>
      <c r="O70">
        <f t="shared" si="11"/>
        <v>67</v>
      </c>
      <c r="P70" t="str">
        <f t="shared" si="16"/>
        <v>No</v>
      </c>
      <c r="Q70">
        <f t="shared" si="17"/>
        <v>7</v>
      </c>
      <c r="R70">
        <f t="shared" si="18"/>
        <v>45</v>
      </c>
    </row>
    <row r="71" spans="6:18" ht="14.4">
      <c r="F71" s="3">
        <v>68</v>
      </c>
      <c r="G71" s="2">
        <v>1</v>
      </c>
      <c r="H71" s="4">
        <v>8</v>
      </c>
      <c r="I71" s="4">
        <v>64</v>
      </c>
      <c r="J71" s="3">
        <f t="shared" si="12"/>
        <v>49</v>
      </c>
      <c r="K71" s="3">
        <f t="shared" si="13"/>
        <v>811</v>
      </c>
      <c r="L71" s="3">
        <f t="shared" si="14"/>
        <v>0</v>
      </c>
      <c r="M71" s="3">
        <f t="shared" si="15"/>
        <v>-2</v>
      </c>
      <c r="N71" s="3">
        <f t="shared" si="19"/>
        <v>13</v>
      </c>
      <c r="O71">
        <f t="shared" si="11"/>
        <v>68</v>
      </c>
      <c r="P71" t="str">
        <f t="shared" si="16"/>
        <v>No</v>
      </c>
      <c r="Q71">
        <f t="shared" si="17"/>
        <v>6</v>
      </c>
      <c r="R71">
        <f t="shared" si="18"/>
        <v>62</v>
      </c>
    </row>
    <row r="72" spans="6:18" ht="14.4">
      <c r="F72" s="3">
        <v>69</v>
      </c>
      <c r="G72" s="2">
        <v>1</v>
      </c>
      <c r="H72" s="4">
        <v>8</v>
      </c>
      <c r="I72" s="4">
        <v>64</v>
      </c>
      <c r="J72" s="3">
        <f t="shared" si="12"/>
        <v>49</v>
      </c>
      <c r="K72" s="3">
        <f t="shared" si="13"/>
        <v>812</v>
      </c>
      <c r="L72" s="3">
        <f t="shared" si="14"/>
        <v>1</v>
      </c>
      <c r="M72" s="3">
        <f t="shared" si="15"/>
        <v>1</v>
      </c>
      <c r="N72" s="3">
        <f t="shared" si="19"/>
        <v>7</v>
      </c>
      <c r="O72">
        <f t="shared" si="11"/>
        <v>69</v>
      </c>
      <c r="P72" t="str">
        <f t="shared" si="16"/>
        <v>Yes</v>
      </c>
      <c r="Q72">
        <f t="shared" si="17"/>
        <v>9</v>
      </c>
      <c r="R72">
        <f t="shared" si="18"/>
        <v>56</v>
      </c>
    </row>
    <row r="73" spans="6:18" ht="14.4">
      <c r="F73" s="3">
        <v>70</v>
      </c>
      <c r="G73" s="2">
        <v>1</v>
      </c>
      <c r="H73" s="4">
        <v>8</v>
      </c>
      <c r="I73" s="4">
        <v>64</v>
      </c>
      <c r="J73" s="3">
        <f t="shared" si="12"/>
        <v>49</v>
      </c>
      <c r="K73" s="3">
        <f t="shared" si="13"/>
        <v>813</v>
      </c>
      <c r="L73" s="3">
        <f t="shared" si="14"/>
        <v>1</v>
      </c>
      <c r="M73" s="3">
        <f t="shared" si="15"/>
        <v>0.5</v>
      </c>
      <c r="N73" s="3">
        <f t="shared" si="19"/>
        <v>4</v>
      </c>
      <c r="O73">
        <f t="shared" si="11"/>
        <v>70</v>
      </c>
      <c r="P73" t="str">
        <f t="shared" si="16"/>
        <v>Yes</v>
      </c>
      <c r="Q73">
        <f t="shared" si="17"/>
        <v>8.5</v>
      </c>
      <c r="R73">
        <f t="shared" si="18"/>
        <v>53</v>
      </c>
    </row>
    <row r="74" spans="6:18" ht="14.4">
      <c r="F74" s="3">
        <v>71</v>
      </c>
      <c r="G74" s="4">
        <v>1</v>
      </c>
      <c r="H74" s="4">
        <v>8</v>
      </c>
      <c r="I74" s="4">
        <v>64</v>
      </c>
      <c r="J74" s="3">
        <f t="shared" si="12"/>
        <v>49</v>
      </c>
      <c r="K74" s="3">
        <f t="shared" si="13"/>
        <v>814</v>
      </c>
      <c r="L74" s="3">
        <f t="shared" si="14"/>
        <v>0</v>
      </c>
      <c r="M74" s="3">
        <f t="shared" si="15"/>
        <v>0</v>
      </c>
      <c r="N74" s="3">
        <f t="shared" si="19"/>
        <v>1</v>
      </c>
      <c r="O74">
        <f t="shared" si="11"/>
        <v>71</v>
      </c>
      <c r="P74" t="str">
        <f t="shared" si="16"/>
        <v>No</v>
      </c>
      <c r="Q74">
        <f t="shared" si="17"/>
        <v>8</v>
      </c>
      <c r="R74">
        <f t="shared" si="18"/>
        <v>50</v>
      </c>
    </row>
    <row r="75" spans="6:18" ht="14.4">
      <c r="F75" s="3">
        <v>72</v>
      </c>
      <c r="G75" s="4">
        <v>1</v>
      </c>
      <c r="H75" s="4">
        <v>8</v>
      </c>
      <c r="I75" s="4">
        <v>64</v>
      </c>
      <c r="J75" s="3">
        <f t="shared" si="12"/>
        <v>49</v>
      </c>
      <c r="K75" s="3">
        <f t="shared" si="13"/>
        <v>815</v>
      </c>
      <c r="L75" s="3">
        <f t="shared" si="14"/>
        <v>0</v>
      </c>
      <c r="M75" s="3">
        <f t="shared" si="15"/>
        <v>2</v>
      </c>
      <c r="N75" s="3">
        <f t="shared" si="19"/>
        <v>-1</v>
      </c>
      <c r="O75">
        <f t="shared" si="11"/>
        <v>72</v>
      </c>
      <c r="P75" t="str">
        <f t="shared" si="16"/>
        <v>No</v>
      </c>
      <c r="Q75">
        <f t="shared" si="17"/>
        <v>10</v>
      </c>
      <c r="R75">
        <f t="shared" si="18"/>
        <v>48</v>
      </c>
    </row>
    <row r="76" spans="6:18" ht="14.4">
      <c r="F76" s="3">
        <v>73</v>
      </c>
      <c r="G76" s="4">
        <v>1</v>
      </c>
      <c r="H76" s="4">
        <v>8</v>
      </c>
      <c r="I76" s="4">
        <v>64</v>
      </c>
      <c r="J76" s="3">
        <f t="shared" si="12"/>
        <v>49</v>
      </c>
      <c r="K76" s="3">
        <f t="shared" si="13"/>
        <v>816</v>
      </c>
      <c r="L76" s="3">
        <f t="shared" si="14"/>
        <v>1</v>
      </c>
      <c r="M76" s="3">
        <f t="shared" si="15"/>
        <v>-1</v>
      </c>
      <c r="N76" s="3">
        <f t="shared" si="19"/>
        <v>-10</v>
      </c>
      <c r="O76">
        <f t="shared" si="11"/>
        <v>73</v>
      </c>
      <c r="P76" t="str">
        <f t="shared" si="16"/>
        <v>Yes</v>
      </c>
      <c r="Q76">
        <f t="shared" si="17"/>
        <v>7</v>
      </c>
      <c r="R76">
        <f t="shared" si="18"/>
        <v>39</v>
      </c>
    </row>
    <row r="77" spans="6:18" ht="14.4">
      <c r="F77" s="3">
        <v>74</v>
      </c>
      <c r="G77" s="4">
        <v>1</v>
      </c>
      <c r="H77" s="4">
        <v>8</v>
      </c>
      <c r="I77" s="4">
        <v>64</v>
      </c>
      <c r="J77" s="3">
        <f t="shared" si="12"/>
        <v>49</v>
      </c>
      <c r="K77" s="3">
        <f t="shared" si="13"/>
        <v>817</v>
      </c>
      <c r="L77" s="3">
        <f t="shared" si="14"/>
        <v>1</v>
      </c>
      <c r="M77" s="3">
        <f t="shared" si="15"/>
        <v>-2</v>
      </c>
      <c r="N77" s="3">
        <f t="shared" si="19"/>
        <v>-7</v>
      </c>
      <c r="O77">
        <f t="shared" si="11"/>
        <v>74</v>
      </c>
      <c r="P77" t="str">
        <f t="shared" si="16"/>
        <v>Yes</v>
      </c>
      <c r="Q77">
        <f t="shared" si="17"/>
        <v>6</v>
      </c>
      <c r="R77">
        <f t="shared" si="18"/>
        <v>42</v>
      </c>
    </row>
    <row r="78" spans="6:18" ht="14.4">
      <c r="F78" s="3">
        <v>75</v>
      </c>
      <c r="G78" s="4">
        <v>1</v>
      </c>
      <c r="H78" s="4">
        <v>8.5</v>
      </c>
      <c r="I78" s="4">
        <v>64</v>
      </c>
      <c r="J78" s="3">
        <f t="shared" si="12"/>
        <v>49</v>
      </c>
      <c r="K78" s="3">
        <f t="shared" si="13"/>
        <v>818</v>
      </c>
      <c r="L78" s="3">
        <f t="shared" si="14"/>
        <v>0</v>
      </c>
      <c r="M78" s="3">
        <f t="shared" si="15"/>
        <v>1</v>
      </c>
      <c r="N78" s="3">
        <f t="shared" si="19"/>
        <v>-4</v>
      </c>
      <c r="O78">
        <f t="shared" si="11"/>
        <v>75</v>
      </c>
      <c r="P78" t="str">
        <f t="shared" si="16"/>
        <v>No</v>
      </c>
      <c r="Q78">
        <f t="shared" si="17"/>
        <v>9.5</v>
      </c>
      <c r="R78">
        <f t="shared" si="18"/>
        <v>45</v>
      </c>
    </row>
    <row r="79" spans="6:18" ht="14.4">
      <c r="F79" s="3">
        <v>76</v>
      </c>
      <c r="G79" s="4">
        <v>1</v>
      </c>
      <c r="H79" s="4">
        <v>10</v>
      </c>
      <c r="I79" s="4">
        <v>64</v>
      </c>
      <c r="J79" s="3">
        <f t="shared" si="12"/>
        <v>49</v>
      </c>
      <c r="K79" s="3">
        <f t="shared" si="13"/>
        <v>819</v>
      </c>
      <c r="L79" s="3">
        <f t="shared" si="14"/>
        <v>0</v>
      </c>
      <c r="M79" s="3">
        <f t="shared" si="15"/>
        <v>0.5</v>
      </c>
      <c r="N79" s="3">
        <f t="shared" si="19"/>
        <v>13</v>
      </c>
      <c r="O79">
        <f t="shared" si="11"/>
        <v>76</v>
      </c>
      <c r="P79" t="str">
        <f t="shared" si="16"/>
        <v>No</v>
      </c>
      <c r="Q79">
        <f t="shared" si="17"/>
        <v>10.5</v>
      </c>
      <c r="R79">
        <f t="shared" si="18"/>
        <v>62</v>
      </c>
    </row>
    <row r="80" spans="6:18" ht="14.4">
      <c r="F80" s="3">
        <v>77</v>
      </c>
      <c r="G80" s="3">
        <v>1</v>
      </c>
      <c r="H80" s="3">
        <v>8</v>
      </c>
      <c r="I80" s="3">
        <v>64</v>
      </c>
      <c r="J80" s="3">
        <f t="shared" si="12"/>
        <v>49</v>
      </c>
      <c r="K80" s="3">
        <f t="shared" si="13"/>
        <v>820</v>
      </c>
      <c r="L80" s="3">
        <f t="shared" si="14"/>
        <v>1</v>
      </c>
      <c r="M80" s="3">
        <f t="shared" si="15"/>
        <v>0</v>
      </c>
      <c r="N80" s="3">
        <f t="shared" si="19"/>
        <v>7</v>
      </c>
      <c r="O80">
        <f t="shared" si="11"/>
        <v>77</v>
      </c>
      <c r="P80" t="str">
        <f t="shared" si="16"/>
        <v>Yes</v>
      </c>
      <c r="Q80">
        <f t="shared" si="17"/>
        <v>8</v>
      </c>
      <c r="R80">
        <f t="shared" si="18"/>
        <v>56</v>
      </c>
    </row>
    <row r="81" spans="6:18" ht="14.4">
      <c r="F81" s="3">
        <v>78</v>
      </c>
      <c r="G81" s="3">
        <v>1</v>
      </c>
      <c r="H81" s="3">
        <v>9</v>
      </c>
      <c r="I81" s="3">
        <v>64</v>
      </c>
      <c r="J81" s="3">
        <f t="shared" si="12"/>
        <v>49</v>
      </c>
      <c r="K81" s="3">
        <f t="shared" si="13"/>
        <v>821</v>
      </c>
      <c r="L81" s="3">
        <f t="shared" si="14"/>
        <v>1</v>
      </c>
      <c r="M81" s="3">
        <f t="shared" si="15"/>
        <v>2</v>
      </c>
      <c r="N81" s="3">
        <f t="shared" si="19"/>
        <v>4</v>
      </c>
      <c r="O81">
        <f t="shared" si="11"/>
        <v>78</v>
      </c>
      <c r="P81" t="str">
        <f t="shared" si="16"/>
        <v>Yes</v>
      </c>
      <c r="Q81">
        <f t="shared" si="17"/>
        <v>11</v>
      </c>
      <c r="R81">
        <f t="shared" si="18"/>
        <v>53</v>
      </c>
    </row>
    <row r="82" spans="6:18" ht="14.4">
      <c r="F82" s="3">
        <v>79</v>
      </c>
      <c r="G82" s="3">
        <v>1</v>
      </c>
      <c r="H82" s="3">
        <v>9.5</v>
      </c>
      <c r="I82" s="3">
        <v>64</v>
      </c>
      <c r="J82" s="3">
        <f t="shared" si="12"/>
        <v>49</v>
      </c>
      <c r="K82" s="3">
        <f t="shared" si="13"/>
        <v>822</v>
      </c>
      <c r="L82" s="3">
        <f t="shared" si="14"/>
        <v>0</v>
      </c>
      <c r="M82" s="3">
        <f t="shared" si="15"/>
        <v>-1</v>
      </c>
      <c r="N82" s="3">
        <f t="shared" si="19"/>
        <v>1</v>
      </c>
      <c r="O82">
        <f t="shared" si="11"/>
        <v>79</v>
      </c>
      <c r="P82" t="str">
        <f t="shared" si="16"/>
        <v>No</v>
      </c>
      <c r="Q82">
        <f t="shared" si="17"/>
        <v>8.5</v>
      </c>
      <c r="R82">
        <f t="shared" si="18"/>
        <v>50</v>
      </c>
    </row>
    <row r="83" spans="6:18" ht="14.4">
      <c r="F83" s="3">
        <v>80</v>
      </c>
      <c r="G83" s="4">
        <v>1</v>
      </c>
      <c r="H83" s="4">
        <v>6.5</v>
      </c>
      <c r="I83" s="4">
        <v>65</v>
      </c>
      <c r="J83" s="3">
        <f t="shared" si="12"/>
        <v>52</v>
      </c>
      <c r="K83" s="3">
        <f t="shared" si="13"/>
        <v>823</v>
      </c>
      <c r="L83" s="3">
        <f t="shared" si="14"/>
        <v>0</v>
      </c>
      <c r="M83" s="3">
        <f t="shared" si="15"/>
        <v>-2</v>
      </c>
      <c r="N83" s="3">
        <f t="shared" si="19"/>
        <v>-1</v>
      </c>
      <c r="O83">
        <f t="shared" si="11"/>
        <v>80</v>
      </c>
      <c r="P83" t="str">
        <f t="shared" si="16"/>
        <v>No</v>
      </c>
      <c r="Q83">
        <f t="shared" si="17"/>
        <v>5</v>
      </c>
      <c r="R83">
        <f t="shared" si="18"/>
        <v>51</v>
      </c>
    </row>
    <row r="84" spans="6:18" ht="14.4">
      <c r="F84" s="3">
        <v>81</v>
      </c>
      <c r="G84" s="2">
        <v>1</v>
      </c>
      <c r="H84" s="4">
        <v>7</v>
      </c>
      <c r="I84" s="4">
        <v>65</v>
      </c>
      <c r="J84" s="3">
        <f t="shared" si="12"/>
        <v>52</v>
      </c>
      <c r="K84" s="3">
        <f t="shared" si="13"/>
        <v>824</v>
      </c>
      <c r="L84" s="3">
        <f t="shared" si="14"/>
        <v>1</v>
      </c>
      <c r="M84" s="3">
        <f t="shared" si="15"/>
        <v>1</v>
      </c>
      <c r="N84" s="3">
        <f t="shared" si="19"/>
        <v>-10</v>
      </c>
      <c r="O84">
        <f t="shared" si="11"/>
        <v>81</v>
      </c>
      <c r="P84" t="str">
        <f t="shared" si="16"/>
        <v>Yes</v>
      </c>
      <c r="Q84">
        <f t="shared" si="17"/>
        <v>8</v>
      </c>
      <c r="R84">
        <f t="shared" si="18"/>
        <v>42</v>
      </c>
    </row>
    <row r="85" spans="6:18" ht="14.4">
      <c r="F85" s="3">
        <v>82</v>
      </c>
      <c r="G85" s="4">
        <v>1</v>
      </c>
      <c r="H85" s="4">
        <v>7</v>
      </c>
      <c r="I85" s="4">
        <v>65</v>
      </c>
      <c r="J85" s="3">
        <f t="shared" si="12"/>
        <v>52</v>
      </c>
      <c r="K85" s="3">
        <f t="shared" si="13"/>
        <v>825</v>
      </c>
      <c r="L85" s="3">
        <f t="shared" si="14"/>
        <v>1</v>
      </c>
      <c r="M85" s="3">
        <f t="shared" si="15"/>
        <v>0.5</v>
      </c>
      <c r="N85" s="3">
        <f t="shared" si="19"/>
        <v>-7</v>
      </c>
      <c r="O85">
        <f t="shared" si="11"/>
        <v>82</v>
      </c>
      <c r="P85" t="str">
        <f t="shared" si="16"/>
        <v>Yes</v>
      </c>
      <c r="Q85">
        <f t="shared" si="17"/>
        <v>7.5</v>
      </c>
      <c r="R85">
        <f t="shared" si="18"/>
        <v>45</v>
      </c>
    </row>
    <row r="86" spans="6:18" ht="14.4">
      <c r="F86" s="3">
        <v>83</v>
      </c>
      <c r="G86" s="4">
        <v>1</v>
      </c>
      <c r="H86" s="4">
        <v>7.5</v>
      </c>
      <c r="I86" s="4">
        <v>65</v>
      </c>
      <c r="J86" s="3">
        <f t="shared" si="12"/>
        <v>52</v>
      </c>
      <c r="K86" s="3">
        <f t="shared" si="13"/>
        <v>826</v>
      </c>
      <c r="L86" s="3">
        <f t="shared" si="14"/>
        <v>0</v>
      </c>
      <c r="M86" s="3">
        <f t="shared" si="15"/>
        <v>0</v>
      </c>
      <c r="N86" s="3">
        <f t="shared" si="19"/>
        <v>-4</v>
      </c>
      <c r="O86">
        <f t="shared" si="11"/>
        <v>83</v>
      </c>
      <c r="P86" t="str">
        <f t="shared" si="16"/>
        <v>No</v>
      </c>
      <c r="Q86">
        <f t="shared" si="17"/>
        <v>7.5</v>
      </c>
      <c r="R86">
        <f t="shared" si="18"/>
        <v>48</v>
      </c>
    </row>
    <row r="87" spans="6:18" ht="14.4">
      <c r="F87" s="3">
        <v>84</v>
      </c>
      <c r="G87" s="4">
        <v>1</v>
      </c>
      <c r="H87" s="4">
        <v>7.5</v>
      </c>
      <c r="I87" s="4">
        <v>65</v>
      </c>
      <c r="J87" s="3">
        <f t="shared" si="12"/>
        <v>52</v>
      </c>
      <c r="K87" s="3">
        <f t="shared" si="13"/>
        <v>827</v>
      </c>
      <c r="L87" s="3">
        <f t="shared" si="14"/>
        <v>0</v>
      </c>
      <c r="M87" s="3">
        <f t="shared" si="15"/>
        <v>2</v>
      </c>
      <c r="N87" s="3">
        <f t="shared" si="19"/>
        <v>13</v>
      </c>
      <c r="O87">
        <f t="shared" si="11"/>
        <v>84</v>
      </c>
      <c r="P87" t="str">
        <f t="shared" si="16"/>
        <v>No</v>
      </c>
      <c r="Q87">
        <f t="shared" si="17"/>
        <v>9.5</v>
      </c>
      <c r="R87">
        <f t="shared" si="18"/>
        <v>65</v>
      </c>
    </row>
    <row r="88" spans="6:18" ht="14.4">
      <c r="F88" s="3">
        <v>85</v>
      </c>
      <c r="G88" s="4">
        <v>1</v>
      </c>
      <c r="H88" s="4">
        <v>7.5</v>
      </c>
      <c r="I88" s="4">
        <v>65</v>
      </c>
      <c r="J88" s="3">
        <f t="shared" si="12"/>
        <v>52</v>
      </c>
      <c r="K88" s="3">
        <f t="shared" si="13"/>
        <v>828</v>
      </c>
      <c r="L88" s="3">
        <f t="shared" si="14"/>
        <v>1</v>
      </c>
      <c r="M88" s="3">
        <f t="shared" si="15"/>
        <v>-1</v>
      </c>
      <c r="N88" s="3">
        <f t="shared" si="19"/>
        <v>7</v>
      </c>
      <c r="O88">
        <f t="shared" si="11"/>
        <v>85</v>
      </c>
      <c r="P88" t="str">
        <f t="shared" si="16"/>
        <v>Yes</v>
      </c>
      <c r="Q88">
        <f t="shared" si="17"/>
        <v>6.5</v>
      </c>
      <c r="R88">
        <f t="shared" si="18"/>
        <v>59</v>
      </c>
    </row>
    <row r="89" spans="6:18" ht="14.4">
      <c r="F89" s="3">
        <v>86</v>
      </c>
      <c r="G89" s="4">
        <v>1</v>
      </c>
      <c r="H89" s="4">
        <v>7.5</v>
      </c>
      <c r="I89" s="4">
        <v>65</v>
      </c>
      <c r="J89" s="3">
        <f t="shared" si="12"/>
        <v>52</v>
      </c>
      <c r="K89" s="3">
        <f t="shared" si="13"/>
        <v>829</v>
      </c>
      <c r="L89" s="3">
        <f t="shared" si="14"/>
        <v>1</v>
      </c>
      <c r="M89" s="3">
        <f t="shared" si="15"/>
        <v>-2</v>
      </c>
      <c r="N89" s="3">
        <f t="shared" si="19"/>
        <v>4</v>
      </c>
      <c r="O89">
        <f t="shared" si="11"/>
        <v>86</v>
      </c>
      <c r="P89" t="str">
        <f t="shared" si="16"/>
        <v>Yes</v>
      </c>
      <c r="Q89">
        <f t="shared" si="17"/>
        <v>5.5</v>
      </c>
      <c r="R89">
        <f t="shared" si="18"/>
        <v>56</v>
      </c>
    </row>
    <row r="90" spans="6:18" ht="14.4">
      <c r="F90" s="3">
        <v>87</v>
      </c>
      <c r="G90" s="4">
        <v>1</v>
      </c>
      <c r="H90" s="4">
        <v>7.5</v>
      </c>
      <c r="I90" s="4">
        <v>65</v>
      </c>
      <c r="J90" s="3">
        <f t="shared" si="12"/>
        <v>52</v>
      </c>
      <c r="K90" s="3">
        <f t="shared" si="13"/>
        <v>830</v>
      </c>
      <c r="L90" s="3">
        <f t="shared" si="14"/>
        <v>0</v>
      </c>
      <c r="M90" s="3">
        <f t="shared" si="15"/>
        <v>1</v>
      </c>
      <c r="N90" s="3">
        <f t="shared" si="19"/>
        <v>1</v>
      </c>
      <c r="O90">
        <f t="shared" si="11"/>
        <v>87</v>
      </c>
      <c r="P90" t="str">
        <f t="shared" si="16"/>
        <v>No</v>
      </c>
      <c r="Q90">
        <f t="shared" si="17"/>
        <v>8.5</v>
      </c>
      <c r="R90">
        <f t="shared" si="18"/>
        <v>53</v>
      </c>
    </row>
    <row r="91" spans="6:18" ht="14.4">
      <c r="F91" s="3">
        <v>88</v>
      </c>
      <c r="G91" s="4">
        <v>1</v>
      </c>
      <c r="H91" s="4">
        <v>7.5</v>
      </c>
      <c r="I91" s="4">
        <v>65</v>
      </c>
      <c r="J91" s="3">
        <f t="shared" si="12"/>
        <v>52</v>
      </c>
      <c r="K91" s="3">
        <f t="shared" si="13"/>
        <v>831</v>
      </c>
      <c r="L91" s="3">
        <f t="shared" si="14"/>
        <v>0</v>
      </c>
      <c r="M91" s="3">
        <f t="shared" si="15"/>
        <v>0.5</v>
      </c>
      <c r="N91" s="3">
        <f t="shared" si="19"/>
        <v>-1</v>
      </c>
      <c r="O91">
        <f t="shared" si="11"/>
        <v>88</v>
      </c>
      <c r="P91" t="str">
        <f t="shared" si="16"/>
        <v>No</v>
      </c>
      <c r="Q91">
        <f t="shared" si="17"/>
        <v>8</v>
      </c>
      <c r="R91">
        <f t="shared" si="18"/>
        <v>51</v>
      </c>
    </row>
    <row r="92" spans="6:18" ht="14.4">
      <c r="F92" s="3">
        <v>89</v>
      </c>
      <c r="G92" s="4">
        <v>1</v>
      </c>
      <c r="H92" s="4">
        <v>8</v>
      </c>
      <c r="I92" s="4">
        <v>65</v>
      </c>
      <c r="J92" s="3">
        <f t="shared" si="12"/>
        <v>52</v>
      </c>
      <c r="K92" s="3">
        <f t="shared" si="13"/>
        <v>832</v>
      </c>
      <c r="L92" s="3">
        <f t="shared" si="14"/>
        <v>1</v>
      </c>
      <c r="M92" s="3">
        <f t="shared" si="15"/>
        <v>0</v>
      </c>
      <c r="N92" s="3">
        <f t="shared" si="19"/>
        <v>-10</v>
      </c>
      <c r="O92">
        <f t="shared" si="11"/>
        <v>89</v>
      </c>
      <c r="P92" t="str">
        <f t="shared" si="16"/>
        <v>Yes</v>
      </c>
      <c r="Q92">
        <f t="shared" si="17"/>
        <v>8</v>
      </c>
      <c r="R92">
        <f t="shared" si="18"/>
        <v>42</v>
      </c>
    </row>
    <row r="93" spans="6:18" ht="14.4">
      <c r="F93" s="3">
        <v>90</v>
      </c>
      <c r="G93" s="4">
        <v>1</v>
      </c>
      <c r="H93" s="4">
        <v>8</v>
      </c>
      <c r="I93" s="4">
        <v>65</v>
      </c>
      <c r="J93" s="3">
        <f t="shared" si="12"/>
        <v>52</v>
      </c>
      <c r="K93" s="3">
        <f t="shared" si="13"/>
        <v>833</v>
      </c>
      <c r="L93" s="3">
        <f t="shared" si="14"/>
        <v>1</v>
      </c>
      <c r="M93" s="3">
        <f t="shared" si="15"/>
        <v>2</v>
      </c>
      <c r="N93" s="3">
        <f t="shared" si="19"/>
        <v>-7</v>
      </c>
      <c r="O93">
        <f t="shared" si="11"/>
        <v>90</v>
      </c>
      <c r="P93" t="str">
        <f t="shared" si="16"/>
        <v>Yes</v>
      </c>
      <c r="Q93">
        <f t="shared" si="17"/>
        <v>10</v>
      </c>
      <c r="R93">
        <f t="shared" si="18"/>
        <v>45</v>
      </c>
    </row>
    <row r="94" spans="6:18" ht="14.4">
      <c r="F94" s="3">
        <v>91</v>
      </c>
      <c r="G94" s="4">
        <v>1</v>
      </c>
      <c r="H94" s="4">
        <v>8</v>
      </c>
      <c r="I94" s="4">
        <v>65</v>
      </c>
      <c r="J94" s="3">
        <f t="shared" si="12"/>
        <v>52</v>
      </c>
      <c r="K94" s="3">
        <f t="shared" si="13"/>
        <v>834</v>
      </c>
      <c r="L94" s="3">
        <f t="shared" si="14"/>
        <v>0</v>
      </c>
      <c r="M94" s="3">
        <f t="shared" si="15"/>
        <v>-1</v>
      </c>
      <c r="N94" s="3">
        <f t="shared" si="19"/>
        <v>-4</v>
      </c>
      <c r="O94">
        <f t="shared" si="11"/>
        <v>91</v>
      </c>
      <c r="P94" t="str">
        <f t="shared" si="16"/>
        <v>No</v>
      </c>
      <c r="Q94">
        <f t="shared" si="17"/>
        <v>7</v>
      </c>
      <c r="R94">
        <f t="shared" si="18"/>
        <v>48</v>
      </c>
    </row>
    <row r="95" spans="6:18" ht="14.4">
      <c r="F95" s="3">
        <v>92</v>
      </c>
      <c r="G95" s="4">
        <v>1</v>
      </c>
      <c r="H95" s="4">
        <v>8</v>
      </c>
      <c r="I95" s="4">
        <v>65</v>
      </c>
      <c r="J95" s="3">
        <f t="shared" si="12"/>
        <v>52</v>
      </c>
      <c r="K95" s="3">
        <f t="shared" si="13"/>
        <v>835</v>
      </c>
      <c r="L95" s="3">
        <f t="shared" si="14"/>
        <v>0</v>
      </c>
      <c r="M95" s="3">
        <f t="shared" si="15"/>
        <v>-2</v>
      </c>
      <c r="N95" s="3">
        <f t="shared" si="19"/>
        <v>13</v>
      </c>
      <c r="O95">
        <f t="shared" si="11"/>
        <v>92</v>
      </c>
      <c r="P95" t="str">
        <f t="shared" si="16"/>
        <v>No</v>
      </c>
      <c r="Q95">
        <f t="shared" si="17"/>
        <v>6</v>
      </c>
      <c r="R95">
        <f t="shared" si="18"/>
        <v>65</v>
      </c>
    </row>
    <row r="96" spans="6:18" ht="14.4">
      <c r="F96" s="3">
        <v>93</v>
      </c>
      <c r="G96" s="2">
        <v>1</v>
      </c>
      <c r="H96" s="4">
        <v>8.5</v>
      </c>
      <c r="I96" s="4">
        <v>65</v>
      </c>
      <c r="J96" s="3">
        <f t="shared" si="12"/>
        <v>52</v>
      </c>
      <c r="K96" s="3">
        <f t="shared" si="13"/>
        <v>836</v>
      </c>
      <c r="L96" s="3">
        <f t="shared" si="14"/>
        <v>1</v>
      </c>
      <c r="M96" s="3">
        <f t="shared" si="15"/>
        <v>1</v>
      </c>
      <c r="N96" s="3">
        <f t="shared" si="19"/>
        <v>7</v>
      </c>
      <c r="O96">
        <f t="shared" si="11"/>
        <v>93</v>
      </c>
      <c r="P96" t="str">
        <f t="shared" si="16"/>
        <v>Yes</v>
      </c>
      <c r="Q96">
        <f t="shared" si="17"/>
        <v>9.5</v>
      </c>
      <c r="R96">
        <f t="shared" si="18"/>
        <v>59</v>
      </c>
    </row>
    <row r="97" spans="6:18" ht="14.4">
      <c r="F97" s="3">
        <v>94</v>
      </c>
      <c r="G97" s="4">
        <v>1</v>
      </c>
      <c r="H97" s="4">
        <v>8.5</v>
      </c>
      <c r="I97" s="4">
        <v>65</v>
      </c>
      <c r="J97" s="3">
        <f t="shared" si="12"/>
        <v>52</v>
      </c>
      <c r="K97" s="3">
        <f t="shared" si="13"/>
        <v>837</v>
      </c>
      <c r="L97" s="3">
        <f t="shared" si="14"/>
        <v>1</v>
      </c>
      <c r="M97" s="3">
        <f t="shared" si="15"/>
        <v>0.5</v>
      </c>
      <c r="N97" s="3">
        <f t="shared" si="19"/>
        <v>4</v>
      </c>
      <c r="O97">
        <f t="shared" si="11"/>
        <v>94</v>
      </c>
      <c r="P97" t="str">
        <f t="shared" si="16"/>
        <v>Yes</v>
      </c>
      <c r="Q97">
        <f t="shared" si="17"/>
        <v>9</v>
      </c>
      <c r="R97">
        <f t="shared" si="18"/>
        <v>56</v>
      </c>
    </row>
    <row r="98" spans="6:18" ht="14.4">
      <c r="F98" s="3">
        <v>95</v>
      </c>
      <c r="G98" s="4">
        <v>1</v>
      </c>
      <c r="H98" s="4">
        <v>8.5</v>
      </c>
      <c r="I98" s="4">
        <v>65</v>
      </c>
      <c r="J98" s="3">
        <f t="shared" si="12"/>
        <v>52</v>
      </c>
      <c r="K98" s="3">
        <f t="shared" si="13"/>
        <v>838</v>
      </c>
      <c r="L98" s="3">
        <f t="shared" si="14"/>
        <v>0</v>
      </c>
      <c r="M98" s="3">
        <f t="shared" si="15"/>
        <v>0</v>
      </c>
      <c r="N98" s="3">
        <f t="shared" si="19"/>
        <v>1</v>
      </c>
      <c r="O98">
        <f t="shared" si="11"/>
        <v>95</v>
      </c>
      <c r="P98" t="str">
        <f t="shared" si="16"/>
        <v>No</v>
      </c>
      <c r="Q98">
        <f t="shared" si="17"/>
        <v>8.5</v>
      </c>
      <c r="R98">
        <f t="shared" si="18"/>
        <v>53</v>
      </c>
    </row>
    <row r="99" spans="6:18" ht="14.4">
      <c r="F99" s="3">
        <v>96</v>
      </c>
      <c r="G99" s="4">
        <v>1</v>
      </c>
      <c r="H99" s="4">
        <v>8.5</v>
      </c>
      <c r="I99" s="4">
        <v>65</v>
      </c>
      <c r="J99" s="3">
        <f t="shared" si="12"/>
        <v>52</v>
      </c>
      <c r="K99" s="3">
        <f t="shared" si="13"/>
        <v>839</v>
      </c>
      <c r="L99" s="3">
        <f t="shared" si="14"/>
        <v>0</v>
      </c>
      <c r="M99" s="3">
        <f t="shared" si="15"/>
        <v>2</v>
      </c>
      <c r="N99" s="3">
        <f t="shared" si="19"/>
        <v>-1</v>
      </c>
      <c r="O99">
        <f t="shared" si="11"/>
        <v>96</v>
      </c>
      <c r="P99" t="str">
        <f t="shared" si="16"/>
        <v>No</v>
      </c>
      <c r="Q99">
        <f t="shared" si="17"/>
        <v>10.5</v>
      </c>
      <c r="R99">
        <f t="shared" si="18"/>
        <v>51</v>
      </c>
    </row>
    <row r="100" spans="6:18" ht="14.4">
      <c r="F100" s="3">
        <v>97</v>
      </c>
      <c r="G100" s="4">
        <v>1</v>
      </c>
      <c r="H100" s="4">
        <v>9</v>
      </c>
      <c r="I100" s="4">
        <v>65</v>
      </c>
      <c r="J100" s="3">
        <f t="shared" si="12"/>
        <v>52</v>
      </c>
      <c r="K100" s="3">
        <f t="shared" si="13"/>
        <v>840</v>
      </c>
      <c r="L100" s="3">
        <f t="shared" si="14"/>
        <v>1</v>
      </c>
      <c r="M100" s="3">
        <f t="shared" si="15"/>
        <v>-1</v>
      </c>
      <c r="N100" s="3">
        <f t="shared" si="19"/>
        <v>-10</v>
      </c>
      <c r="O100">
        <f t="shared" si="11"/>
        <v>97</v>
      </c>
      <c r="P100" t="str">
        <f t="shared" si="16"/>
        <v>Yes</v>
      </c>
      <c r="Q100">
        <f t="shared" si="17"/>
        <v>8</v>
      </c>
      <c r="R100">
        <f t="shared" si="18"/>
        <v>42</v>
      </c>
    </row>
    <row r="101" spans="6:18" ht="14.4">
      <c r="F101" s="3">
        <v>98</v>
      </c>
      <c r="G101" s="4">
        <v>1</v>
      </c>
      <c r="H101" s="4">
        <v>9</v>
      </c>
      <c r="I101" s="4">
        <v>65</v>
      </c>
      <c r="J101" s="3">
        <f t="shared" si="12"/>
        <v>52</v>
      </c>
      <c r="K101" s="3">
        <f t="shared" si="13"/>
        <v>841</v>
      </c>
      <c r="L101" s="3">
        <f t="shared" si="14"/>
        <v>1</v>
      </c>
      <c r="M101" s="3">
        <f t="shared" si="15"/>
        <v>-2</v>
      </c>
      <c r="N101" s="3">
        <f t="shared" si="19"/>
        <v>-7</v>
      </c>
      <c r="O101">
        <f t="shared" si="11"/>
        <v>98</v>
      </c>
      <c r="P101" t="str">
        <f t="shared" si="16"/>
        <v>Yes</v>
      </c>
      <c r="Q101">
        <f t="shared" si="17"/>
        <v>7</v>
      </c>
      <c r="R101">
        <f t="shared" si="18"/>
        <v>45</v>
      </c>
    </row>
    <row r="102" spans="6:18" ht="14.4">
      <c r="F102" s="3">
        <v>99</v>
      </c>
      <c r="G102" s="4">
        <v>1</v>
      </c>
      <c r="H102" s="4">
        <v>9</v>
      </c>
      <c r="I102" s="4">
        <v>65</v>
      </c>
      <c r="J102" s="3">
        <f t="shared" si="12"/>
        <v>52</v>
      </c>
      <c r="K102" s="3">
        <f t="shared" si="13"/>
        <v>842</v>
      </c>
      <c r="L102" s="3">
        <f t="shared" si="14"/>
        <v>0</v>
      </c>
      <c r="M102" s="3">
        <f t="shared" si="15"/>
        <v>1</v>
      </c>
      <c r="N102" s="3">
        <f t="shared" si="19"/>
        <v>-4</v>
      </c>
      <c r="O102">
        <f t="shared" si="11"/>
        <v>99</v>
      </c>
      <c r="P102" t="str">
        <f t="shared" si="16"/>
        <v>No</v>
      </c>
      <c r="Q102">
        <f t="shared" si="17"/>
        <v>10</v>
      </c>
      <c r="R102">
        <f t="shared" si="18"/>
        <v>48</v>
      </c>
    </row>
    <row r="103" spans="6:18" ht="14.4">
      <c r="F103" s="3">
        <v>100</v>
      </c>
      <c r="G103" s="4">
        <v>1</v>
      </c>
      <c r="H103" s="4">
        <v>9</v>
      </c>
      <c r="I103" s="4">
        <v>65</v>
      </c>
      <c r="J103" s="3">
        <f t="shared" si="12"/>
        <v>52</v>
      </c>
      <c r="K103" s="3">
        <f t="shared" si="13"/>
        <v>843</v>
      </c>
      <c r="L103" s="3">
        <f t="shared" si="14"/>
        <v>0</v>
      </c>
      <c r="M103" s="3">
        <f t="shared" si="15"/>
        <v>0.5</v>
      </c>
      <c r="N103" s="3">
        <f t="shared" si="19"/>
        <v>13</v>
      </c>
      <c r="O103">
        <f t="shared" si="11"/>
        <v>100</v>
      </c>
      <c r="P103" t="str">
        <f t="shared" si="16"/>
        <v>No</v>
      </c>
      <c r="Q103">
        <f t="shared" si="17"/>
        <v>9.5</v>
      </c>
      <c r="R103">
        <f t="shared" si="18"/>
        <v>65</v>
      </c>
    </row>
    <row r="104" spans="6:18" ht="14.4">
      <c r="F104" s="3">
        <v>101</v>
      </c>
      <c r="G104" s="4">
        <v>1</v>
      </c>
      <c r="H104" s="4">
        <v>9.5</v>
      </c>
      <c r="I104" s="4">
        <v>65</v>
      </c>
      <c r="J104" s="3">
        <f t="shared" si="12"/>
        <v>52</v>
      </c>
      <c r="K104" s="3">
        <f t="shared" si="13"/>
        <v>844</v>
      </c>
      <c r="L104" s="3">
        <f t="shared" si="14"/>
        <v>1</v>
      </c>
      <c r="M104" s="3">
        <f t="shared" si="15"/>
        <v>0</v>
      </c>
      <c r="N104" s="3">
        <f t="shared" si="19"/>
        <v>7</v>
      </c>
      <c r="O104">
        <f t="shared" si="11"/>
        <v>101</v>
      </c>
      <c r="P104" t="str">
        <f t="shared" si="16"/>
        <v>Yes</v>
      </c>
      <c r="Q104">
        <f t="shared" si="17"/>
        <v>9.5</v>
      </c>
      <c r="R104">
        <f t="shared" si="18"/>
        <v>59</v>
      </c>
    </row>
    <row r="105" spans="6:18" ht="14.4">
      <c r="F105" s="3">
        <v>102</v>
      </c>
      <c r="G105" s="4">
        <v>1</v>
      </c>
      <c r="H105" s="4">
        <v>9.5</v>
      </c>
      <c r="I105" s="4">
        <v>65</v>
      </c>
      <c r="J105" s="3">
        <f t="shared" si="12"/>
        <v>52</v>
      </c>
      <c r="K105" s="3">
        <f t="shared" si="13"/>
        <v>845</v>
      </c>
      <c r="L105" s="3">
        <f t="shared" si="14"/>
        <v>1</v>
      </c>
      <c r="M105" s="3">
        <f t="shared" si="15"/>
        <v>2</v>
      </c>
      <c r="N105" s="3">
        <f t="shared" si="19"/>
        <v>4</v>
      </c>
      <c r="O105">
        <f t="shared" si="11"/>
        <v>102</v>
      </c>
      <c r="P105" t="str">
        <f t="shared" si="16"/>
        <v>Yes</v>
      </c>
      <c r="Q105">
        <f t="shared" si="17"/>
        <v>11.5</v>
      </c>
      <c r="R105">
        <f t="shared" si="18"/>
        <v>56</v>
      </c>
    </row>
    <row r="106" spans="6:18" ht="14.4">
      <c r="F106" s="3">
        <v>103</v>
      </c>
      <c r="G106" s="4">
        <v>1</v>
      </c>
      <c r="H106" s="4">
        <v>9.5</v>
      </c>
      <c r="I106" s="4">
        <v>65</v>
      </c>
      <c r="J106" s="3">
        <f t="shared" si="12"/>
        <v>52</v>
      </c>
      <c r="K106" s="3">
        <f t="shared" si="13"/>
        <v>846</v>
      </c>
      <c r="L106" s="3">
        <f t="shared" si="14"/>
        <v>0</v>
      </c>
      <c r="M106" s="3">
        <f t="shared" si="15"/>
        <v>-1</v>
      </c>
      <c r="N106" s="3">
        <f t="shared" si="19"/>
        <v>1</v>
      </c>
      <c r="O106">
        <f t="shared" si="11"/>
        <v>103</v>
      </c>
      <c r="P106" t="str">
        <f t="shared" si="16"/>
        <v>No</v>
      </c>
      <c r="Q106">
        <f t="shared" si="17"/>
        <v>8.5</v>
      </c>
      <c r="R106">
        <f t="shared" si="18"/>
        <v>53</v>
      </c>
    </row>
    <row r="107" spans="6:18" ht="14.4">
      <c r="F107" s="3">
        <v>104</v>
      </c>
      <c r="G107" s="4">
        <v>1</v>
      </c>
      <c r="H107" s="4">
        <v>10</v>
      </c>
      <c r="I107" s="4">
        <v>65</v>
      </c>
      <c r="J107" s="3">
        <f t="shared" si="12"/>
        <v>52</v>
      </c>
      <c r="K107" s="3">
        <f t="shared" si="13"/>
        <v>847</v>
      </c>
      <c r="L107" s="3">
        <f t="shared" si="14"/>
        <v>0</v>
      </c>
      <c r="M107" s="3">
        <f t="shared" si="15"/>
        <v>-2</v>
      </c>
      <c r="N107" s="3">
        <f t="shared" si="19"/>
        <v>-1</v>
      </c>
      <c r="O107">
        <f t="shared" si="11"/>
        <v>104</v>
      </c>
      <c r="P107" t="str">
        <f t="shared" si="16"/>
        <v>No</v>
      </c>
      <c r="Q107">
        <f t="shared" si="17"/>
        <v>8</v>
      </c>
      <c r="R107">
        <f t="shared" si="18"/>
        <v>51</v>
      </c>
    </row>
    <row r="108" spans="6:18" ht="14.4">
      <c r="F108" s="3">
        <v>105</v>
      </c>
      <c r="G108" s="4">
        <v>1</v>
      </c>
      <c r="H108" s="4">
        <v>10</v>
      </c>
      <c r="I108" s="4">
        <v>65</v>
      </c>
      <c r="J108" s="3">
        <f t="shared" si="12"/>
        <v>52</v>
      </c>
      <c r="K108" s="3">
        <f t="shared" si="13"/>
        <v>848</v>
      </c>
      <c r="L108" s="3">
        <f t="shared" si="14"/>
        <v>1</v>
      </c>
      <c r="M108" s="3">
        <f t="shared" si="15"/>
        <v>1</v>
      </c>
      <c r="N108" s="3">
        <f t="shared" si="19"/>
        <v>-10</v>
      </c>
      <c r="O108">
        <f t="shared" si="11"/>
        <v>105</v>
      </c>
      <c r="P108" t="str">
        <f t="shared" si="16"/>
        <v>Yes</v>
      </c>
      <c r="Q108">
        <f t="shared" si="17"/>
        <v>11</v>
      </c>
      <c r="R108">
        <f t="shared" si="18"/>
        <v>42</v>
      </c>
    </row>
    <row r="109" spans="6:18" ht="14.4">
      <c r="F109" s="3">
        <v>106</v>
      </c>
      <c r="G109" s="4">
        <v>1</v>
      </c>
      <c r="H109" s="4">
        <v>7.5</v>
      </c>
      <c r="I109" s="4">
        <v>66</v>
      </c>
      <c r="J109" s="3">
        <f t="shared" si="12"/>
        <v>55</v>
      </c>
      <c r="K109" s="3">
        <f t="shared" si="13"/>
        <v>849</v>
      </c>
      <c r="L109" s="3">
        <f t="shared" si="14"/>
        <v>1</v>
      </c>
      <c r="M109" s="3">
        <f t="shared" si="15"/>
        <v>0.5</v>
      </c>
      <c r="N109" s="3">
        <f t="shared" si="19"/>
        <v>-7</v>
      </c>
      <c r="O109">
        <f t="shared" si="11"/>
        <v>106</v>
      </c>
      <c r="P109" t="str">
        <f t="shared" si="16"/>
        <v>Yes</v>
      </c>
      <c r="Q109">
        <f t="shared" si="17"/>
        <v>8</v>
      </c>
      <c r="R109">
        <f t="shared" si="18"/>
        <v>48</v>
      </c>
    </row>
    <row r="110" spans="6:18" ht="14.4">
      <c r="F110" s="3">
        <v>107</v>
      </c>
      <c r="G110" s="4">
        <v>1</v>
      </c>
      <c r="H110" s="4">
        <v>7.5</v>
      </c>
      <c r="I110" s="4">
        <v>66</v>
      </c>
      <c r="J110" s="3">
        <f t="shared" si="12"/>
        <v>55</v>
      </c>
      <c r="K110" s="3">
        <f t="shared" si="13"/>
        <v>850</v>
      </c>
      <c r="L110" s="3">
        <f t="shared" si="14"/>
        <v>0</v>
      </c>
      <c r="M110" s="3">
        <f t="shared" si="15"/>
        <v>0</v>
      </c>
      <c r="N110" s="3">
        <f t="shared" si="19"/>
        <v>-4</v>
      </c>
      <c r="O110">
        <f t="shared" si="11"/>
        <v>107</v>
      </c>
      <c r="P110" t="str">
        <f t="shared" si="16"/>
        <v>No</v>
      </c>
      <c r="Q110">
        <f t="shared" si="17"/>
        <v>7.5</v>
      </c>
      <c r="R110">
        <f t="shared" si="18"/>
        <v>51</v>
      </c>
    </row>
    <row r="111" spans="6:18" ht="14.4">
      <c r="F111" s="3">
        <v>108</v>
      </c>
      <c r="G111" s="4">
        <v>1</v>
      </c>
      <c r="H111" s="4">
        <v>7.5</v>
      </c>
      <c r="I111" s="4">
        <v>66</v>
      </c>
      <c r="J111" s="3">
        <f t="shared" si="12"/>
        <v>55</v>
      </c>
      <c r="K111" s="3">
        <f t="shared" si="13"/>
        <v>851</v>
      </c>
      <c r="L111" s="3">
        <f t="shared" si="14"/>
        <v>0</v>
      </c>
      <c r="M111" s="3">
        <f t="shared" si="15"/>
        <v>2</v>
      </c>
      <c r="N111" s="3">
        <f t="shared" si="19"/>
        <v>13</v>
      </c>
      <c r="O111">
        <f t="shared" si="11"/>
        <v>108</v>
      </c>
      <c r="P111" t="str">
        <f t="shared" si="16"/>
        <v>No</v>
      </c>
      <c r="Q111">
        <f t="shared" si="17"/>
        <v>9.5</v>
      </c>
      <c r="R111">
        <f t="shared" si="18"/>
        <v>68</v>
      </c>
    </row>
    <row r="112" spans="6:18" ht="14.4">
      <c r="F112" s="3">
        <v>109</v>
      </c>
      <c r="G112" s="4">
        <v>1</v>
      </c>
      <c r="H112" s="4">
        <v>8</v>
      </c>
      <c r="I112" s="4">
        <v>66</v>
      </c>
      <c r="J112" s="3">
        <f t="shared" si="12"/>
        <v>55</v>
      </c>
      <c r="K112" s="3">
        <f t="shared" si="13"/>
        <v>852</v>
      </c>
      <c r="L112" s="3">
        <f t="shared" si="14"/>
        <v>1</v>
      </c>
      <c r="M112" s="3">
        <f t="shared" si="15"/>
        <v>-1</v>
      </c>
      <c r="N112" s="3">
        <f t="shared" si="19"/>
        <v>7</v>
      </c>
      <c r="O112">
        <f t="shared" si="11"/>
        <v>109</v>
      </c>
      <c r="P112" t="str">
        <f t="shared" si="16"/>
        <v>Yes</v>
      </c>
      <c r="Q112">
        <f t="shared" si="17"/>
        <v>7</v>
      </c>
      <c r="R112">
        <f t="shared" si="18"/>
        <v>62</v>
      </c>
    </row>
    <row r="113" spans="6:18" ht="14.4">
      <c r="F113" s="3">
        <v>110</v>
      </c>
      <c r="G113" s="4">
        <v>1</v>
      </c>
      <c r="H113" s="4">
        <v>8</v>
      </c>
      <c r="I113" s="4">
        <v>66</v>
      </c>
      <c r="J113" s="3">
        <f t="shared" si="12"/>
        <v>55</v>
      </c>
      <c r="K113" s="3">
        <f t="shared" si="13"/>
        <v>853</v>
      </c>
      <c r="L113" s="3">
        <f t="shared" si="14"/>
        <v>1</v>
      </c>
      <c r="M113" s="3">
        <f t="shared" si="15"/>
        <v>-2</v>
      </c>
      <c r="N113" s="3">
        <f t="shared" si="19"/>
        <v>4</v>
      </c>
      <c r="O113">
        <f t="shared" si="11"/>
        <v>110</v>
      </c>
      <c r="P113" t="str">
        <f t="shared" si="16"/>
        <v>Yes</v>
      </c>
      <c r="Q113">
        <f t="shared" si="17"/>
        <v>6</v>
      </c>
      <c r="R113">
        <f t="shared" si="18"/>
        <v>59</v>
      </c>
    </row>
    <row r="114" spans="6:18" ht="14.4">
      <c r="F114" s="3">
        <v>111</v>
      </c>
      <c r="G114" s="4">
        <v>1</v>
      </c>
      <c r="H114" s="4">
        <v>8</v>
      </c>
      <c r="I114" s="4">
        <v>66</v>
      </c>
      <c r="J114" s="3">
        <f t="shared" si="12"/>
        <v>55</v>
      </c>
      <c r="K114" s="3">
        <f t="shared" si="13"/>
        <v>854</v>
      </c>
      <c r="L114" s="3">
        <f t="shared" si="14"/>
        <v>0</v>
      </c>
      <c r="M114" s="3">
        <f t="shared" si="15"/>
        <v>1</v>
      </c>
      <c r="N114" s="3">
        <f t="shared" si="19"/>
        <v>1</v>
      </c>
      <c r="O114">
        <f t="shared" si="11"/>
        <v>111</v>
      </c>
      <c r="P114" t="str">
        <f t="shared" si="16"/>
        <v>No</v>
      </c>
      <c r="Q114">
        <f t="shared" si="17"/>
        <v>9</v>
      </c>
      <c r="R114">
        <f t="shared" si="18"/>
        <v>56</v>
      </c>
    </row>
    <row r="115" spans="6:18" ht="14.4">
      <c r="F115" s="3">
        <v>112</v>
      </c>
      <c r="G115" s="4">
        <v>1</v>
      </c>
      <c r="H115" s="4">
        <v>8</v>
      </c>
      <c r="I115" s="4">
        <v>66</v>
      </c>
      <c r="J115" s="3">
        <f t="shared" si="12"/>
        <v>55</v>
      </c>
      <c r="K115" s="3">
        <f t="shared" si="13"/>
        <v>855</v>
      </c>
      <c r="L115" s="3">
        <f t="shared" si="14"/>
        <v>0</v>
      </c>
      <c r="M115" s="3">
        <f t="shared" si="15"/>
        <v>0.5</v>
      </c>
      <c r="N115" s="3">
        <f t="shared" si="19"/>
        <v>-1</v>
      </c>
      <c r="O115">
        <f t="shared" si="11"/>
        <v>112</v>
      </c>
      <c r="P115" t="str">
        <f t="shared" si="16"/>
        <v>No</v>
      </c>
      <c r="Q115">
        <f t="shared" si="17"/>
        <v>8.5</v>
      </c>
      <c r="R115">
        <f t="shared" si="18"/>
        <v>54</v>
      </c>
    </row>
    <row r="116" spans="6:18" ht="14.4">
      <c r="F116" s="3">
        <v>113</v>
      </c>
      <c r="G116" s="4">
        <v>1</v>
      </c>
      <c r="H116" s="4">
        <v>8</v>
      </c>
      <c r="I116" s="4">
        <v>66</v>
      </c>
      <c r="J116" s="3">
        <f t="shared" si="12"/>
        <v>55</v>
      </c>
      <c r="K116" s="3">
        <f t="shared" si="13"/>
        <v>856</v>
      </c>
      <c r="L116" s="3">
        <f t="shared" si="14"/>
        <v>1</v>
      </c>
      <c r="M116" s="3">
        <f t="shared" si="15"/>
        <v>0</v>
      </c>
      <c r="N116" s="3">
        <f t="shared" si="19"/>
        <v>-10</v>
      </c>
      <c r="O116">
        <f t="shared" si="11"/>
        <v>113</v>
      </c>
      <c r="P116" t="str">
        <f t="shared" si="16"/>
        <v>Yes</v>
      </c>
      <c r="Q116">
        <f t="shared" si="17"/>
        <v>8</v>
      </c>
      <c r="R116">
        <f t="shared" si="18"/>
        <v>45</v>
      </c>
    </row>
    <row r="117" spans="6:18" ht="14.4">
      <c r="F117" s="3">
        <v>114</v>
      </c>
      <c r="G117" s="4">
        <v>1</v>
      </c>
      <c r="H117" s="4">
        <v>8.5</v>
      </c>
      <c r="I117" s="4">
        <v>66</v>
      </c>
      <c r="J117" s="3">
        <f t="shared" si="12"/>
        <v>55</v>
      </c>
      <c r="K117" s="3">
        <f t="shared" si="13"/>
        <v>857</v>
      </c>
      <c r="L117" s="3">
        <f t="shared" si="14"/>
        <v>1</v>
      </c>
      <c r="M117" s="3">
        <f t="shared" si="15"/>
        <v>2</v>
      </c>
      <c r="N117" s="3">
        <f t="shared" si="19"/>
        <v>-7</v>
      </c>
      <c r="O117">
        <f t="shared" si="11"/>
        <v>114</v>
      </c>
      <c r="P117" t="str">
        <f t="shared" si="16"/>
        <v>Yes</v>
      </c>
      <c r="Q117">
        <f t="shared" si="17"/>
        <v>10.5</v>
      </c>
      <c r="R117">
        <f t="shared" si="18"/>
        <v>48</v>
      </c>
    </row>
    <row r="118" spans="6:18" ht="14.4">
      <c r="F118" s="3">
        <v>115</v>
      </c>
      <c r="G118" s="4">
        <v>1</v>
      </c>
      <c r="H118" s="4">
        <v>9</v>
      </c>
      <c r="I118" s="4">
        <v>66</v>
      </c>
      <c r="J118" s="3">
        <f t="shared" si="12"/>
        <v>55</v>
      </c>
      <c r="K118" s="3">
        <f t="shared" si="13"/>
        <v>858</v>
      </c>
      <c r="L118" s="3">
        <f t="shared" si="14"/>
        <v>0</v>
      </c>
      <c r="M118" s="3">
        <f t="shared" si="15"/>
        <v>-1</v>
      </c>
      <c r="N118" s="3">
        <f t="shared" si="19"/>
        <v>-4</v>
      </c>
      <c r="O118">
        <f t="shared" si="11"/>
        <v>115</v>
      </c>
      <c r="P118" t="str">
        <f t="shared" si="16"/>
        <v>No</v>
      </c>
      <c r="Q118">
        <f t="shared" si="17"/>
        <v>8</v>
      </c>
      <c r="R118">
        <f t="shared" si="18"/>
        <v>51</v>
      </c>
    </row>
    <row r="119" spans="6:18" ht="14.4">
      <c r="F119" s="3">
        <v>116</v>
      </c>
      <c r="G119" s="4">
        <v>1</v>
      </c>
      <c r="H119" s="4">
        <v>9</v>
      </c>
      <c r="I119" s="4">
        <v>66</v>
      </c>
      <c r="J119" s="3">
        <f t="shared" si="12"/>
        <v>55</v>
      </c>
      <c r="K119" s="3">
        <f t="shared" si="13"/>
        <v>859</v>
      </c>
      <c r="L119" s="3">
        <f t="shared" si="14"/>
        <v>0</v>
      </c>
      <c r="M119" s="3">
        <f t="shared" si="15"/>
        <v>-2</v>
      </c>
      <c r="N119" s="3">
        <f t="shared" si="19"/>
        <v>13</v>
      </c>
      <c r="O119">
        <f t="shared" si="11"/>
        <v>116</v>
      </c>
      <c r="P119" t="str">
        <f t="shared" si="16"/>
        <v>No</v>
      </c>
      <c r="Q119">
        <f t="shared" si="17"/>
        <v>7</v>
      </c>
      <c r="R119">
        <f t="shared" si="18"/>
        <v>68</v>
      </c>
    </row>
    <row r="120" spans="6:18" ht="14.4">
      <c r="F120" s="3">
        <v>117</v>
      </c>
      <c r="G120" s="4">
        <v>1</v>
      </c>
      <c r="H120" s="4">
        <v>9</v>
      </c>
      <c r="I120" s="4">
        <v>66</v>
      </c>
      <c r="J120" s="3">
        <f t="shared" si="12"/>
        <v>55</v>
      </c>
      <c r="K120" s="3">
        <f t="shared" si="13"/>
        <v>860</v>
      </c>
      <c r="L120" s="3">
        <f t="shared" si="14"/>
        <v>1</v>
      </c>
      <c r="M120" s="3">
        <f t="shared" si="15"/>
        <v>1</v>
      </c>
      <c r="N120" s="3">
        <f t="shared" si="19"/>
        <v>7</v>
      </c>
      <c r="O120">
        <f t="shared" si="11"/>
        <v>117</v>
      </c>
      <c r="P120" t="str">
        <f t="shared" si="16"/>
        <v>Yes</v>
      </c>
      <c r="Q120">
        <f t="shared" si="17"/>
        <v>10</v>
      </c>
      <c r="R120">
        <f t="shared" si="18"/>
        <v>62</v>
      </c>
    </row>
    <row r="121" spans="6:18" ht="14.4">
      <c r="F121" s="3">
        <v>118</v>
      </c>
      <c r="G121" s="4">
        <v>1</v>
      </c>
      <c r="H121" s="4">
        <v>9</v>
      </c>
      <c r="I121" s="4">
        <v>66</v>
      </c>
      <c r="J121" s="3">
        <f t="shared" si="12"/>
        <v>55</v>
      </c>
      <c r="K121" s="3">
        <f t="shared" si="13"/>
        <v>861</v>
      </c>
      <c r="L121" s="3">
        <f t="shared" si="14"/>
        <v>1</v>
      </c>
      <c r="M121" s="3">
        <f t="shared" si="15"/>
        <v>0.5</v>
      </c>
      <c r="N121" s="3">
        <f t="shared" si="19"/>
        <v>4</v>
      </c>
      <c r="O121">
        <f t="shared" si="11"/>
        <v>118</v>
      </c>
      <c r="P121" t="str">
        <f t="shared" si="16"/>
        <v>Yes</v>
      </c>
      <c r="Q121">
        <f t="shared" si="17"/>
        <v>9.5</v>
      </c>
      <c r="R121">
        <f t="shared" si="18"/>
        <v>59</v>
      </c>
    </row>
    <row r="122" spans="6:18" ht="14.4">
      <c r="F122" s="3">
        <v>119</v>
      </c>
      <c r="G122" s="4">
        <v>1</v>
      </c>
      <c r="H122" s="4">
        <v>9</v>
      </c>
      <c r="I122" s="4">
        <v>66</v>
      </c>
      <c r="J122" s="3">
        <f t="shared" si="12"/>
        <v>55</v>
      </c>
      <c r="K122" s="3">
        <f t="shared" si="13"/>
        <v>862</v>
      </c>
      <c r="L122" s="3">
        <f t="shared" si="14"/>
        <v>0</v>
      </c>
      <c r="M122" s="3">
        <f t="shared" si="15"/>
        <v>0</v>
      </c>
      <c r="N122" s="3">
        <f t="shared" si="19"/>
        <v>1</v>
      </c>
      <c r="O122">
        <f t="shared" si="11"/>
        <v>119</v>
      </c>
      <c r="P122" t="str">
        <f t="shared" si="16"/>
        <v>No</v>
      </c>
      <c r="Q122">
        <f t="shared" si="17"/>
        <v>9</v>
      </c>
      <c r="R122">
        <f t="shared" si="18"/>
        <v>56</v>
      </c>
    </row>
    <row r="123" spans="6:18" ht="14.4">
      <c r="F123" s="3">
        <v>120</v>
      </c>
      <c r="G123" s="4">
        <v>1</v>
      </c>
      <c r="H123" s="4">
        <v>9</v>
      </c>
      <c r="I123" s="4">
        <v>66</v>
      </c>
      <c r="J123" s="3">
        <f t="shared" si="12"/>
        <v>55</v>
      </c>
      <c r="K123" s="3">
        <f t="shared" si="13"/>
        <v>863</v>
      </c>
      <c r="L123" s="3">
        <f t="shared" si="14"/>
        <v>0</v>
      </c>
      <c r="M123" s="3">
        <f t="shared" si="15"/>
        <v>2</v>
      </c>
      <c r="N123" s="3">
        <f t="shared" si="19"/>
        <v>-1</v>
      </c>
      <c r="O123">
        <f t="shared" si="11"/>
        <v>120</v>
      </c>
      <c r="P123" t="str">
        <f t="shared" si="16"/>
        <v>No</v>
      </c>
      <c r="Q123">
        <f t="shared" si="17"/>
        <v>11</v>
      </c>
      <c r="R123">
        <f t="shared" si="18"/>
        <v>54</v>
      </c>
    </row>
    <row r="124" spans="6:18" ht="14.4">
      <c r="F124" s="3">
        <v>121</v>
      </c>
      <c r="G124" s="4">
        <v>1</v>
      </c>
      <c r="H124" s="4">
        <v>9.5</v>
      </c>
      <c r="I124" s="4">
        <v>66</v>
      </c>
      <c r="J124" s="3">
        <f t="shared" si="12"/>
        <v>55</v>
      </c>
      <c r="K124" s="3">
        <f t="shared" si="13"/>
        <v>864</v>
      </c>
      <c r="L124" s="3">
        <f t="shared" si="14"/>
        <v>1</v>
      </c>
      <c r="M124" s="3">
        <f t="shared" si="15"/>
        <v>-1</v>
      </c>
      <c r="N124" s="3">
        <f t="shared" si="19"/>
        <v>-10</v>
      </c>
      <c r="O124">
        <f t="shared" si="11"/>
        <v>121</v>
      </c>
      <c r="P124" t="str">
        <f t="shared" si="16"/>
        <v>Yes</v>
      </c>
      <c r="Q124">
        <f t="shared" si="17"/>
        <v>8.5</v>
      </c>
      <c r="R124">
        <f t="shared" si="18"/>
        <v>45</v>
      </c>
    </row>
    <row r="125" spans="6:18" ht="14.4">
      <c r="F125" s="3">
        <v>122</v>
      </c>
      <c r="G125" s="4">
        <v>1</v>
      </c>
      <c r="H125" s="4">
        <v>10</v>
      </c>
      <c r="I125" s="4">
        <v>66</v>
      </c>
      <c r="J125" s="3">
        <f t="shared" si="12"/>
        <v>55</v>
      </c>
      <c r="K125" s="3">
        <f t="shared" si="13"/>
        <v>865</v>
      </c>
      <c r="L125" s="3">
        <f t="shared" si="14"/>
        <v>1</v>
      </c>
      <c r="M125" s="3">
        <f t="shared" si="15"/>
        <v>-2</v>
      </c>
      <c r="N125" s="3">
        <f t="shared" si="19"/>
        <v>-7</v>
      </c>
      <c r="O125">
        <f t="shared" si="11"/>
        <v>122</v>
      </c>
      <c r="P125" t="str">
        <f t="shared" si="16"/>
        <v>Yes</v>
      </c>
      <c r="Q125">
        <f t="shared" si="17"/>
        <v>8</v>
      </c>
      <c r="R125">
        <f t="shared" si="18"/>
        <v>48</v>
      </c>
    </row>
    <row r="126" spans="6:18" ht="14.4">
      <c r="F126" s="3">
        <v>123</v>
      </c>
      <c r="G126" s="4">
        <v>1</v>
      </c>
      <c r="H126" s="4">
        <v>10</v>
      </c>
      <c r="I126" s="4">
        <v>66</v>
      </c>
      <c r="J126" s="3">
        <f t="shared" si="12"/>
        <v>55</v>
      </c>
      <c r="K126" s="3">
        <f t="shared" si="13"/>
        <v>866</v>
      </c>
      <c r="L126" s="3">
        <f t="shared" si="14"/>
        <v>0</v>
      </c>
      <c r="M126" s="3">
        <f t="shared" si="15"/>
        <v>1</v>
      </c>
      <c r="N126" s="3">
        <f t="shared" si="19"/>
        <v>-4</v>
      </c>
      <c r="O126">
        <f t="shared" si="11"/>
        <v>123</v>
      </c>
      <c r="P126" t="str">
        <f t="shared" si="16"/>
        <v>No</v>
      </c>
      <c r="Q126">
        <f t="shared" si="17"/>
        <v>11</v>
      </c>
      <c r="R126">
        <f t="shared" si="18"/>
        <v>51</v>
      </c>
    </row>
    <row r="127" spans="6:18" ht="14.4">
      <c r="F127" s="3">
        <v>124</v>
      </c>
      <c r="G127" s="4">
        <v>1</v>
      </c>
      <c r="H127" s="4">
        <v>10</v>
      </c>
      <c r="I127" s="4">
        <v>66</v>
      </c>
      <c r="J127" s="3">
        <f t="shared" si="12"/>
        <v>55</v>
      </c>
      <c r="K127" s="3">
        <f t="shared" si="13"/>
        <v>867</v>
      </c>
      <c r="L127" s="3">
        <f t="shared" si="14"/>
        <v>0</v>
      </c>
      <c r="M127" s="3">
        <f t="shared" si="15"/>
        <v>0.5</v>
      </c>
      <c r="N127" s="3">
        <f t="shared" si="19"/>
        <v>13</v>
      </c>
      <c r="O127">
        <f t="shared" si="11"/>
        <v>124</v>
      </c>
      <c r="P127" t="str">
        <f t="shared" si="16"/>
        <v>No</v>
      </c>
      <c r="Q127">
        <f t="shared" si="17"/>
        <v>10.5</v>
      </c>
      <c r="R127">
        <f t="shared" si="18"/>
        <v>68</v>
      </c>
    </row>
    <row r="128" spans="6:18" ht="14.4">
      <c r="F128" s="3">
        <v>125</v>
      </c>
      <c r="G128" s="3">
        <v>1</v>
      </c>
      <c r="H128" s="3">
        <v>10</v>
      </c>
      <c r="I128" s="3">
        <v>66</v>
      </c>
      <c r="J128" s="3">
        <f t="shared" si="12"/>
        <v>55</v>
      </c>
      <c r="K128" s="3">
        <f t="shared" si="13"/>
        <v>868</v>
      </c>
      <c r="L128" s="3">
        <f t="shared" si="14"/>
        <v>1</v>
      </c>
      <c r="M128" s="3">
        <f t="shared" si="15"/>
        <v>0</v>
      </c>
      <c r="N128" s="3">
        <f t="shared" si="19"/>
        <v>7</v>
      </c>
      <c r="O128">
        <f t="shared" si="11"/>
        <v>125</v>
      </c>
      <c r="P128" t="str">
        <f t="shared" si="16"/>
        <v>Yes</v>
      </c>
      <c r="Q128">
        <f t="shared" si="17"/>
        <v>10</v>
      </c>
      <c r="R128">
        <f t="shared" si="18"/>
        <v>62</v>
      </c>
    </row>
    <row r="129" spans="6:18" ht="14.4">
      <c r="F129" s="3">
        <v>126</v>
      </c>
      <c r="G129" s="2">
        <v>1</v>
      </c>
      <c r="H129" s="4">
        <v>7</v>
      </c>
      <c r="I129" s="4">
        <v>67</v>
      </c>
      <c r="J129" s="3">
        <f t="shared" si="12"/>
        <v>58</v>
      </c>
      <c r="K129" s="3">
        <f t="shared" si="13"/>
        <v>869</v>
      </c>
      <c r="L129" s="3">
        <f t="shared" si="14"/>
        <v>1</v>
      </c>
      <c r="M129" s="3">
        <f t="shared" si="15"/>
        <v>2</v>
      </c>
      <c r="N129" s="3">
        <f t="shared" si="19"/>
        <v>4</v>
      </c>
      <c r="O129">
        <f t="shared" si="11"/>
        <v>126</v>
      </c>
      <c r="P129" t="str">
        <f t="shared" si="16"/>
        <v>Yes</v>
      </c>
      <c r="Q129">
        <f t="shared" si="17"/>
        <v>9</v>
      </c>
      <c r="R129">
        <f t="shared" si="18"/>
        <v>62</v>
      </c>
    </row>
    <row r="130" spans="6:18" ht="14.4">
      <c r="F130" s="3">
        <v>127</v>
      </c>
      <c r="G130" s="4">
        <v>1</v>
      </c>
      <c r="H130" s="4">
        <v>7</v>
      </c>
      <c r="I130" s="4">
        <v>67</v>
      </c>
      <c r="J130" s="3">
        <f t="shared" si="12"/>
        <v>58</v>
      </c>
      <c r="K130" s="3">
        <f t="shared" si="13"/>
        <v>870</v>
      </c>
      <c r="L130" s="3">
        <f t="shared" si="14"/>
        <v>0</v>
      </c>
      <c r="M130" s="3">
        <f t="shared" si="15"/>
        <v>-1</v>
      </c>
      <c r="N130" s="3">
        <f t="shared" si="19"/>
        <v>1</v>
      </c>
      <c r="O130">
        <f t="shared" si="11"/>
        <v>127</v>
      </c>
      <c r="P130" t="str">
        <f t="shared" si="16"/>
        <v>No</v>
      </c>
      <c r="Q130">
        <f t="shared" si="17"/>
        <v>6</v>
      </c>
      <c r="R130">
        <f t="shared" si="18"/>
        <v>59</v>
      </c>
    </row>
    <row r="131" spans="6:18" ht="14.4">
      <c r="F131" s="3">
        <v>128</v>
      </c>
      <c r="G131" s="4">
        <v>1</v>
      </c>
      <c r="H131" s="4">
        <v>7.5</v>
      </c>
      <c r="I131" s="4">
        <v>67</v>
      </c>
      <c r="J131" s="3">
        <f t="shared" si="12"/>
        <v>58</v>
      </c>
      <c r="K131" s="3">
        <f t="shared" si="13"/>
        <v>871</v>
      </c>
      <c r="L131" s="3">
        <f t="shared" si="14"/>
        <v>0</v>
      </c>
      <c r="M131" s="3">
        <f t="shared" si="15"/>
        <v>-2</v>
      </c>
      <c r="N131" s="3">
        <f t="shared" si="19"/>
        <v>-1</v>
      </c>
      <c r="O131">
        <f t="shared" si="11"/>
        <v>128</v>
      </c>
      <c r="P131" t="str">
        <f t="shared" si="16"/>
        <v>No</v>
      </c>
      <c r="Q131">
        <f t="shared" si="17"/>
        <v>5.5</v>
      </c>
      <c r="R131">
        <f t="shared" si="18"/>
        <v>57</v>
      </c>
    </row>
    <row r="132" spans="6:18" ht="14.4">
      <c r="F132" s="3">
        <v>129</v>
      </c>
      <c r="G132" s="4">
        <v>1</v>
      </c>
      <c r="H132" s="4">
        <v>8</v>
      </c>
      <c r="I132" s="4">
        <v>67</v>
      </c>
      <c r="J132" s="3">
        <f t="shared" si="12"/>
        <v>58</v>
      </c>
      <c r="K132" s="3">
        <f t="shared" si="13"/>
        <v>872</v>
      </c>
      <c r="L132" s="3">
        <f t="shared" si="14"/>
        <v>1</v>
      </c>
      <c r="M132" s="3">
        <f t="shared" si="15"/>
        <v>1</v>
      </c>
      <c r="N132" s="3">
        <f t="shared" si="19"/>
        <v>-10</v>
      </c>
      <c r="O132">
        <f t="shared" ref="O132:O195" si="20">F132</f>
        <v>129</v>
      </c>
      <c r="P132" t="str">
        <f t="shared" si="16"/>
        <v>Yes</v>
      </c>
      <c r="Q132">
        <f t="shared" si="17"/>
        <v>9</v>
      </c>
      <c r="R132">
        <f t="shared" si="18"/>
        <v>48</v>
      </c>
    </row>
    <row r="133" spans="6:18" ht="14.4">
      <c r="F133" s="3">
        <v>130</v>
      </c>
      <c r="G133" s="4">
        <v>1</v>
      </c>
      <c r="H133" s="4">
        <v>8</v>
      </c>
      <c r="I133" s="4">
        <v>67</v>
      </c>
      <c r="J133" s="3">
        <f t="shared" ref="J133:J196" si="21">(I133-71)*3+70</f>
        <v>58</v>
      </c>
      <c r="K133" s="3">
        <f t="shared" ref="K133:K196" si="22">$B$10+O133</f>
        <v>873</v>
      </c>
      <c r="L133" s="3">
        <f t="shared" ref="L133:L196" si="23">CHOOSE(1+MOD($K133,4),1,1,0,0)</f>
        <v>1</v>
      </c>
      <c r="M133" s="3">
        <f t="shared" ref="M133:M196" si="24">CHOOSE(1+MOD($K133,6),-1,-2,1,0.5,0,2)</f>
        <v>0.5</v>
      </c>
      <c r="N133" s="3">
        <f t="shared" si="19"/>
        <v>-7</v>
      </c>
      <c r="O133">
        <f t="shared" si="20"/>
        <v>130</v>
      </c>
      <c r="P133" t="str">
        <f t="shared" ref="P133:P196" si="25">IF(IF(L133,G133,1-G133),"Yes","No")</f>
        <v>Yes</v>
      </c>
      <c r="Q133">
        <f t="shared" ref="Q133:Q196" si="26">MAX(MIN(H133+M133,$H$1),$H$2)</f>
        <v>8.5</v>
      </c>
      <c r="R133">
        <f t="shared" ref="R133:R196" si="27">MAX(MIN(J133+N133,$J$1),$J$2)</f>
        <v>51</v>
      </c>
    </row>
    <row r="134" spans="6:18" ht="14.4">
      <c r="F134" s="3">
        <v>131</v>
      </c>
      <c r="G134" s="4">
        <v>1</v>
      </c>
      <c r="H134" s="4">
        <v>8</v>
      </c>
      <c r="I134" s="4">
        <v>67</v>
      </c>
      <c r="J134" s="3">
        <f t="shared" si="21"/>
        <v>58</v>
      </c>
      <c r="K134" s="3">
        <f t="shared" si="22"/>
        <v>874</v>
      </c>
      <c r="L134" s="3">
        <f t="shared" si="23"/>
        <v>0</v>
      </c>
      <c r="M134" s="3">
        <f t="shared" si="24"/>
        <v>0</v>
      </c>
      <c r="N134" s="3">
        <f t="shared" ref="N134:N197" si="28">CHOOSE(1+MOD($K134,8),-10,-7,-4,13,7,4,1,-1)</f>
        <v>-4</v>
      </c>
      <c r="O134">
        <f t="shared" si="20"/>
        <v>131</v>
      </c>
      <c r="P134" t="str">
        <f t="shared" si="25"/>
        <v>No</v>
      </c>
      <c r="Q134">
        <f t="shared" si="26"/>
        <v>8</v>
      </c>
      <c r="R134">
        <f t="shared" si="27"/>
        <v>54</v>
      </c>
    </row>
    <row r="135" spans="6:18" ht="14.4">
      <c r="F135" s="3">
        <v>132</v>
      </c>
      <c r="G135" s="4">
        <v>1</v>
      </c>
      <c r="H135" s="4">
        <v>8.5</v>
      </c>
      <c r="I135" s="4">
        <v>67</v>
      </c>
      <c r="J135" s="3">
        <f t="shared" si="21"/>
        <v>58</v>
      </c>
      <c r="K135" s="3">
        <f t="shared" si="22"/>
        <v>875</v>
      </c>
      <c r="L135" s="3">
        <f t="shared" si="23"/>
        <v>0</v>
      </c>
      <c r="M135" s="3">
        <f t="shared" si="24"/>
        <v>2</v>
      </c>
      <c r="N135" s="3">
        <f t="shared" si="28"/>
        <v>13</v>
      </c>
      <c r="O135">
        <f t="shared" si="20"/>
        <v>132</v>
      </c>
      <c r="P135" t="str">
        <f t="shared" si="25"/>
        <v>No</v>
      </c>
      <c r="Q135">
        <f t="shared" si="26"/>
        <v>10.5</v>
      </c>
      <c r="R135">
        <f t="shared" si="27"/>
        <v>71</v>
      </c>
    </row>
    <row r="136" spans="6:18" ht="14.4">
      <c r="F136" s="3">
        <v>133</v>
      </c>
      <c r="G136" s="2">
        <v>1</v>
      </c>
      <c r="H136" s="4">
        <v>8.5</v>
      </c>
      <c r="I136" s="4">
        <v>67</v>
      </c>
      <c r="J136" s="3">
        <f t="shared" si="21"/>
        <v>58</v>
      </c>
      <c r="K136" s="3">
        <f t="shared" si="22"/>
        <v>876</v>
      </c>
      <c r="L136" s="3">
        <f t="shared" si="23"/>
        <v>1</v>
      </c>
      <c r="M136" s="3">
        <f t="shared" si="24"/>
        <v>-1</v>
      </c>
      <c r="N136" s="3">
        <f t="shared" si="28"/>
        <v>7</v>
      </c>
      <c r="O136">
        <f t="shared" si="20"/>
        <v>133</v>
      </c>
      <c r="P136" t="str">
        <f t="shared" si="25"/>
        <v>Yes</v>
      </c>
      <c r="Q136">
        <f t="shared" si="26"/>
        <v>7.5</v>
      </c>
      <c r="R136">
        <f t="shared" si="27"/>
        <v>65</v>
      </c>
    </row>
    <row r="137" spans="6:18" ht="14.4">
      <c r="F137" s="3">
        <v>134</v>
      </c>
      <c r="G137" s="4">
        <v>1</v>
      </c>
      <c r="H137" s="4">
        <v>8.5</v>
      </c>
      <c r="I137" s="4">
        <v>67</v>
      </c>
      <c r="J137" s="3">
        <f t="shared" si="21"/>
        <v>58</v>
      </c>
      <c r="K137" s="3">
        <f t="shared" si="22"/>
        <v>877</v>
      </c>
      <c r="L137" s="3">
        <f t="shared" si="23"/>
        <v>1</v>
      </c>
      <c r="M137" s="3">
        <f t="shared" si="24"/>
        <v>-2</v>
      </c>
      <c r="N137" s="3">
        <f t="shared" si="28"/>
        <v>4</v>
      </c>
      <c r="O137">
        <f t="shared" si="20"/>
        <v>134</v>
      </c>
      <c r="P137" t="str">
        <f t="shared" si="25"/>
        <v>Yes</v>
      </c>
      <c r="Q137">
        <f t="shared" si="26"/>
        <v>6.5</v>
      </c>
      <c r="R137">
        <f t="shared" si="27"/>
        <v>62</v>
      </c>
    </row>
    <row r="138" spans="6:18" ht="14.4">
      <c r="F138" s="3">
        <v>135</v>
      </c>
      <c r="G138" s="4">
        <v>1</v>
      </c>
      <c r="H138" s="4">
        <v>8.5</v>
      </c>
      <c r="I138" s="4">
        <v>67</v>
      </c>
      <c r="J138" s="3">
        <f t="shared" si="21"/>
        <v>58</v>
      </c>
      <c r="K138" s="3">
        <f t="shared" si="22"/>
        <v>878</v>
      </c>
      <c r="L138" s="3">
        <f t="shared" si="23"/>
        <v>0</v>
      </c>
      <c r="M138" s="3">
        <f t="shared" si="24"/>
        <v>1</v>
      </c>
      <c r="N138" s="3">
        <f t="shared" si="28"/>
        <v>1</v>
      </c>
      <c r="O138">
        <f t="shared" si="20"/>
        <v>135</v>
      </c>
      <c r="P138" t="str">
        <f t="shared" si="25"/>
        <v>No</v>
      </c>
      <c r="Q138">
        <f t="shared" si="26"/>
        <v>9.5</v>
      </c>
      <c r="R138">
        <f t="shared" si="27"/>
        <v>59</v>
      </c>
    </row>
    <row r="139" spans="6:18" ht="14.4">
      <c r="F139" s="3">
        <v>136</v>
      </c>
      <c r="G139" s="4">
        <v>1</v>
      </c>
      <c r="H139" s="4">
        <v>9</v>
      </c>
      <c r="I139" s="4">
        <v>67</v>
      </c>
      <c r="J139" s="3">
        <f t="shared" si="21"/>
        <v>58</v>
      </c>
      <c r="K139" s="3">
        <f t="shared" si="22"/>
        <v>879</v>
      </c>
      <c r="L139" s="3">
        <f t="shared" si="23"/>
        <v>0</v>
      </c>
      <c r="M139" s="3">
        <f t="shared" si="24"/>
        <v>0.5</v>
      </c>
      <c r="N139" s="3">
        <f t="shared" si="28"/>
        <v>-1</v>
      </c>
      <c r="O139">
        <f t="shared" si="20"/>
        <v>136</v>
      </c>
      <c r="P139" t="str">
        <f t="shared" si="25"/>
        <v>No</v>
      </c>
      <c r="Q139">
        <f t="shared" si="26"/>
        <v>9.5</v>
      </c>
      <c r="R139">
        <f t="shared" si="27"/>
        <v>57</v>
      </c>
    </row>
    <row r="140" spans="6:18" ht="14.4">
      <c r="F140" s="3">
        <v>137</v>
      </c>
      <c r="G140" s="4">
        <v>1</v>
      </c>
      <c r="H140" s="4">
        <v>9</v>
      </c>
      <c r="I140" s="4">
        <v>67</v>
      </c>
      <c r="J140" s="3">
        <f t="shared" si="21"/>
        <v>58</v>
      </c>
      <c r="K140" s="3">
        <f t="shared" si="22"/>
        <v>880</v>
      </c>
      <c r="L140" s="3">
        <f t="shared" si="23"/>
        <v>1</v>
      </c>
      <c r="M140" s="3">
        <f t="shared" si="24"/>
        <v>0</v>
      </c>
      <c r="N140" s="3">
        <f t="shared" si="28"/>
        <v>-10</v>
      </c>
      <c r="O140">
        <f t="shared" si="20"/>
        <v>137</v>
      </c>
      <c r="P140" t="str">
        <f t="shared" si="25"/>
        <v>Yes</v>
      </c>
      <c r="Q140">
        <f t="shared" si="26"/>
        <v>9</v>
      </c>
      <c r="R140">
        <f t="shared" si="27"/>
        <v>48</v>
      </c>
    </row>
    <row r="141" spans="6:18" ht="14.4">
      <c r="F141" s="3">
        <v>138</v>
      </c>
      <c r="G141" s="4">
        <v>1</v>
      </c>
      <c r="H141" s="4">
        <v>9</v>
      </c>
      <c r="I141" s="4">
        <v>67</v>
      </c>
      <c r="J141" s="3">
        <f t="shared" si="21"/>
        <v>58</v>
      </c>
      <c r="K141" s="3">
        <f t="shared" si="22"/>
        <v>881</v>
      </c>
      <c r="L141" s="3">
        <f t="shared" si="23"/>
        <v>1</v>
      </c>
      <c r="M141" s="3">
        <f t="shared" si="24"/>
        <v>2</v>
      </c>
      <c r="N141" s="3">
        <f t="shared" si="28"/>
        <v>-7</v>
      </c>
      <c r="O141">
        <f t="shared" si="20"/>
        <v>138</v>
      </c>
      <c r="P141" t="str">
        <f t="shared" si="25"/>
        <v>Yes</v>
      </c>
      <c r="Q141">
        <f t="shared" si="26"/>
        <v>11</v>
      </c>
      <c r="R141">
        <f t="shared" si="27"/>
        <v>51</v>
      </c>
    </row>
    <row r="142" spans="6:18" ht="14.4">
      <c r="F142" s="3">
        <v>139</v>
      </c>
      <c r="G142" s="4">
        <v>1</v>
      </c>
      <c r="H142" s="4">
        <v>9.5</v>
      </c>
      <c r="I142" s="4">
        <v>67</v>
      </c>
      <c r="J142" s="3">
        <f t="shared" si="21"/>
        <v>58</v>
      </c>
      <c r="K142" s="3">
        <f t="shared" si="22"/>
        <v>882</v>
      </c>
      <c r="L142" s="3">
        <f t="shared" si="23"/>
        <v>0</v>
      </c>
      <c r="M142" s="3">
        <f t="shared" si="24"/>
        <v>-1</v>
      </c>
      <c r="N142" s="3">
        <f t="shared" si="28"/>
        <v>-4</v>
      </c>
      <c r="O142">
        <f t="shared" si="20"/>
        <v>139</v>
      </c>
      <c r="P142" t="str">
        <f t="shared" si="25"/>
        <v>No</v>
      </c>
      <c r="Q142">
        <f t="shared" si="26"/>
        <v>8.5</v>
      </c>
      <c r="R142">
        <f t="shared" si="27"/>
        <v>54</v>
      </c>
    </row>
    <row r="143" spans="6:18" ht="14.4">
      <c r="F143" s="3">
        <v>140</v>
      </c>
      <c r="G143" s="4">
        <v>1</v>
      </c>
      <c r="H143" s="4">
        <v>9.5</v>
      </c>
      <c r="I143" s="4">
        <v>67</v>
      </c>
      <c r="J143" s="3">
        <f t="shared" si="21"/>
        <v>58</v>
      </c>
      <c r="K143" s="3">
        <f t="shared" si="22"/>
        <v>883</v>
      </c>
      <c r="L143" s="3">
        <f t="shared" si="23"/>
        <v>0</v>
      </c>
      <c r="M143" s="3">
        <f t="shared" si="24"/>
        <v>-2</v>
      </c>
      <c r="N143" s="3">
        <f t="shared" si="28"/>
        <v>13</v>
      </c>
      <c r="O143">
        <f t="shared" si="20"/>
        <v>140</v>
      </c>
      <c r="P143" t="str">
        <f t="shared" si="25"/>
        <v>No</v>
      </c>
      <c r="Q143">
        <f t="shared" si="26"/>
        <v>7.5</v>
      </c>
      <c r="R143">
        <f t="shared" si="27"/>
        <v>71</v>
      </c>
    </row>
    <row r="144" spans="6:18" ht="14.4">
      <c r="F144" s="3">
        <v>141</v>
      </c>
      <c r="G144" s="4">
        <v>1</v>
      </c>
      <c r="H144" s="4">
        <v>9.5</v>
      </c>
      <c r="I144" s="4">
        <v>67</v>
      </c>
      <c r="J144" s="3">
        <f t="shared" si="21"/>
        <v>58</v>
      </c>
      <c r="K144" s="3">
        <f t="shared" si="22"/>
        <v>884</v>
      </c>
      <c r="L144" s="3">
        <f t="shared" si="23"/>
        <v>1</v>
      </c>
      <c r="M144" s="3">
        <f t="shared" si="24"/>
        <v>1</v>
      </c>
      <c r="N144" s="3">
        <f t="shared" si="28"/>
        <v>7</v>
      </c>
      <c r="O144">
        <f t="shared" si="20"/>
        <v>141</v>
      </c>
      <c r="P144" t="str">
        <f t="shared" si="25"/>
        <v>Yes</v>
      </c>
      <c r="Q144">
        <f t="shared" si="26"/>
        <v>10.5</v>
      </c>
      <c r="R144">
        <f t="shared" si="27"/>
        <v>65</v>
      </c>
    </row>
    <row r="145" spans="6:18" ht="14.4">
      <c r="F145" s="3">
        <v>142</v>
      </c>
      <c r="G145" s="4">
        <v>1</v>
      </c>
      <c r="H145" s="4">
        <v>9.5</v>
      </c>
      <c r="I145" s="4">
        <v>67</v>
      </c>
      <c r="J145" s="3">
        <f t="shared" si="21"/>
        <v>58</v>
      </c>
      <c r="K145" s="3">
        <f t="shared" si="22"/>
        <v>885</v>
      </c>
      <c r="L145" s="3">
        <f t="shared" si="23"/>
        <v>1</v>
      </c>
      <c r="M145" s="3">
        <f t="shared" si="24"/>
        <v>0.5</v>
      </c>
      <c r="N145" s="3">
        <f t="shared" si="28"/>
        <v>4</v>
      </c>
      <c r="O145">
        <f t="shared" si="20"/>
        <v>142</v>
      </c>
      <c r="P145" t="str">
        <f t="shared" si="25"/>
        <v>Yes</v>
      </c>
      <c r="Q145">
        <f t="shared" si="26"/>
        <v>10</v>
      </c>
      <c r="R145">
        <f t="shared" si="27"/>
        <v>62</v>
      </c>
    </row>
    <row r="146" spans="6:18" ht="14.4">
      <c r="F146" s="3">
        <v>143</v>
      </c>
      <c r="G146" s="4">
        <v>1</v>
      </c>
      <c r="H146" s="4">
        <v>10</v>
      </c>
      <c r="I146" s="4">
        <v>67</v>
      </c>
      <c r="J146" s="3">
        <f t="shared" si="21"/>
        <v>58</v>
      </c>
      <c r="K146" s="3">
        <f t="shared" si="22"/>
        <v>886</v>
      </c>
      <c r="L146" s="3">
        <f t="shared" si="23"/>
        <v>0</v>
      </c>
      <c r="M146" s="3">
        <f t="shared" si="24"/>
        <v>0</v>
      </c>
      <c r="N146" s="3">
        <f t="shared" si="28"/>
        <v>1</v>
      </c>
      <c r="O146">
        <f t="shared" si="20"/>
        <v>143</v>
      </c>
      <c r="P146" t="str">
        <f t="shared" si="25"/>
        <v>No</v>
      </c>
      <c r="Q146">
        <f t="shared" si="26"/>
        <v>10</v>
      </c>
      <c r="R146">
        <f t="shared" si="27"/>
        <v>59</v>
      </c>
    </row>
    <row r="147" spans="6:18" ht="14.4">
      <c r="F147" s="3">
        <v>144</v>
      </c>
      <c r="G147" s="2">
        <v>1</v>
      </c>
      <c r="H147" s="4">
        <v>10</v>
      </c>
      <c r="I147" s="4">
        <v>67</v>
      </c>
      <c r="J147" s="3">
        <f t="shared" si="21"/>
        <v>58</v>
      </c>
      <c r="K147" s="3">
        <f t="shared" si="22"/>
        <v>887</v>
      </c>
      <c r="L147" s="3">
        <f t="shared" si="23"/>
        <v>0</v>
      </c>
      <c r="M147" s="3">
        <f t="shared" si="24"/>
        <v>2</v>
      </c>
      <c r="N147" s="3">
        <f t="shared" si="28"/>
        <v>-1</v>
      </c>
      <c r="O147">
        <f t="shared" si="20"/>
        <v>144</v>
      </c>
      <c r="P147" t="str">
        <f t="shared" si="25"/>
        <v>No</v>
      </c>
      <c r="Q147">
        <f t="shared" si="26"/>
        <v>12</v>
      </c>
      <c r="R147">
        <f t="shared" si="27"/>
        <v>57</v>
      </c>
    </row>
    <row r="148" spans="6:18" ht="14.4">
      <c r="F148" s="3">
        <v>145</v>
      </c>
      <c r="G148" s="2">
        <v>1</v>
      </c>
      <c r="H148" s="4">
        <v>10</v>
      </c>
      <c r="I148" s="4">
        <v>67</v>
      </c>
      <c r="J148" s="3">
        <f t="shared" si="21"/>
        <v>58</v>
      </c>
      <c r="K148" s="3">
        <f t="shared" si="22"/>
        <v>888</v>
      </c>
      <c r="L148" s="3">
        <f t="shared" si="23"/>
        <v>1</v>
      </c>
      <c r="M148" s="3">
        <f t="shared" si="24"/>
        <v>-1</v>
      </c>
      <c r="N148" s="3">
        <f t="shared" si="28"/>
        <v>-10</v>
      </c>
      <c r="O148">
        <f t="shared" si="20"/>
        <v>145</v>
      </c>
      <c r="P148" t="str">
        <f t="shared" si="25"/>
        <v>Yes</v>
      </c>
      <c r="Q148">
        <f t="shared" si="26"/>
        <v>9</v>
      </c>
      <c r="R148">
        <f t="shared" si="27"/>
        <v>48</v>
      </c>
    </row>
    <row r="149" spans="6:18" ht="14.4">
      <c r="F149" s="3">
        <v>146</v>
      </c>
      <c r="G149" s="4">
        <v>1</v>
      </c>
      <c r="H149" s="4">
        <v>10</v>
      </c>
      <c r="I149" s="4">
        <v>67</v>
      </c>
      <c r="J149" s="3">
        <f t="shared" si="21"/>
        <v>58</v>
      </c>
      <c r="K149" s="3">
        <f t="shared" si="22"/>
        <v>889</v>
      </c>
      <c r="L149" s="3">
        <f t="shared" si="23"/>
        <v>1</v>
      </c>
      <c r="M149" s="3">
        <f t="shared" si="24"/>
        <v>-2</v>
      </c>
      <c r="N149" s="3">
        <f t="shared" si="28"/>
        <v>-7</v>
      </c>
      <c r="O149">
        <f t="shared" si="20"/>
        <v>146</v>
      </c>
      <c r="P149" t="str">
        <f t="shared" si="25"/>
        <v>Yes</v>
      </c>
      <c r="Q149">
        <f t="shared" si="26"/>
        <v>8</v>
      </c>
      <c r="R149">
        <f t="shared" si="27"/>
        <v>51</v>
      </c>
    </row>
    <row r="150" spans="6:18" ht="14.4">
      <c r="F150" s="3">
        <v>147</v>
      </c>
      <c r="G150" s="4">
        <v>1</v>
      </c>
      <c r="H150" s="4">
        <v>10</v>
      </c>
      <c r="I150" s="4">
        <v>67</v>
      </c>
      <c r="J150" s="3">
        <f t="shared" si="21"/>
        <v>58</v>
      </c>
      <c r="K150" s="3">
        <f t="shared" si="22"/>
        <v>890</v>
      </c>
      <c r="L150" s="3">
        <f t="shared" si="23"/>
        <v>0</v>
      </c>
      <c r="M150" s="3">
        <f t="shared" si="24"/>
        <v>1</v>
      </c>
      <c r="N150" s="3">
        <f t="shared" si="28"/>
        <v>-4</v>
      </c>
      <c r="O150">
        <f t="shared" si="20"/>
        <v>147</v>
      </c>
      <c r="P150" t="str">
        <f t="shared" si="25"/>
        <v>No</v>
      </c>
      <c r="Q150">
        <f t="shared" si="26"/>
        <v>11</v>
      </c>
      <c r="R150">
        <f t="shared" si="27"/>
        <v>54</v>
      </c>
    </row>
    <row r="151" spans="6:18" ht="14.4">
      <c r="F151" s="3">
        <v>148</v>
      </c>
      <c r="G151" s="4">
        <v>1</v>
      </c>
      <c r="H151" s="4">
        <v>11</v>
      </c>
      <c r="I151" s="4">
        <v>67</v>
      </c>
      <c r="J151" s="3">
        <f t="shared" si="21"/>
        <v>58</v>
      </c>
      <c r="K151" s="3">
        <f t="shared" si="22"/>
        <v>891</v>
      </c>
      <c r="L151" s="3">
        <f t="shared" si="23"/>
        <v>0</v>
      </c>
      <c r="M151" s="3">
        <f t="shared" si="24"/>
        <v>0.5</v>
      </c>
      <c r="N151" s="3">
        <f t="shared" si="28"/>
        <v>13</v>
      </c>
      <c r="O151">
        <f t="shared" si="20"/>
        <v>148</v>
      </c>
      <c r="P151" t="str">
        <f t="shared" si="25"/>
        <v>No</v>
      </c>
      <c r="Q151">
        <f t="shared" si="26"/>
        <v>11.5</v>
      </c>
      <c r="R151">
        <f t="shared" si="27"/>
        <v>71</v>
      </c>
    </row>
    <row r="152" spans="6:18" ht="14.4">
      <c r="F152" s="3">
        <v>149</v>
      </c>
      <c r="G152" s="4">
        <v>1</v>
      </c>
      <c r="H152" s="4">
        <v>11</v>
      </c>
      <c r="I152" s="4">
        <v>67</v>
      </c>
      <c r="J152" s="3">
        <f t="shared" si="21"/>
        <v>58</v>
      </c>
      <c r="K152" s="3">
        <f t="shared" si="22"/>
        <v>892</v>
      </c>
      <c r="L152" s="3">
        <f t="shared" si="23"/>
        <v>1</v>
      </c>
      <c r="M152" s="3">
        <f t="shared" si="24"/>
        <v>0</v>
      </c>
      <c r="N152" s="3">
        <f t="shared" si="28"/>
        <v>7</v>
      </c>
      <c r="O152">
        <f t="shared" si="20"/>
        <v>149</v>
      </c>
      <c r="P152" t="str">
        <f t="shared" si="25"/>
        <v>Yes</v>
      </c>
      <c r="Q152">
        <f t="shared" si="26"/>
        <v>11</v>
      </c>
      <c r="R152">
        <f t="shared" si="27"/>
        <v>65</v>
      </c>
    </row>
    <row r="153" spans="6:18" ht="14.4">
      <c r="F153" s="3">
        <v>150</v>
      </c>
      <c r="G153" s="4">
        <v>1</v>
      </c>
      <c r="H153" s="4">
        <v>8</v>
      </c>
      <c r="I153" s="4">
        <v>68</v>
      </c>
      <c r="J153" s="3">
        <f t="shared" si="21"/>
        <v>61</v>
      </c>
      <c r="K153" s="3">
        <f t="shared" si="22"/>
        <v>893</v>
      </c>
      <c r="L153" s="3">
        <f t="shared" si="23"/>
        <v>1</v>
      </c>
      <c r="M153" s="3">
        <f t="shared" si="24"/>
        <v>2</v>
      </c>
      <c r="N153" s="3">
        <f t="shared" si="28"/>
        <v>4</v>
      </c>
      <c r="O153">
        <f t="shared" si="20"/>
        <v>150</v>
      </c>
      <c r="P153" t="str">
        <f t="shared" si="25"/>
        <v>Yes</v>
      </c>
      <c r="Q153">
        <f t="shared" si="26"/>
        <v>10</v>
      </c>
      <c r="R153">
        <f t="shared" si="27"/>
        <v>65</v>
      </c>
    </row>
    <row r="154" spans="6:18" ht="14.4">
      <c r="F154" s="3">
        <v>151</v>
      </c>
      <c r="G154" s="2">
        <v>1</v>
      </c>
      <c r="H154" s="4">
        <v>8</v>
      </c>
      <c r="I154" s="4">
        <v>68</v>
      </c>
      <c r="J154" s="3">
        <f t="shared" si="21"/>
        <v>61</v>
      </c>
      <c r="K154" s="3">
        <f t="shared" si="22"/>
        <v>894</v>
      </c>
      <c r="L154" s="3">
        <f t="shared" si="23"/>
        <v>0</v>
      </c>
      <c r="M154" s="3">
        <f t="shared" si="24"/>
        <v>-1</v>
      </c>
      <c r="N154" s="3">
        <f t="shared" si="28"/>
        <v>1</v>
      </c>
      <c r="O154">
        <f t="shared" si="20"/>
        <v>151</v>
      </c>
      <c r="P154" t="str">
        <f t="shared" si="25"/>
        <v>No</v>
      </c>
      <c r="Q154">
        <f t="shared" si="26"/>
        <v>7</v>
      </c>
      <c r="R154">
        <f t="shared" si="27"/>
        <v>62</v>
      </c>
    </row>
    <row r="155" spans="6:18" ht="14.4">
      <c r="F155" s="3">
        <v>152</v>
      </c>
      <c r="G155" s="4">
        <v>1</v>
      </c>
      <c r="H155" s="4">
        <v>8</v>
      </c>
      <c r="I155" s="4">
        <v>68</v>
      </c>
      <c r="J155" s="3">
        <f t="shared" si="21"/>
        <v>61</v>
      </c>
      <c r="K155" s="3">
        <f t="shared" si="22"/>
        <v>895</v>
      </c>
      <c r="L155" s="3">
        <f t="shared" si="23"/>
        <v>0</v>
      </c>
      <c r="M155" s="3">
        <f t="shared" si="24"/>
        <v>-2</v>
      </c>
      <c r="N155" s="3">
        <f t="shared" si="28"/>
        <v>-1</v>
      </c>
      <c r="O155">
        <f t="shared" si="20"/>
        <v>152</v>
      </c>
      <c r="P155" t="str">
        <f t="shared" si="25"/>
        <v>No</v>
      </c>
      <c r="Q155">
        <f t="shared" si="26"/>
        <v>6</v>
      </c>
      <c r="R155">
        <f t="shared" si="27"/>
        <v>60</v>
      </c>
    </row>
    <row r="156" spans="6:18" ht="14.4">
      <c r="F156" s="3">
        <v>153</v>
      </c>
      <c r="G156" s="4">
        <v>1</v>
      </c>
      <c r="H156" s="4">
        <v>8.5</v>
      </c>
      <c r="I156" s="4">
        <v>68</v>
      </c>
      <c r="J156" s="3">
        <f t="shared" si="21"/>
        <v>61</v>
      </c>
      <c r="K156" s="3">
        <f t="shared" si="22"/>
        <v>896</v>
      </c>
      <c r="L156" s="3">
        <f t="shared" si="23"/>
        <v>1</v>
      </c>
      <c r="M156" s="3">
        <f t="shared" si="24"/>
        <v>1</v>
      </c>
      <c r="N156" s="3">
        <f t="shared" si="28"/>
        <v>-10</v>
      </c>
      <c r="O156">
        <f t="shared" si="20"/>
        <v>153</v>
      </c>
      <c r="P156" t="str">
        <f t="shared" si="25"/>
        <v>Yes</v>
      </c>
      <c r="Q156">
        <f t="shared" si="26"/>
        <v>9.5</v>
      </c>
      <c r="R156">
        <f t="shared" si="27"/>
        <v>51</v>
      </c>
    </row>
    <row r="157" spans="6:18" ht="14.4">
      <c r="F157" s="3">
        <v>154</v>
      </c>
      <c r="G157" s="4">
        <v>1</v>
      </c>
      <c r="H157" s="4">
        <v>8.5</v>
      </c>
      <c r="I157" s="4">
        <v>68</v>
      </c>
      <c r="J157" s="3">
        <f t="shared" si="21"/>
        <v>61</v>
      </c>
      <c r="K157" s="3">
        <f t="shared" si="22"/>
        <v>897</v>
      </c>
      <c r="L157" s="3">
        <f t="shared" si="23"/>
        <v>1</v>
      </c>
      <c r="M157" s="3">
        <f t="shared" si="24"/>
        <v>0.5</v>
      </c>
      <c r="N157" s="3">
        <f t="shared" si="28"/>
        <v>-7</v>
      </c>
      <c r="O157">
        <f t="shared" si="20"/>
        <v>154</v>
      </c>
      <c r="P157" t="str">
        <f t="shared" si="25"/>
        <v>Yes</v>
      </c>
      <c r="Q157">
        <f t="shared" si="26"/>
        <v>9</v>
      </c>
      <c r="R157">
        <f t="shared" si="27"/>
        <v>54</v>
      </c>
    </row>
    <row r="158" spans="6:18" ht="14.4">
      <c r="F158" s="3">
        <v>155</v>
      </c>
      <c r="G158" s="4">
        <v>1</v>
      </c>
      <c r="H158" s="4">
        <v>8.5</v>
      </c>
      <c r="I158" s="4">
        <v>68</v>
      </c>
      <c r="J158" s="3">
        <f t="shared" si="21"/>
        <v>61</v>
      </c>
      <c r="K158" s="3">
        <f t="shared" si="22"/>
        <v>898</v>
      </c>
      <c r="L158" s="3">
        <f t="shared" si="23"/>
        <v>0</v>
      </c>
      <c r="M158" s="3">
        <f t="shared" si="24"/>
        <v>0</v>
      </c>
      <c r="N158" s="3">
        <f t="shared" si="28"/>
        <v>-4</v>
      </c>
      <c r="O158">
        <f t="shared" si="20"/>
        <v>155</v>
      </c>
      <c r="P158" t="str">
        <f t="shared" si="25"/>
        <v>No</v>
      </c>
      <c r="Q158">
        <f t="shared" si="26"/>
        <v>8.5</v>
      </c>
      <c r="R158">
        <f t="shared" si="27"/>
        <v>57</v>
      </c>
    </row>
    <row r="159" spans="6:18" ht="14.4">
      <c r="F159" s="3">
        <v>156</v>
      </c>
      <c r="G159" s="4">
        <v>1</v>
      </c>
      <c r="H159" s="4">
        <v>9</v>
      </c>
      <c r="I159" s="4">
        <v>68</v>
      </c>
      <c r="J159" s="3">
        <f t="shared" si="21"/>
        <v>61</v>
      </c>
      <c r="K159" s="3">
        <f t="shared" si="22"/>
        <v>899</v>
      </c>
      <c r="L159" s="3">
        <f t="shared" si="23"/>
        <v>0</v>
      </c>
      <c r="M159" s="3">
        <f t="shared" si="24"/>
        <v>2</v>
      </c>
      <c r="N159" s="3">
        <f t="shared" si="28"/>
        <v>13</v>
      </c>
      <c r="O159">
        <f t="shared" si="20"/>
        <v>156</v>
      </c>
      <c r="P159" t="str">
        <f t="shared" si="25"/>
        <v>No</v>
      </c>
      <c r="Q159">
        <f t="shared" si="26"/>
        <v>11</v>
      </c>
      <c r="R159">
        <f t="shared" si="27"/>
        <v>74</v>
      </c>
    </row>
    <row r="160" spans="6:18" ht="14.4">
      <c r="F160" s="3">
        <v>157</v>
      </c>
      <c r="G160" s="4">
        <v>1</v>
      </c>
      <c r="H160" s="4">
        <v>9.5</v>
      </c>
      <c r="I160" s="4">
        <v>68</v>
      </c>
      <c r="J160" s="3">
        <f t="shared" si="21"/>
        <v>61</v>
      </c>
      <c r="K160" s="3">
        <f t="shared" si="22"/>
        <v>900</v>
      </c>
      <c r="L160" s="3">
        <f t="shared" si="23"/>
        <v>1</v>
      </c>
      <c r="M160" s="3">
        <f t="shared" si="24"/>
        <v>-1</v>
      </c>
      <c r="N160" s="3">
        <f t="shared" si="28"/>
        <v>7</v>
      </c>
      <c r="O160">
        <f t="shared" si="20"/>
        <v>157</v>
      </c>
      <c r="P160" t="str">
        <f t="shared" si="25"/>
        <v>Yes</v>
      </c>
      <c r="Q160">
        <f t="shared" si="26"/>
        <v>8.5</v>
      </c>
      <c r="R160">
        <f t="shared" si="27"/>
        <v>68</v>
      </c>
    </row>
    <row r="161" spans="6:18" ht="14.4">
      <c r="F161" s="3">
        <v>158</v>
      </c>
      <c r="G161" s="4">
        <v>1</v>
      </c>
      <c r="H161" s="4">
        <v>9.5</v>
      </c>
      <c r="I161" s="4">
        <v>68</v>
      </c>
      <c r="J161" s="3">
        <f t="shared" si="21"/>
        <v>61</v>
      </c>
      <c r="K161" s="3">
        <f t="shared" si="22"/>
        <v>901</v>
      </c>
      <c r="L161" s="3">
        <f t="shared" si="23"/>
        <v>1</v>
      </c>
      <c r="M161" s="3">
        <f t="shared" si="24"/>
        <v>-2</v>
      </c>
      <c r="N161" s="3">
        <f t="shared" si="28"/>
        <v>4</v>
      </c>
      <c r="O161">
        <f t="shared" si="20"/>
        <v>158</v>
      </c>
      <c r="P161" t="str">
        <f t="shared" si="25"/>
        <v>Yes</v>
      </c>
      <c r="Q161">
        <f t="shared" si="26"/>
        <v>7.5</v>
      </c>
      <c r="R161">
        <f t="shared" si="27"/>
        <v>65</v>
      </c>
    </row>
    <row r="162" spans="6:18" ht="14.4">
      <c r="F162" s="3">
        <v>159</v>
      </c>
      <c r="G162" s="4">
        <v>1</v>
      </c>
      <c r="H162" s="4">
        <v>9.5</v>
      </c>
      <c r="I162" s="4">
        <v>68</v>
      </c>
      <c r="J162" s="3">
        <f t="shared" si="21"/>
        <v>61</v>
      </c>
      <c r="K162" s="3">
        <f t="shared" si="22"/>
        <v>902</v>
      </c>
      <c r="L162" s="3">
        <f t="shared" si="23"/>
        <v>0</v>
      </c>
      <c r="M162" s="3">
        <f t="shared" si="24"/>
        <v>1</v>
      </c>
      <c r="N162" s="3">
        <f t="shared" si="28"/>
        <v>1</v>
      </c>
      <c r="O162">
        <f t="shared" si="20"/>
        <v>159</v>
      </c>
      <c r="P162" t="str">
        <f t="shared" si="25"/>
        <v>No</v>
      </c>
      <c r="Q162">
        <f t="shared" si="26"/>
        <v>10.5</v>
      </c>
      <c r="R162">
        <f t="shared" si="27"/>
        <v>62</v>
      </c>
    </row>
    <row r="163" spans="6:18" ht="14.4">
      <c r="F163" s="3">
        <v>160</v>
      </c>
      <c r="G163" s="4">
        <v>1</v>
      </c>
      <c r="H163" s="4">
        <v>9.5</v>
      </c>
      <c r="I163" s="4">
        <v>68</v>
      </c>
      <c r="J163" s="3">
        <f t="shared" si="21"/>
        <v>61</v>
      </c>
      <c r="K163" s="3">
        <f t="shared" si="22"/>
        <v>903</v>
      </c>
      <c r="L163" s="3">
        <f t="shared" si="23"/>
        <v>0</v>
      </c>
      <c r="M163" s="3">
        <f t="shared" si="24"/>
        <v>0.5</v>
      </c>
      <c r="N163" s="3">
        <f t="shared" si="28"/>
        <v>-1</v>
      </c>
      <c r="O163">
        <f t="shared" si="20"/>
        <v>160</v>
      </c>
      <c r="P163" t="str">
        <f t="shared" si="25"/>
        <v>No</v>
      </c>
      <c r="Q163">
        <f t="shared" si="26"/>
        <v>10</v>
      </c>
      <c r="R163">
        <f t="shared" si="27"/>
        <v>60</v>
      </c>
    </row>
    <row r="164" spans="6:18" ht="14.4">
      <c r="F164" s="3">
        <v>161</v>
      </c>
      <c r="G164" s="4">
        <v>1</v>
      </c>
      <c r="H164" s="4">
        <v>9.5</v>
      </c>
      <c r="I164" s="4">
        <v>68</v>
      </c>
      <c r="J164" s="3">
        <f t="shared" si="21"/>
        <v>61</v>
      </c>
      <c r="K164" s="3">
        <f t="shared" si="22"/>
        <v>904</v>
      </c>
      <c r="L164" s="3">
        <f t="shared" si="23"/>
        <v>1</v>
      </c>
      <c r="M164" s="3">
        <f t="shared" si="24"/>
        <v>0</v>
      </c>
      <c r="N164" s="3">
        <f t="shared" si="28"/>
        <v>-10</v>
      </c>
      <c r="O164">
        <f t="shared" si="20"/>
        <v>161</v>
      </c>
      <c r="P164" t="str">
        <f t="shared" si="25"/>
        <v>Yes</v>
      </c>
      <c r="Q164">
        <f t="shared" si="26"/>
        <v>9.5</v>
      </c>
      <c r="R164">
        <f t="shared" si="27"/>
        <v>51</v>
      </c>
    </row>
    <row r="165" spans="6:18" ht="14.4">
      <c r="F165" s="3">
        <v>162</v>
      </c>
      <c r="G165" s="2">
        <v>1</v>
      </c>
      <c r="H165" s="4">
        <v>10</v>
      </c>
      <c r="I165" s="4">
        <v>68</v>
      </c>
      <c r="J165" s="3">
        <f t="shared" si="21"/>
        <v>61</v>
      </c>
      <c r="K165" s="3">
        <f t="shared" si="22"/>
        <v>905</v>
      </c>
      <c r="L165" s="3">
        <f t="shared" si="23"/>
        <v>1</v>
      </c>
      <c r="M165" s="3">
        <f t="shared" si="24"/>
        <v>2</v>
      </c>
      <c r="N165" s="3">
        <f t="shared" si="28"/>
        <v>-7</v>
      </c>
      <c r="O165">
        <f t="shared" si="20"/>
        <v>162</v>
      </c>
      <c r="P165" t="str">
        <f t="shared" si="25"/>
        <v>Yes</v>
      </c>
      <c r="Q165">
        <f t="shared" si="26"/>
        <v>12</v>
      </c>
      <c r="R165">
        <f t="shared" si="27"/>
        <v>54</v>
      </c>
    </row>
    <row r="166" spans="6:18" ht="14.4">
      <c r="F166" s="3">
        <v>163</v>
      </c>
      <c r="G166" s="2">
        <v>1</v>
      </c>
      <c r="H166" s="4">
        <v>10</v>
      </c>
      <c r="I166" s="4">
        <v>68</v>
      </c>
      <c r="J166" s="3">
        <f t="shared" si="21"/>
        <v>61</v>
      </c>
      <c r="K166" s="3">
        <f t="shared" si="22"/>
        <v>906</v>
      </c>
      <c r="L166" s="3">
        <f t="shared" si="23"/>
        <v>0</v>
      </c>
      <c r="M166" s="3">
        <f t="shared" si="24"/>
        <v>-1</v>
      </c>
      <c r="N166" s="3">
        <f t="shared" si="28"/>
        <v>-4</v>
      </c>
      <c r="O166">
        <f t="shared" si="20"/>
        <v>163</v>
      </c>
      <c r="P166" t="str">
        <f t="shared" si="25"/>
        <v>No</v>
      </c>
      <c r="Q166">
        <f t="shared" si="26"/>
        <v>9</v>
      </c>
      <c r="R166">
        <f t="shared" si="27"/>
        <v>57</v>
      </c>
    </row>
    <row r="167" spans="6:18" ht="14.4">
      <c r="F167" s="3">
        <v>164</v>
      </c>
      <c r="G167" s="2">
        <v>1</v>
      </c>
      <c r="H167" s="4">
        <v>10</v>
      </c>
      <c r="I167" s="4">
        <v>68</v>
      </c>
      <c r="J167" s="3">
        <f t="shared" si="21"/>
        <v>61</v>
      </c>
      <c r="K167" s="3">
        <f t="shared" si="22"/>
        <v>907</v>
      </c>
      <c r="L167" s="3">
        <f t="shared" si="23"/>
        <v>0</v>
      </c>
      <c r="M167" s="3">
        <f t="shared" si="24"/>
        <v>-2</v>
      </c>
      <c r="N167" s="3">
        <f t="shared" si="28"/>
        <v>13</v>
      </c>
      <c r="O167">
        <f t="shared" si="20"/>
        <v>164</v>
      </c>
      <c r="P167" t="str">
        <f t="shared" si="25"/>
        <v>No</v>
      </c>
      <c r="Q167">
        <f t="shared" si="26"/>
        <v>8</v>
      </c>
      <c r="R167">
        <f t="shared" si="27"/>
        <v>74</v>
      </c>
    </row>
    <row r="168" spans="6:18" ht="14.4">
      <c r="F168" s="3">
        <v>165</v>
      </c>
      <c r="G168" s="4">
        <v>1</v>
      </c>
      <c r="H168" s="4">
        <v>10</v>
      </c>
      <c r="I168" s="4">
        <v>68</v>
      </c>
      <c r="J168" s="3">
        <f t="shared" si="21"/>
        <v>61</v>
      </c>
      <c r="K168" s="3">
        <f t="shared" si="22"/>
        <v>908</v>
      </c>
      <c r="L168" s="3">
        <f t="shared" si="23"/>
        <v>1</v>
      </c>
      <c r="M168" s="3">
        <f t="shared" si="24"/>
        <v>1</v>
      </c>
      <c r="N168" s="3">
        <f t="shared" si="28"/>
        <v>7</v>
      </c>
      <c r="O168">
        <f t="shared" si="20"/>
        <v>165</v>
      </c>
      <c r="P168" t="str">
        <f t="shared" si="25"/>
        <v>Yes</v>
      </c>
      <c r="Q168">
        <f t="shared" si="26"/>
        <v>11</v>
      </c>
      <c r="R168">
        <f t="shared" si="27"/>
        <v>68</v>
      </c>
    </row>
    <row r="169" spans="6:18" ht="14.4">
      <c r="F169" s="3">
        <v>166</v>
      </c>
      <c r="G169" s="4">
        <v>1</v>
      </c>
      <c r="H169" s="4">
        <v>10</v>
      </c>
      <c r="I169" s="4">
        <v>68</v>
      </c>
      <c r="J169" s="3">
        <f t="shared" si="21"/>
        <v>61</v>
      </c>
      <c r="K169" s="3">
        <f t="shared" si="22"/>
        <v>909</v>
      </c>
      <c r="L169" s="3">
        <f t="shared" si="23"/>
        <v>1</v>
      </c>
      <c r="M169" s="3">
        <f t="shared" si="24"/>
        <v>0.5</v>
      </c>
      <c r="N169" s="3">
        <f t="shared" si="28"/>
        <v>4</v>
      </c>
      <c r="O169">
        <f t="shared" si="20"/>
        <v>166</v>
      </c>
      <c r="P169" t="str">
        <f t="shared" si="25"/>
        <v>Yes</v>
      </c>
      <c r="Q169">
        <f t="shared" si="26"/>
        <v>10.5</v>
      </c>
      <c r="R169">
        <f t="shared" si="27"/>
        <v>65</v>
      </c>
    </row>
    <row r="170" spans="6:18" ht="14.4">
      <c r="F170" s="3">
        <v>167</v>
      </c>
      <c r="G170" s="4">
        <v>1</v>
      </c>
      <c r="H170" s="4">
        <v>10</v>
      </c>
      <c r="I170" s="4">
        <v>68</v>
      </c>
      <c r="J170" s="3">
        <f t="shared" si="21"/>
        <v>61</v>
      </c>
      <c r="K170" s="3">
        <f t="shared" si="22"/>
        <v>910</v>
      </c>
      <c r="L170" s="3">
        <f t="shared" si="23"/>
        <v>0</v>
      </c>
      <c r="M170" s="3">
        <f t="shared" si="24"/>
        <v>0</v>
      </c>
      <c r="N170" s="3">
        <f t="shared" si="28"/>
        <v>1</v>
      </c>
      <c r="O170">
        <f t="shared" si="20"/>
        <v>167</v>
      </c>
      <c r="P170" t="str">
        <f t="shared" si="25"/>
        <v>No</v>
      </c>
      <c r="Q170">
        <f t="shared" si="26"/>
        <v>10</v>
      </c>
      <c r="R170">
        <f t="shared" si="27"/>
        <v>62</v>
      </c>
    </row>
    <row r="171" spans="6:18" ht="14.4">
      <c r="F171" s="3">
        <v>168</v>
      </c>
      <c r="G171" s="4">
        <v>1</v>
      </c>
      <c r="H171" s="4">
        <v>10</v>
      </c>
      <c r="I171" s="4">
        <v>68</v>
      </c>
      <c r="J171" s="3">
        <f t="shared" si="21"/>
        <v>61</v>
      </c>
      <c r="K171" s="3">
        <f t="shared" si="22"/>
        <v>911</v>
      </c>
      <c r="L171" s="3">
        <f t="shared" si="23"/>
        <v>0</v>
      </c>
      <c r="M171" s="3">
        <f t="shared" si="24"/>
        <v>2</v>
      </c>
      <c r="N171" s="3">
        <f t="shared" si="28"/>
        <v>-1</v>
      </c>
      <c r="O171">
        <f t="shared" si="20"/>
        <v>168</v>
      </c>
      <c r="P171" t="str">
        <f t="shared" si="25"/>
        <v>No</v>
      </c>
      <c r="Q171">
        <f t="shared" si="26"/>
        <v>12</v>
      </c>
      <c r="R171">
        <f t="shared" si="27"/>
        <v>60</v>
      </c>
    </row>
    <row r="172" spans="6:18" ht="14.4">
      <c r="F172" s="3">
        <v>169</v>
      </c>
      <c r="G172" s="4">
        <v>1</v>
      </c>
      <c r="H172" s="4">
        <v>8.5</v>
      </c>
      <c r="I172" s="4">
        <v>69</v>
      </c>
      <c r="J172" s="3">
        <f t="shared" si="21"/>
        <v>64</v>
      </c>
      <c r="K172" s="3">
        <f t="shared" si="22"/>
        <v>912</v>
      </c>
      <c r="L172" s="3">
        <f t="shared" si="23"/>
        <v>1</v>
      </c>
      <c r="M172" s="3">
        <f t="shared" si="24"/>
        <v>-1</v>
      </c>
      <c r="N172" s="3">
        <f t="shared" si="28"/>
        <v>-10</v>
      </c>
      <c r="O172">
        <f t="shared" si="20"/>
        <v>169</v>
      </c>
      <c r="P172" t="str">
        <f t="shared" si="25"/>
        <v>Yes</v>
      </c>
      <c r="Q172">
        <f t="shared" si="26"/>
        <v>7.5</v>
      </c>
      <c r="R172">
        <f t="shared" si="27"/>
        <v>54</v>
      </c>
    </row>
    <row r="173" spans="6:18" ht="14.4">
      <c r="F173" s="3">
        <v>170</v>
      </c>
      <c r="G173" s="4">
        <v>1</v>
      </c>
      <c r="H173" s="4">
        <v>8.5</v>
      </c>
      <c r="I173" s="4">
        <v>69</v>
      </c>
      <c r="J173" s="3">
        <f t="shared" si="21"/>
        <v>64</v>
      </c>
      <c r="K173" s="3">
        <f t="shared" si="22"/>
        <v>913</v>
      </c>
      <c r="L173" s="3">
        <f t="shared" si="23"/>
        <v>1</v>
      </c>
      <c r="M173" s="3">
        <f t="shared" si="24"/>
        <v>-2</v>
      </c>
      <c r="N173" s="3">
        <f t="shared" si="28"/>
        <v>-7</v>
      </c>
      <c r="O173">
        <f t="shared" si="20"/>
        <v>170</v>
      </c>
      <c r="P173" t="str">
        <f t="shared" si="25"/>
        <v>Yes</v>
      </c>
      <c r="Q173">
        <f t="shared" si="26"/>
        <v>6.5</v>
      </c>
      <c r="R173">
        <f t="shared" si="27"/>
        <v>57</v>
      </c>
    </row>
    <row r="174" spans="6:18" ht="14.4">
      <c r="F174" s="3">
        <v>171</v>
      </c>
      <c r="G174" s="4">
        <v>1</v>
      </c>
      <c r="H174" s="4">
        <v>10</v>
      </c>
      <c r="I174" s="4">
        <v>69</v>
      </c>
      <c r="J174" s="3">
        <f t="shared" si="21"/>
        <v>64</v>
      </c>
      <c r="K174" s="3">
        <f t="shared" si="22"/>
        <v>914</v>
      </c>
      <c r="L174" s="3">
        <f t="shared" si="23"/>
        <v>0</v>
      </c>
      <c r="M174" s="3">
        <f t="shared" si="24"/>
        <v>1</v>
      </c>
      <c r="N174" s="3">
        <f t="shared" si="28"/>
        <v>-4</v>
      </c>
      <c r="O174">
        <f t="shared" si="20"/>
        <v>171</v>
      </c>
      <c r="P174" t="str">
        <f t="shared" si="25"/>
        <v>No</v>
      </c>
      <c r="Q174">
        <f t="shared" si="26"/>
        <v>11</v>
      </c>
      <c r="R174">
        <f t="shared" si="27"/>
        <v>60</v>
      </c>
    </row>
    <row r="175" spans="6:18" ht="14.4">
      <c r="F175" s="3">
        <v>172</v>
      </c>
      <c r="G175" s="4">
        <v>1</v>
      </c>
      <c r="H175" s="4">
        <v>11</v>
      </c>
      <c r="I175" s="4">
        <v>69</v>
      </c>
      <c r="J175" s="3">
        <f t="shared" si="21"/>
        <v>64</v>
      </c>
      <c r="K175" s="3">
        <f t="shared" si="22"/>
        <v>915</v>
      </c>
      <c r="L175" s="3">
        <f t="shared" si="23"/>
        <v>0</v>
      </c>
      <c r="M175" s="3">
        <f t="shared" si="24"/>
        <v>0.5</v>
      </c>
      <c r="N175" s="3">
        <f t="shared" si="28"/>
        <v>13</v>
      </c>
      <c r="O175">
        <f t="shared" si="20"/>
        <v>172</v>
      </c>
      <c r="P175" t="str">
        <f t="shared" si="25"/>
        <v>No</v>
      </c>
      <c r="Q175">
        <f t="shared" si="26"/>
        <v>11.5</v>
      </c>
      <c r="R175">
        <f t="shared" si="27"/>
        <v>77</v>
      </c>
    </row>
    <row r="176" spans="6:18" ht="14.4">
      <c r="F176" s="3">
        <v>173</v>
      </c>
      <c r="G176" s="4">
        <v>1</v>
      </c>
      <c r="H176" s="4">
        <v>9</v>
      </c>
      <c r="I176" s="4">
        <v>70</v>
      </c>
      <c r="J176" s="3">
        <f t="shared" si="21"/>
        <v>67</v>
      </c>
      <c r="K176" s="3">
        <f t="shared" si="22"/>
        <v>916</v>
      </c>
      <c r="L176" s="3">
        <f t="shared" si="23"/>
        <v>1</v>
      </c>
      <c r="M176" s="3">
        <f t="shared" si="24"/>
        <v>0</v>
      </c>
      <c r="N176" s="3">
        <f t="shared" si="28"/>
        <v>7</v>
      </c>
      <c r="O176">
        <f t="shared" si="20"/>
        <v>173</v>
      </c>
      <c r="P176" t="str">
        <f t="shared" si="25"/>
        <v>Yes</v>
      </c>
      <c r="Q176">
        <f t="shared" si="26"/>
        <v>9</v>
      </c>
      <c r="R176">
        <f t="shared" si="27"/>
        <v>74</v>
      </c>
    </row>
    <row r="177" spans="6:18" ht="14.4">
      <c r="F177" s="3">
        <v>174</v>
      </c>
      <c r="G177" s="4">
        <v>1</v>
      </c>
      <c r="H177" s="4">
        <v>10</v>
      </c>
      <c r="I177" s="4">
        <v>70</v>
      </c>
      <c r="J177" s="3">
        <f t="shared" si="21"/>
        <v>67</v>
      </c>
      <c r="K177" s="3">
        <f t="shared" si="22"/>
        <v>917</v>
      </c>
      <c r="L177" s="3">
        <f t="shared" si="23"/>
        <v>1</v>
      </c>
      <c r="M177" s="3">
        <f t="shared" si="24"/>
        <v>2</v>
      </c>
      <c r="N177" s="3">
        <f t="shared" si="28"/>
        <v>4</v>
      </c>
      <c r="O177">
        <f t="shared" si="20"/>
        <v>174</v>
      </c>
      <c r="P177" t="str">
        <f t="shared" si="25"/>
        <v>Yes</v>
      </c>
      <c r="Q177">
        <f t="shared" si="26"/>
        <v>12</v>
      </c>
      <c r="R177">
        <f t="shared" si="27"/>
        <v>71</v>
      </c>
    </row>
    <row r="178" spans="6:18" ht="14.4">
      <c r="F178" s="3">
        <v>175</v>
      </c>
      <c r="G178" s="4">
        <v>1</v>
      </c>
      <c r="H178" s="4">
        <v>10</v>
      </c>
      <c r="I178" s="4">
        <v>70</v>
      </c>
      <c r="J178" s="3">
        <f t="shared" si="21"/>
        <v>67</v>
      </c>
      <c r="K178" s="3">
        <f t="shared" si="22"/>
        <v>918</v>
      </c>
      <c r="L178" s="3">
        <f t="shared" si="23"/>
        <v>0</v>
      </c>
      <c r="M178" s="3">
        <f t="shared" si="24"/>
        <v>-1</v>
      </c>
      <c r="N178" s="3">
        <f t="shared" si="28"/>
        <v>1</v>
      </c>
      <c r="O178">
        <f t="shared" si="20"/>
        <v>175</v>
      </c>
      <c r="P178" t="str">
        <f t="shared" si="25"/>
        <v>No</v>
      </c>
      <c r="Q178">
        <f t="shared" si="26"/>
        <v>9</v>
      </c>
      <c r="R178">
        <f t="shared" si="27"/>
        <v>68</v>
      </c>
    </row>
    <row r="179" spans="6:18" ht="14.4">
      <c r="F179" s="3">
        <v>176</v>
      </c>
      <c r="G179" s="4">
        <v>1</v>
      </c>
      <c r="H179" s="4">
        <v>12</v>
      </c>
      <c r="I179" s="4">
        <v>70</v>
      </c>
      <c r="J179" s="3">
        <f t="shared" si="21"/>
        <v>67</v>
      </c>
      <c r="K179" s="3">
        <f t="shared" si="22"/>
        <v>919</v>
      </c>
      <c r="L179" s="3">
        <f t="shared" si="23"/>
        <v>0</v>
      </c>
      <c r="M179" s="3">
        <f t="shared" si="24"/>
        <v>-2</v>
      </c>
      <c r="N179" s="3">
        <f t="shared" si="28"/>
        <v>-1</v>
      </c>
      <c r="O179">
        <f t="shared" si="20"/>
        <v>176</v>
      </c>
      <c r="P179" t="str">
        <f t="shared" si="25"/>
        <v>No</v>
      </c>
      <c r="Q179">
        <f t="shared" si="26"/>
        <v>10</v>
      </c>
      <c r="R179">
        <f t="shared" si="27"/>
        <v>66</v>
      </c>
    </row>
    <row r="180" spans="6:18" ht="14.4">
      <c r="F180" s="3">
        <v>177</v>
      </c>
      <c r="G180" s="3">
        <v>1</v>
      </c>
      <c r="H180" s="3">
        <v>10.5</v>
      </c>
      <c r="I180" s="3">
        <v>70</v>
      </c>
      <c r="J180" s="3">
        <f t="shared" si="21"/>
        <v>67</v>
      </c>
      <c r="K180" s="3">
        <f t="shared" si="22"/>
        <v>920</v>
      </c>
      <c r="L180" s="3">
        <f t="shared" si="23"/>
        <v>1</v>
      </c>
      <c r="M180" s="3">
        <f t="shared" si="24"/>
        <v>1</v>
      </c>
      <c r="N180" s="3">
        <f t="shared" si="28"/>
        <v>-10</v>
      </c>
      <c r="O180">
        <f t="shared" si="20"/>
        <v>177</v>
      </c>
      <c r="P180" t="str">
        <f t="shared" si="25"/>
        <v>Yes</v>
      </c>
      <c r="Q180">
        <f t="shared" si="26"/>
        <v>11.5</v>
      </c>
      <c r="R180">
        <f t="shared" si="27"/>
        <v>57</v>
      </c>
    </row>
    <row r="181" spans="6:18" ht="14.4">
      <c r="F181" s="3">
        <v>178</v>
      </c>
      <c r="G181" s="4">
        <v>1</v>
      </c>
      <c r="H181" s="4">
        <v>8.5</v>
      </c>
      <c r="I181" s="4">
        <v>70.5</v>
      </c>
      <c r="J181" s="3">
        <f t="shared" si="21"/>
        <v>68.5</v>
      </c>
      <c r="K181" s="3">
        <f t="shared" si="22"/>
        <v>921</v>
      </c>
      <c r="L181" s="3">
        <f t="shared" si="23"/>
        <v>1</v>
      </c>
      <c r="M181" s="3">
        <f t="shared" si="24"/>
        <v>0.5</v>
      </c>
      <c r="N181" s="3">
        <f t="shared" si="28"/>
        <v>-7</v>
      </c>
      <c r="O181">
        <f t="shared" si="20"/>
        <v>178</v>
      </c>
      <c r="P181" t="str">
        <f t="shared" si="25"/>
        <v>Yes</v>
      </c>
      <c r="Q181">
        <f t="shared" si="26"/>
        <v>9</v>
      </c>
      <c r="R181">
        <f t="shared" si="27"/>
        <v>61.5</v>
      </c>
    </row>
    <row r="182" spans="6:18" ht="14.4">
      <c r="F182" s="3">
        <v>179</v>
      </c>
      <c r="G182" s="4">
        <v>1</v>
      </c>
      <c r="H182" s="4">
        <v>10</v>
      </c>
      <c r="I182" s="4">
        <v>71</v>
      </c>
      <c r="J182" s="3">
        <f t="shared" si="21"/>
        <v>70</v>
      </c>
      <c r="K182" s="3">
        <f t="shared" si="22"/>
        <v>922</v>
      </c>
      <c r="L182" s="3">
        <f t="shared" si="23"/>
        <v>0</v>
      </c>
      <c r="M182" s="3">
        <f t="shared" si="24"/>
        <v>0</v>
      </c>
      <c r="N182" s="3">
        <f t="shared" si="28"/>
        <v>-4</v>
      </c>
      <c r="O182">
        <f t="shared" si="20"/>
        <v>179</v>
      </c>
      <c r="P182" t="str">
        <f t="shared" si="25"/>
        <v>No</v>
      </c>
      <c r="Q182">
        <f t="shared" si="26"/>
        <v>10</v>
      </c>
      <c r="R182">
        <f t="shared" si="27"/>
        <v>66</v>
      </c>
    </row>
    <row r="183" spans="6:18" ht="14.4">
      <c r="F183" s="3">
        <v>180</v>
      </c>
      <c r="G183" s="2">
        <v>1</v>
      </c>
      <c r="H183" s="4">
        <v>10.5</v>
      </c>
      <c r="I183" s="4">
        <v>71</v>
      </c>
      <c r="J183" s="3">
        <f t="shared" si="21"/>
        <v>70</v>
      </c>
      <c r="K183" s="3">
        <f t="shared" si="22"/>
        <v>923</v>
      </c>
      <c r="L183" s="3">
        <f t="shared" si="23"/>
        <v>0</v>
      </c>
      <c r="M183" s="3">
        <f t="shared" si="24"/>
        <v>2</v>
      </c>
      <c r="N183" s="3">
        <f t="shared" si="28"/>
        <v>13</v>
      </c>
      <c r="O183">
        <f t="shared" si="20"/>
        <v>180</v>
      </c>
      <c r="P183" t="str">
        <f t="shared" si="25"/>
        <v>No</v>
      </c>
      <c r="Q183">
        <f t="shared" si="26"/>
        <v>12.5</v>
      </c>
      <c r="R183">
        <f t="shared" si="27"/>
        <v>83</v>
      </c>
    </row>
    <row r="184" spans="6:18" ht="14.4">
      <c r="F184" s="3">
        <v>181</v>
      </c>
      <c r="G184" s="4">
        <v>1</v>
      </c>
      <c r="H184" s="4">
        <v>12</v>
      </c>
      <c r="I184" s="4">
        <v>71</v>
      </c>
      <c r="J184" s="3">
        <f t="shared" si="21"/>
        <v>70</v>
      </c>
      <c r="K184" s="3">
        <f t="shared" si="22"/>
        <v>924</v>
      </c>
      <c r="L184" s="3">
        <f t="shared" si="23"/>
        <v>1</v>
      </c>
      <c r="M184" s="3">
        <f t="shared" si="24"/>
        <v>-1</v>
      </c>
      <c r="N184" s="3">
        <f t="shared" si="28"/>
        <v>7</v>
      </c>
      <c r="O184">
        <f t="shared" si="20"/>
        <v>181</v>
      </c>
      <c r="P184" t="str">
        <f t="shared" si="25"/>
        <v>Yes</v>
      </c>
      <c r="Q184">
        <f t="shared" si="26"/>
        <v>11</v>
      </c>
      <c r="R184">
        <f t="shared" si="27"/>
        <v>77</v>
      </c>
    </row>
    <row r="185" spans="6:18" ht="14.4">
      <c r="F185" s="3">
        <v>182</v>
      </c>
      <c r="G185" s="4">
        <v>1</v>
      </c>
      <c r="H185" s="4">
        <v>8.5</v>
      </c>
      <c r="I185" s="4">
        <v>72</v>
      </c>
      <c r="J185" s="3">
        <f t="shared" si="21"/>
        <v>73</v>
      </c>
      <c r="K185" s="3">
        <f t="shared" si="22"/>
        <v>925</v>
      </c>
      <c r="L185" s="3">
        <f t="shared" si="23"/>
        <v>1</v>
      </c>
      <c r="M185" s="3">
        <f t="shared" si="24"/>
        <v>-2</v>
      </c>
      <c r="N185" s="3">
        <f t="shared" si="28"/>
        <v>4</v>
      </c>
      <c r="O185">
        <f t="shared" si="20"/>
        <v>182</v>
      </c>
      <c r="P185" t="str">
        <f t="shared" si="25"/>
        <v>Yes</v>
      </c>
      <c r="Q185">
        <f t="shared" si="26"/>
        <v>6.5</v>
      </c>
      <c r="R185">
        <f t="shared" si="27"/>
        <v>77</v>
      </c>
    </row>
    <row r="186" spans="6:18" ht="14.4">
      <c r="F186" s="3">
        <v>183</v>
      </c>
      <c r="G186" s="4">
        <v>1</v>
      </c>
      <c r="H186" s="4">
        <v>10</v>
      </c>
      <c r="I186" s="4">
        <v>72</v>
      </c>
      <c r="J186" s="3">
        <f t="shared" si="21"/>
        <v>73</v>
      </c>
      <c r="K186" s="3">
        <f t="shared" si="22"/>
        <v>926</v>
      </c>
      <c r="L186" s="3">
        <f t="shared" si="23"/>
        <v>0</v>
      </c>
      <c r="M186" s="3">
        <f t="shared" si="24"/>
        <v>1</v>
      </c>
      <c r="N186" s="3">
        <f t="shared" si="28"/>
        <v>1</v>
      </c>
      <c r="O186">
        <f t="shared" si="20"/>
        <v>183</v>
      </c>
      <c r="P186" t="str">
        <f t="shared" si="25"/>
        <v>No</v>
      </c>
      <c r="Q186">
        <f t="shared" si="26"/>
        <v>11</v>
      </c>
      <c r="R186">
        <f t="shared" si="27"/>
        <v>74</v>
      </c>
    </row>
    <row r="187" spans="6:18" ht="14.4">
      <c r="F187" s="3">
        <v>184</v>
      </c>
      <c r="G187" s="4">
        <v>1</v>
      </c>
      <c r="H187" s="4">
        <v>11</v>
      </c>
      <c r="I187" s="4">
        <v>72</v>
      </c>
      <c r="J187" s="3">
        <f t="shared" si="21"/>
        <v>73</v>
      </c>
      <c r="K187" s="3">
        <f t="shared" si="22"/>
        <v>927</v>
      </c>
      <c r="L187" s="3">
        <f t="shared" si="23"/>
        <v>0</v>
      </c>
      <c r="M187" s="3">
        <f t="shared" si="24"/>
        <v>0.5</v>
      </c>
      <c r="N187" s="3">
        <f t="shared" si="28"/>
        <v>-1</v>
      </c>
      <c r="O187">
        <f t="shared" si="20"/>
        <v>184</v>
      </c>
      <c r="P187" t="str">
        <f t="shared" si="25"/>
        <v>No</v>
      </c>
      <c r="Q187">
        <f t="shared" si="26"/>
        <v>11.5</v>
      </c>
      <c r="R187">
        <f t="shared" si="27"/>
        <v>72</v>
      </c>
    </row>
    <row r="188" spans="6:18" ht="14.4">
      <c r="F188" s="3">
        <v>185</v>
      </c>
      <c r="G188" s="4">
        <v>1</v>
      </c>
      <c r="H188" s="4">
        <v>11</v>
      </c>
      <c r="I188" s="4">
        <v>72</v>
      </c>
      <c r="J188" s="3">
        <f t="shared" si="21"/>
        <v>73</v>
      </c>
      <c r="K188" s="3">
        <f t="shared" si="22"/>
        <v>928</v>
      </c>
      <c r="L188" s="3">
        <f t="shared" si="23"/>
        <v>1</v>
      </c>
      <c r="M188" s="3">
        <f t="shared" si="24"/>
        <v>0</v>
      </c>
      <c r="N188" s="3">
        <f t="shared" si="28"/>
        <v>-10</v>
      </c>
      <c r="O188">
        <f t="shared" si="20"/>
        <v>185</v>
      </c>
      <c r="P188" t="str">
        <f t="shared" si="25"/>
        <v>Yes</v>
      </c>
      <c r="Q188">
        <f t="shared" si="26"/>
        <v>11</v>
      </c>
      <c r="R188">
        <f t="shared" si="27"/>
        <v>63</v>
      </c>
    </row>
    <row r="189" spans="6:18" ht="14.4">
      <c r="F189" s="3">
        <v>186</v>
      </c>
      <c r="G189" s="4">
        <v>1</v>
      </c>
      <c r="H189" s="4">
        <v>10</v>
      </c>
      <c r="I189" s="4">
        <v>74</v>
      </c>
      <c r="J189" s="3">
        <f t="shared" si="21"/>
        <v>79</v>
      </c>
      <c r="K189" s="3">
        <f t="shared" si="22"/>
        <v>929</v>
      </c>
      <c r="L189" s="3">
        <f t="shared" si="23"/>
        <v>1</v>
      </c>
      <c r="M189" s="3">
        <f t="shared" si="24"/>
        <v>2</v>
      </c>
      <c r="N189" s="3">
        <f t="shared" si="28"/>
        <v>-7</v>
      </c>
      <c r="O189">
        <f t="shared" si="20"/>
        <v>186</v>
      </c>
      <c r="P189" t="str">
        <f t="shared" si="25"/>
        <v>Yes</v>
      </c>
      <c r="Q189">
        <f t="shared" si="26"/>
        <v>12</v>
      </c>
      <c r="R189">
        <f t="shared" si="27"/>
        <v>72</v>
      </c>
    </row>
    <row r="190" spans="6:18" ht="14.4">
      <c r="F190" s="3">
        <v>187</v>
      </c>
      <c r="G190" s="4">
        <v>1</v>
      </c>
      <c r="H190" s="4">
        <v>11</v>
      </c>
      <c r="I190" s="4">
        <v>74</v>
      </c>
      <c r="J190" s="3">
        <f t="shared" si="21"/>
        <v>79</v>
      </c>
      <c r="K190" s="3">
        <f t="shared" si="22"/>
        <v>930</v>
      </c>
      <c r="L190" s="3">
        <f t="shared" si="23"/>
        <v>0</v>
      </c>
      <c r="M190" s="3">
        <f t="shared" si="24"/>
        <v>-1</v>
      </c>
      <c r="N190" s="3">
        <f t="shared" si="28"/>
        <v>-4</v>
      </c>
      <c r="O190">
        <f t="shared" si="20"/>
        <v>187</v>
      </c>
      <c r="P190" t="str">
        <f t="shared" si="25"/>
        <v>No</v>
      </c>
      <c r="Q190">
        <f t="shared" si="26"/>
        <v>10</v>
      </c>
      <c r="R190">
        <f t="shared" si="27"/>
        <v>75</v>
      </c>
    </row>
    <row r="191" spans="6:18" ht="14.4">
      <c r="F191" s="3">
        <v>188</v>
      </c>
      <c r="G191" s="4">
        <v>0</v>
      </c>
      <c r="H191" s="4">
        <v>10.5</v>
      </c>
      <c r="I191" s="4">
        <v>63</v>
      </c>
      <c r="J191" s="3">
        <f t="shared" si="21"/>
        <v>46</v>
      </c>
      <c r="K191" s="3">
        <f t="shared" si="22"/>
        <v>931</v>
      </c>
      <c r="L191" s="3">
        <f t="shared" si="23"/>
        <v>0</v>
      </c>
      <c r="M191" s="3">
        <f t="shared" si="24"/>
        <v>-2</v>
      </c>
      <c r="N191" s="3">
        <f t="shared" si="28"/>
        <v>13</v>
      </c>
      <c r="O191">
        <f t="shared" si="20"/>
        <v>188</v>
      </c>
      <c r="P191" t="str">
        <f t="shared" si="25"/>
        <v>Yes</v>
      </c>
      <c r="Q191">
        <f t="shared" si="26"/>
        <v>8.5</v>
      </c>
      <c r="R191">
        <f t="shared" si="27"/>
        <v>59</v>
      </c>
    </row>
    <row r="192" spans="6:18" ht="14.4">
      <c r="F192" s="3">
        <v>189</v>
      </c>
      <c r="G192" s="4">
        <v>0</v>
      </c>
      <c r="H192" s="3">
        <v>9</v>
      </c>
      <c r="I192" s="3">
        <v>63</v>
      </c>
      <c r="J192" s="3">
        <f t="shared" si="21"/>
        <v>46</v>
      </c>
      <c r="K192" s="3">
        <f t="shared" si="22"/>
        <v>932</v>
      </c>
      <c r="L192" s="3">
        <f t="shared" si="23"/>
        <v>1</v>
      </c>
      <c r="M192" s="3">
        <f t="shared" si="24"/>
        <v>1</v>
      </c>
      <c r="N192" s="3">
        <f t="shared" si="28"/>
        <v>7</v>
      </c>
      <c r="O192">
        <f t="shared" si="20"/>
        <v>189</v>
      </c>
      <c r="P192" t="str">
        <f t="shared" si="25"/>
        <v>No</v>
      </c>
      <c r="Q192">
        <f t="shared" si="26"/>
        <v>10</v>
      </c>
      <c r="R192">
        <f t="shared" si="27"/>
        <v>53</v>
      </c>
    </row>
    <row r="193" spans="6:18" ht="14.4">
      <c r="F193" s="3">
        <v>190</v>
      </c>
      <c r="G193" s="4">
        <v>0</v>
      </c>
      <c r="H193" s="4">
        <v>7.5</v>
      </c>
      <c r="I193" s="4">
        <v>64</v>
      </c>
      <c r="J193" s="3">
        <f t="shared" si="21"/>
        <v>49</v>
      </c>
      <c r="K193" s="3">
        <f t="shared" si="22"/>
        <v>933</v>
      </c>
      <c r="L193" s="3">
        <f t="shared" si="23"/>
        <v>1</v>
      </c>
      <c r="M193" s="3">
        <f t="shared" si="24"/>
        <v>0.5</v>
      </c>
      <c r="N193" s="3">
        <f t="shared" si="28"/>
        <v>4</v>
      </c>
      <c r="O193">
        <f t="shared" si="20"/>
        <v>190</v>
      </c>
      <c r="P193" t="str">
        <f t="shared" si="25"/>
        <v>No</v>
      </c>
      <c r="Q193">
        <f t="shared" si="26"/>
        <v>8</v>
      </c>
      <c r="R193">
        <f t="shared" si="27"/>
        <v>53</v>
      </c>
    </row>
    <row r="194" spans="6:18" ht="14.4">
      <c r="F194" s="3">
        <v>191</v>
      </c>
      <c r="G194" s="4">
        <v>0</v>
      </c>
      <c r="H194" s="4">
        <v>8</v>
      </c>
      <c r="I194" s="4">
        <v>64</v>
      </c>
      <c r="J194" s="3">
        <f t="shared" si="21"/>
        <v>49</v>
      </c>
      <c r="K194" s="3">
        <f t="shared" si="22"/>
        <v>934</v>
      </c>
      <c r="L194" s="3">
        <f t="shared" si="23"/>
        <v>0</v>
      </c>
      <c r="M194" s="3">
        <f t="shared" si="24"/>
        <v>0</v>
      </c>
      <c r="N194" s="3">
        <f t="shared" si="28"/>
        <v>1</v>
      </c>
      <c r="O194">
        <f t="shared" si="20"/>
        <v>191</v>
      </c>
      <c r="P194" t="str">
        <f t="shared" si="25"/>
        <v>Yes</v>
      </c>
      <c r="Q194">
        <f t="shared" si="26"/>
        <v>8</v>
      </c>
      <c r="R194">
        <f t="shared" si="27"/>
        <v>50</v>
      </c>
    </row>
    <row r="195" spans="6:18" ht="14.4">
      <c r="F195" s="3">
        <v>192</v>
      </c>
      <c r="G195" s="4">
        <v>0</v>
      </c>
      <c r="H195" s="4">
        <v>10</v>
      </c>
      <c r="I195" s="4">
        <v>64</v>
      </c>
      <c r="J195" s="3">
        <f t="shared" si="21"/>
        <v>49</v>
      </c>
      <c r="K195" s="3">
        <f t="shared" si="22"/>
        <v>935</v>
      </c>
      <c r="L195" s="3">
        <f t="shared" si="23"/>
        <v>0</v>
      </c>
      <c r="M195" s="3">
        <f t="shared" si="24"/>
        <v>2</v>
      </c>
      <c r="N195" s="3">
        <f t="shared" si="28"/>
        <v>-1</v>
      </c>
      <c r="O195">
        <f t="shared" si="20"/>
        <v>192</v>
      </c>
      <c r="P195" t="str">
        <f t="shared" si="25"/>
        <v>Yes</v>
      </c>
      <c r="Q195">
        <f t="shared" si="26"/>
        <v>12</v>
      </c>
      <c r="R195">
        <f t="shared" si="27"/>
        <v>48</v>
      </c>
    </row>
    <row r="196" spans="6:18" ht="14.4">
      <c r="F196" s="3">
        <v>193</v>
      </c>
      <c r="G196" s="4">
        <v>0</v>
      </c>
      <c r="H196" s="4">
        <v>10</v>
      </c>
      <c r="I196" s="4">
        <v>64</v>
      </c>
      <c r="J196" s="3">
        <f t="shared" si="21"/>
        <v>49</v>
      </c>
      <c r="K196" s="3">
        <f t="shared" si="22"/>
        <v>936</v>
      </c>
      <c r="L196" s="3">
        <f t="shared" si="23"/>
        <v>1</v>
      </c>
      <c r="M196" s="3">
        <f t="shared" si="24"/>
        <v>-1</v>
      </c>
      <c r="N196" s="3">
        <f t="shared" si="28"/>
        <v>-10</v>
      </c>
      <c r="O196">
        <f t="shared" ref="O196:O259" si="29">F196</f>
        <v>193</v>
      </c>
      <c r="P196" t="str">
        <f t="shared" si="25"/>
        <v>No</v>
      </c>
      <c r="Q196">
        <f t="shared" si="26"/>
        <v>9</v>
      </c>
      <c r="R196">
        <f t="shared" si="27"/>
        <v>39</v>
      </c>
    </row>
    <row r="197" spans="6:18" ht="14.4">
      <c r="F197" s="3">
        <v>194</v>
      </c>
      <c r="G197" s="4">
        <v>0</v>
      </c>
      <c r="H197" s="4">
        <v>8.5</v>
      </c>
      <c r="I197" s="4">
        <v>65</v>
      </c>
      <c r="J197" s="3">
        <f t="shared" ref="J197:J260" si="30">(I197-71)*3+70</f>
        <v>52</v>
      </c>
      <c r="K197" s="3">
        <f t="shared" ref="K197:K260" si="31">$B$10+O197</f>
        <v>937</v>
      </c>
      <c r="L197" s="3">
        <f t="shared" ref="L197:L260" si="32">CHOOSE(1+MOD($K197,4),1,1,0,0)</f>
        <v>1</v>
      </c>
      <c r="M197" s="3">
        <f t="shared" ref="M197:M260" si="33">CHOOSE(1+MOD($K197,6),-1,-2,1,0.5,0,2)</f>
        <v>-2</v>
      </c>
      <c r="N197" s="3">
        <f t="shared" si="28"/>
        <v>-7</v>
      </c>
      <c r="O197">
        <f t="shared" si="29"/>
        <v>194</v>
      </c>
      <c r="P197" t="str">
        <f t="shared" ref="P197:P260" si="34">IF(IF(L197,G197,1-G197),"Yes","No")</f>
        <v>No</v>
      </c>
      <c r="Q197">
        <f t="shared" ref="Q197:Q260" si="35">MAX(MIN(H197+M197,$H$1),$H$2)</f>
        <v>6.5</v>
      </c>
      <c r="R197">
        <f t="shared" ref="R197:R260" si="36">MAX(MIN(J197+N197,$J$1),$J$2)</f>
        <v>45</v>
      </c>
    </row>
    <row r="198" spans="6:18" ht="14.4">
      <c r="F198" s="3">
        <v>195</v>
      </c>
      <c r="G198" s="4">
        <v>0</v>
      </c>
      <c r="H198" s="4">
        <v>9</v>
      </c>
      <c r="I198" s="4">
        <v>65</v>
      </c>
      <c r="J198" s="3">
        <f t="shared" si="30"/>
        <v>52</v>
      </c>
      <c r="K198" s="3">
        <f t="shared" si="31"/>
        <v>938</v>
      </c>
      <c r="L198" s="3">
        <f t="shared" si="32"/>
        <v>0</v>
      </c>
      <c r="M198" s="3">
        <f t="shared" si="33"/>
        <v>1</v>
      </c>
      <c r="N198" s="3">
        <f t="shared" ref="N198:N261" si="37">CHOOSE(1+MOD($K198,8),-10,-7,-4,13,7,4,1,-1)</f>
        <v>-4</v>
      </c>
      <c r="O198">
        <f t="shared" si="29"/>
        <v>195</v>
      </c>
      <c r="P198" t="str">
        <f t="shared" si="34"/>
        <v>Yes</v>
      </c>
      <c r="Q198">
        <f t="shared" si="35"/>
        <v>10</v>
      </c>
      <c r="R198">
        <f t="shared" si="36"/>
        <v>48</v>
      </c>
    </row>
    <row r="199" spans="6:18" ht="14.4">
      <c r="F199" s="3">
        <v>196</v>
      </c>
      <c r="G199" s="2">
        <v>0</v>
      </c>
      <c r="H199" s="4">
        <v>9.5</v>
      </c>
      <c r="I199" s="4">
        <v>65</v>
      </c>
      <c r="J199" s="3">
        <f t="shared" si="30"/>
        <v>52</v>
      </c>
      <c r="K199" s="3">
        <f t="shared" si="31"/>
        <v>939</v>
      </c>
      <c r="L199" s="3">
        <f t="shared" si="32"/>
        <v>0</v>
      </c>
      <c r="M199" s="3">
        <f t="shared" si="33"/>
        <v>0.5</v>
      </c>
      <c r="N199" s="3">
        <f t="shared" si="37"/>
        <v>13</v>
      </c>
      <c r="O199">
        <f t="shared" si="29"/>
        <v>196</v>
      </c>
      <c r="P199" t="str">
        <f t="shared" si="34"/>
        <v>Yes</v>
      </c>
      <c r="Q199">
        <f t="shared" si="35"/>
        <v>10</v>
      </c>
      <c r="R199">
        <f t="shared" si="36"/>
        <v>65</v>
      </c>
    </row>
    <row r="200" spans="6:18" ht="14.4">
      <c r="F200" s="3">
        <v>197</v>
      </c>
      <c r="G200" s="4">
        <v>0</v>
      </c>
      <c r="H200" s="4">
        <v>12</v>
      </c>
      <c r="I200" s="4">
        <v>65</v>
      </c>
      <c r="J200" s="3">
        <f t="shared" si="30"/>
        <v>52</v>
      </c>
      <c r="K200" s="3">
        <f t="shared" si="31"/>
        <v>940</v>
      </c>
      <c r="L200" s="3">
        <f t="shared" si="32"/>
        <v>1</v>
      </c>
      <c r="M200" s="3">
        <f t="shared" si="33"/>
        <v>0</v>
      </c>
      <c r="N200" s="3">
        <f t="shared" si="37"/>
        <v>7</v>
      </c>
      <c r="O200">
        <f t="shared" si="29"/>
        <v>197</v>
      </c>
      <c r="P200" t="str">
        <f t="shared" si="34"/>
        <v>No</v>
      </c>
      <c r="Q200">
        <f t="shared" si="35"/>
        <v>12</v>
      </c>
      <c r="R200">
        <f t="shared" si="36"/>
        <v>59</v>
      </c>
    </row>
    <row r="201" spans="6:18" ht="14.4">
      <c r="F201" s="3">
        <v>198</v>
      </c>
      <c r="G201" s="4">
        <v>0</v>
      </c>
      <c r="H201" s="4">
        <v>9</v>
      </c>
      <c r="I201" s="4">
        <v>66</v>
      </c>
      <c r="J201" s="3">
        <f t="shared" si="30"/>
        <v>55</v>
      </c>
      <c r="K201" s="3">
        <f t="shared" si="31"/>
        <v>941</v>
      </c>
      <c r="L201" s="3">
        <f t="shared" si="32"/>
        <v>1</v>
      </c>
      <c r="M201" s="3">
        <f t="shared" si="33"/>
        <v>2</v>
      </c>
      <c r="N201" s="3">
        <f t="shared" si="37"/>
        <v>4</v>
      </c>
      <c r="O201">
        <f t="shared" si="29"/>
        <v>198</v>
      </c>
      <c r="P201" t="str">
        <f t="shared" si="34"/>
        <v>No</v>
      </c>
      <c r="Q201">
        <f t="shared" si="35"/>
        <v>11</v>
      </c>
      <c r="R201">
        <f t="shared" si="36"/>
        <v>59</v>
      </c>
    </row>
    <row r="202" spans="6:18" ht="14.4">
      <c r="F202" s="3">
        <v>199</v>
      </c>
      <c r="G202" s="4">
        <v>0</v>
      </c>
      <c r="H202" s="4">
        <v>9.5</v>
      </c>
      <c r="I202" s="4">
        <v>66</v>
      </c>
      <c r="J202" s="3">
        <f t="shared" si="30"/>
        <v>55</v>
      </c>
      <c r="K202" s="3">
        <f t="shared" si="31"/>
        <v>942</v>
      </c>
      <c r="L202" s="3">
        <f t="shared" si="32"/>
        <v>0</v>
      </c>
      <c r="M202" s="3">
        <f t="shared" si="33"/>
        <v>-1</v>
      </c>
      <c r="N202" s="3">
        <f t="shared" si="37"/>
        <v>1</v>
      </c>
      <c r="O202">
        <f t="shared" si="29"/>
        <v>199</v>
      </c>
      <c r="P202" t="str">
        <f t="shared" si="34"/>
        <v>Yes</v>
      </c>
      <c r="Q202">
        <f t="shared" si="35"/>
        <v>8.5</v>
      </c>
      <c r="R202">
        <f t="shared" si="36"/>
        <v>56</v>
      </c>
    </row>
    <row r="203" spans="6:18" ht="14.4">
      <c r="F203" s="3">
        <v>200</v>
      </c>
      <c r="G203" s="4">
        <v>0</v>
      </c>
      <c r="H203" s="4">
        <v>9.5</v>
      </c>
      <c r="I203" s="4">
        <v>66</v>
      </c>
      <c r="J203" s="3">
        <f t="shared" si="30"/>
        <v>55</v>
      </c>
      <c r="K203" s="3">
        <f t="shared" si="31"/>
        <v>943</v>
      </c>
      <c r="L203" s="3">
        <f t="shared" si="32"/>
        <v>0</v>
      </c>
      <c r="M203" s="3">
        <f t="shared" si="33"/>
        <v>-2</v>
      </c>
      <c r="N203" s="3">
        <f t="shared" si="37"/>
        <v>-1</v>
      </c>
      <c r="O203">
        <f t="shared" si="29"/>
        <v>200</v>
      </c>
      <c r="P203" t="str">
        <f t="shared" si="34"/>
        <v>Yes</v>
      </c>
      <c r="Q203">
        <f t="shared" si="35"/>
        <v>7.5</v>
      </c>
      <c r="R203">
        <f t="shared" si="36"/>
        <v>54</v>
      </c>
    </row>
    <row r="204" spans="6:18" ht="14.4">
      <c r="F204" s="3">
        <v>201</v>
      </c>
      <c r="G204" s="2">
        <v>0</v>
      </c>
      <c r="H204" s="4">
        <v>10.5</v>
      </c>
      <c r="I204" s="4">
        <v>66</v>
      </c>
      <c r="J204" s="3">
        <f t="shared" si="30"/>
        <v>55</v>
      </c>
      <c r="K204" s="3">
        <f t="shared" si="31"/>
        <v>944</v>
      </c>
      <c r="L204" s="3">
        <f t="shared" si="32"/>
        <v>1</v>
      </c>
      <c r="M204" s="3">
        <f t="shared" si="33"/>
        <v>1</v>
      </c>
      <c r="N204" s="3">
        <f t="shared" si="37"/>
        <v>-10</v>
      </c>
      <c r="O204">
        <f t="shared" si="29"/>
        <v>201</v>
      </c>
      <c r="P204" t="str">
        <f t="shared" si="34"/>
        <v>No</v>
      </c>
      <c r="Q204">
        <f t="shared" si="35"/>
        <v>11.5</v>
      </c>
      <c r="R204">
        <f t="shared" si="36"/>
        <v>45</v>
      </c>
    </row>
    <row r="205" spans="6:18" ht="14.4">
      <c r="F205" s="3">
        <v>202</v>
      </c>
      <c r="G205" s="4">
        <v>0</v>
      </c>
      <c r="H205" s="4">
        <v>11</v>
      </c>
      <c r="I205" s="4">
        <v>66</v>
      </c>
      <c r="J205" s="3">
        <f t="shared" si="30"/>
        <v>55</v>
      </c>
      <c r="K205" s="3">
        <f t="shared" si="31"/>
        <v>945</v>
      </c>
      <c r="L205" s="3">
        <f t="shared" si="32"/>
        <v>1</v>
      </c>
      <c r="M205" s="3">
        <f t="shared" si="33"/>
        <v>0.5</v>
      </c>
      <c r="N205" s="3">
        <f t="shared" si="37"/>
        <v>-7</v>
      </c>
      <c r="O205">
        <f t="shared" si="29"/>
        <v>202</v>
      </c>
      <c r="P205" t="str">
        <f t="shared" si="34"/>
        <v>No</v>
      </c>
      <c r="Q205">
        <f t="shared" si="35"/>
        <v>11.5</v>
      </c>
      <c r="R205">
        <f t="shared" si="36"/>
        <v>48</v>
      </c>
    </row>
    <row r="206" spans="6:18" ht="14.4">
      <c r="F206" s="3">
        <v>203</v>
      </c>
      <c r="G206" s="4">
        <v>0</v>
      </c>
      <c r="H206" s="4">
        <v>12</v>
      </c>
      <c r="I206" s="4">
        <v>66</v>
      </c>
      <c r="J206" s="3">
        <f t="shared" si="30"/>
        <v>55</v>
      </c>
      <c r="K206" s="3">
        <f t="shared" si="31"/>
        <v>946</v>
      </c>
      <c r="L206" s="3">
        <f t="shared" si="32"/>
        <v>0</v>
      </c>
      <c r="M206" s="3">
        <f t="shared" si="33"/>
        <v>0</v>
      </c>
      <c r="N206" s="3">
        <f t="shared" si="37"/>
        <v>-4</v>
      </c>
      <c r="O206">
        <f t="shared" si="29"/>
        <v>203</v>
      </c>
      <c r="P206" t="str">
        <f t="shared" si="34"/>
        <v>Yes</v>
      </c>
      <c r="Q206">
        <f t="shared" si="35"/>
        <v>12</v>
      </c>
      <c r="R206">
        <f t="shared" si="36"/>
        <v>51</v>
      </c>
    </row>
    <row r="207" spans="6:18" ht="14.4">
      <c r="F207" s="3">
        <v>204</v>
      </c>
      <c r="G207" s="4">
        <v>0</v>
      </c>
      <c r="H207" s="3">
        <v>10</v>
      </c>
      <c r="I207" s="3">
        <v>66</v>
      </c>
      <c r="J207" s="3">
        <f t="shared" si="30"/>
        <v>55</v>
      </c>
      <c r="K207" s="3">
        <f t="shared" si="31"/>
        <v>947</v>
      </c>
      <c r="L207" s="3">
        <f t="shared" si="32"/>
        <v>0</v>
      </c>
      <c r="M207" s="3">
        <f t="shared" si="33"/>
        <v>2</v>
      </c>
      <c r="N207" s="3">
        <f t="shared" si="37"/>
        <v>13</v>
      </c>
      <c r="O207">
        <f t="shared" si="29"/>
        <v>204</v>
      </c>
      <c r="P207" t="str">
        <f t="shared" si="34"/>
        <v>Yes</v>
      </c>
      <c r="Q207">
        <f t="shared" si="35"/>
        <v>12</v>
      </c>
      <c r="R207">
        <f t="shared" si="36"/>
        <v>68</v>
      </c>
    </row>
    <row r="208" spans="6:18" ht="14.4">
      <c r="F208" s="3">
        <v>205</v>
      </c>
      <c r="G208" s="4">
        <v>0</v>
      </c>
      <c r="H208" s="3">
        <v>9</v>
      </c>
      <c r="I208" s="3">
        <v>66</v>
      </c>
      <c r="J208" s="3">
        <f t="shared" si="30"/>
        <v>55</v>
      </c>
      <c r="K208" s="3">
        <f t="shared" si="31"/>
        <v>948</v>
      </c>
      <c r="L208" s="3">
        <f t="shared" si="32"/>
        <v>1</v>
      </c>
      <c r="M208" s="3">
        <f t="shared" si="33"/>
        <v>-1</v>
      </c>
      <c r="N208" s="3">
        <f t="shared" si="37"/>
        <v>7</v>
      </c>
      <c r="O208">
        <f t="shared" si="29"/>
        <v>205</v>
      </c>
      <c r="P208" t="str">
        <f t="shared" si="34"/>
        <v>No</v>
      </c>
      <c r="Q208">
        <f t="shared" si="35"/>
        <v>8</v>
      </c>
      <c r="R208">
        <f t="shared" si="36"/>
        <v>62</v>
      </c>
    </row>
    <row r="209" spans="6:18" ht="14.4">
      <c r="F209" s="3">
        <v>206</v>
      </c>
      <c r="G209" s="4">
        <v>0</v>
      </c>
      <c r="H209" s="4">
        <v>10</v>
      </c>
      <c r="I209" s="4">
        <v>67</v>
      </c>
      <c r="J209" s="3">
        <f t="shared" si="30"/>
        <v>58</v>
      </c>
      <c r="K209" s="3">
        <f t="shared" si="31"/>
        <v>949</v>
      </c>
      <c r="L209" s="3">
        <f t="shared" si="32"/>
        <v>1</v>
      </c>
      <c r="M209" s="3">
        <f t="shared" si="33"/>
        <v>-2</v>
      </c>
      <c r="N209" s="3">
        <f t="shared" si="37"/>
        <v>4</v>
      </c>
      <c r="O209">
        <f t="shared" si="29"/>
        <v>206</v>
      </c>
      <c r="P209" t="str">
        <f t="shared" si="34"/>
        <v>No</v>
      </c>
      <c r="Q209">
        <f t="shared" si="35"/>
        <v>8</v>
      </c>
      <c r="R209">
        <f t="shared" si="36"/>
        <v>62</v>
      </c>
    </row>
    <row r="210" spans="6:18" ht="14.4">
      <c r="F210" s="3">
        <v>207</v>
      </c>
      <c r="G210" s="4">
        <v>0</v>
      </c>
      <c r="H210" s="4">
        <v>11</v>
      </c>
      <c r="I210" s="4">
        <v>67</v>
      </c>
      <c r="J210" s="3">
        <f t="shared" si="30"/>
        <v>58</v>
      </c>
      <c r="K210" s="3">
        <f t="shared" si="31"/>
        <v>950</v>
      </c>
      <c r="L210" s="3">
        <f t="shared" si="32"/>
        <v>0</v>
      </c>
      <c r="M210" s="3">
        <f t="shared" si="33"/>
        <v>1</v>
      </c>
      <c r="N210" s="3">
        <f t="shared" si="37"/>
        <v>1</v>
      </c>
      <c r="O210">
        <f t="shared" si="29"/>
        <v>207</v>
      </c>
      <c r="P210" t="str">
        <f t="shared" si="34"/>
        <v>Yes</v>
      </c>
      <c r="Q210">
        <f t="shared" si="35"/>
        <v>12</v>
      </c>
      <c r="R210">
        <f t="shared" si="36"/>
        <v>59</v>
      </c>
    </row>
    <row r="211" spans="6:18" ht="14.4">
      <c r="F211" s="3">
        <v>208</v>
      </c>
      <c r="G211" s="4">
        <v>0</v>
      </c>
      <c r="H211" s="4">
        <v>7</v>
      </c>
      <c r="I211" s="4">
        <v>67.319999999999993</v>
      </c>
      <c r="J211" s="3">
        <f t="shared" si="30"/>
        <v>58.95999999999998</v>
      </c>
      <c r="K211" s="3">
        <f t="shared" si="31"/>
        <v>951</v>
      </c>
      <c r="L211" s="3">
        <f t="shared" si="32"/>
        <v>0</v>
      </c>
      <c r="M211" s="3">
        <f t="shared" si="33"/>
        <v>0.5</v>
      </c>
      <c r="N211" s="3">
        <f t="shared" si="37"/>
        <v>-1</v>
      </c>
      <c r="O211">
        <f t="shared" si="29"/>
        <v>208</v>
      </c>
      <c r="P211" t="str">
        <f t="shared" si="34"/>
        <v>Yes</v>
      </c>
      <c r="Q211">
        <f t="shared" si="35"/>
        <v>7.5</v>
      </c>
      <c r="R211">
        <f t="shared" si="36"/>
        <v>57.95999999999998</v>
      </c>
    </row>
    <row r="212" spans="6:18" ht="14.4">
      <c r="F212" s="3">
        <v>209</v>
      </c>
      <c r="G212" s="4">
        <v>0</v>
      </c>
      <c r="H212" s="4">
        <v>8</v>
      </c>
      <c r="I212" s="4">
        <v>68</v>
      </c>
      <c r="J212" s="3">
        <f t="shared" si="30"/>
        <v>61</v>
      </c>
      <c r="K212" s="3">
        <f t="shared" si="31"/>
        <v>952</v>
      </c>
      <c r="L212" s="3">
        <f t="shared" si="32"/>
        <v>1</v>
      </c>
      <c r="M212" s="3">
        <f t="shared" si="33"/>
        <v>0</v>
      </c>
      <c r="N212" s="3">
        <f t="shared" si="37"/>
        <v>-10</v>
      </c>
      <c r="O212">
        <f t="shared" si="29"/>
        <v>209</v>
      </c>
      <c r="P212" t="str">
        <f t="shared" si="34"/>
        <v>No</v>
      </c>
      <c r="Q212">
        <f t="shared" si="35"/>
        <v>8</v>
      </c>
      <c r="R212">
        <f t="shared" si="36"/>
        <v>51</v>
      </c>
    </row>
    <row r="213" spans="6:18" ht="14.4">
      <c r="F213" s="3">
        <v>210</v>
      </c>
      <c r="G213" s="4">
        <v>0</v>
      </c>
      <c r="H213" s="4">
        <v>9</v>
      </c>
      <c r="I213" s="4">
        <v>68</v>
      </c>
      <c r="J213" s="3">
        <f t="shared" si="30"/>
        <v>61</v>
      </c>
      <c r="K213" s="3">
        <f t="shared" si="31"/>
        <v>953</v>
      </c>
      <c r="L213" s="3">
        <f t="shared" si="32"/>
        <v>1</v>
      </c>
      <c r="M213" s="3">
        <f t="shared" si="33"/>
        <v>2</v>
      </c>
      <c r="N213" s="3">
        <f t="shared" si="37"/>
        <v>-7</v>
      </c>
      <c r="O213">
        <f t="shared" si="29"/>
        <v>210</v>
      </c>
      <c r="P213" t="str">
        <f t="shared" si="34"/>
        <v>No</v>
      </c>
      <c r="Q213">
        <f t="shared" si="35"/>
        <v>11</v>
      </c>
      <c r="R213">
        <f t="shared" si="36"/>
        <v>54</v>
      </c>
    </row>
    <row r="214" spans="6:18" ht="14.4">
      <c r="F214" s="3">
        <v>211</v>
      </c>
      <c r="G214" s="4">
        <v>0</v>
      </c>
      <c r="H214" s="4">
        <v>9</v>
      </c>
      <c r="I214" s="4">
        <v>68</v>
      </c>
      <c r="J214" s="3">
        <f t="shared" si="30"/>
        <v>61</v>
      </c>
      <c r="K214" s="3">
        <f t="shared" si="31"/>
        <v>954</v>
      </c>
      <c r="L214" s="3">
        <f t="shared" si="32"/>
        <v>0</v>
      </c>
      <c r="M214" s="3">
        <f t="shared" si="33"/>
        <v>-1</v>
      </c>
      <c r="N214" s="3">
        <f t="shared" si="37"/>
        <v>-4</v>
      </c>
      <c r="O214">
        <f t="shared" si="29"/>
        <v>211</v>
      </c>
      <c r="P214" t="str">
        <f t="shared" si="34"/>
        <v>Yes</v>
      </c>
      <c r="Q214">
        <f t="shared" si="35"/>
        <v>8</v>
      </c>
      <c r="R214">
        <f t="shared" si="36"/>
        <v>57</v>
      </c>
    </row>
    <row r="215" spans="6:18" ht="14.4">
      <c r="F215" s="3">
        <v>212</v>
      </c>
      <c r="G215" s="4">
        <v>0</v>
      </c>
      <c r="H215" s="4">
        <v>9</v>
      </c>
      <c r="I215" s="4">
        <v>68</v>
      </c>
      <c r="J215" s="3">
        <f t="shared" si="30"/>
        <v>61</v>
      </c>
      <c r="K215" s="3">
        <f t="shared" si="31"/>
        <v>955</v>
      </c>
      <c r="L215" s="3">
        <f t="shared" si="32"/>
        <v>0</v>
      </c>
      <c r="M215" s="3">
        <f t="shared" si="33"/>
        <v>-2</v>
      </c>
      <c r="N215" s="3">
        <f t="shared" si="37"/>
        <v>13</v>
      </c>
      <c r="O215">
        <f t="shared" si="29"/>
        <v>212</v>
      </c>
      <c r="P215" t="str">
        <f t="shared" si="34"/>
        <v>Yes</v>
      </c>
      <c r="Q215">
        <f t="shared" si="35"/>
        <v>7</v>
      </c>
      <c r="R215">
        <f t="shared" si="36"/>
        <v>74</v>
      </c>
    </row>
    <row r="216" spans="6:18" ht="14.4">
      <c r="F216" s="3">
        <v>213</v>
      </c>
      <c r="G216" s="4">
        <v>0</v>
      </c>
      <c r="H216" s="4">
        <v>9.5</v>
      </c>
      <c r="I216" s="4">
        <v>68</v>
      </c>
      <c r="J216" s="3">
        <f t="shared" si="30"/>
        <v>61</v>
      </c>
      <c r="K216" s="3">
        <f t="shared" si="31"/>
        <v>956</v>
      </c>
      <c r="L216" s="3">
        <f t="shared" si="32"/>
        <v>1</v>
      </c>
      <c r="M216" s="3">
        <f t="shared" si="33"/>
        <v>1</v>
      </c>
      <c r="N216" s="3">
        <f t="shared" si="37"/>
        <v>7</v>
      </c>
      <c r="O216">
        <f t="shared" si="29"/>
        <v>213</v>
      </c>
      <c r="P216" t="str">
        <f t="shared" si="34"/>
        <v>No</v>
      </c>
      <c r="Q216">
        <f t="shared" si="35"/>
        <v>10.5</v>
      </c>
      <c r="R216">
        <f t="shared" si="36"/>
        <v>68</v>
      </c>
    </row>
    <row r="217" spans="6:18" ht="14.4">
      <c r="F217" s="3">
        <v>214</v>
      </c>
      <c r="G217" s="4">
        <v>0</v>
      </c>
      <c r="H217" s="4">
        <v>10</v>
      </c>
      <c r="I217" s="4">
        <v>68</v>
      </c>
      <c r="J217" s="3">
        <f t="shared" si="30"/>
        <v>61</v>
      </c>
      <c r="K217" s="3">
        <f t="shared" si="31"/>
        <v>957</v>
      </c>
      <c r="L217" s="3">
        <f t="shared" si="32"/>
        <v>1</v>
      </c>
      <c r="M217" s="3">
        <f t="shared" si="33"/>
        <v>0.5</v>
      </c>
      <c r="N217" s="3">
        <f t="shared" si="37"/>
        <v>4</v>
      </c>
      <c r="O217">
        <f t="shared" si="29"/>
        <v>214</v>
      </c>
      <c r="P217" t="str">
        <f t="shared" si="34"/>
        <v>No</v>
      </c>
      <c r="Q217">
        <f t="shared" si="35"/>
        <v>10.5</v>
      </c>
      <c r="R217">
        <f t="shared" si="36"/>
        <v>65</v>
      </c>
    </row>
    <row r="218" spans="6:18" ht="14.4">
      <c r="F218" s="3">
        <v>215</v>
      </c>
      <c r="G218" s="4">
        <v>0</v>
      </c>
      <c r="H218" s="4">
        <v>10</v>
      </c>
      <c r="I218" s="4">
        <v>68</v>
      </c>
      <c r="J218" s="3">
        <f t="shared" si="30"/>
        <v>61</v>
      </c>
      <c r="K218" s="3">
        <f t="shared" si="31"/>
        <v>958</v>
      </c>
      <c r="L218" s="3">
        <f t="shared" si="32"/>
        <v>0</v>
      </c>
      <c r="M218" s="3">
        <f t="shared" si="33"/>
        <v>0</v>
      </c>
      <c r="N218" s="3">
        <f t="shared" si="37"/>
        <v>1</v>
      </c>
      <c r="O218">
        <f t="shared" si="29"/>
        <v>215</v>
      </c>
      <c r="P218" t="str">
        <f t="shared" si="34"/>
        <v>Yes</v>
      </c>
      <c r="Q218">
        <f t="shared" si="35"/>
        <v>10</v>
      </c>
      <c r="R218">
        <f t="shared" si="36"/>
        <v>62</v>
      </c>
    </row>
    <row r="219" spans="6:18" ht="14.4">
      <c r="F219" s="3">
        <v>216</v>
      </c>
      <c r="G219" s="4">
        <v>0</v>
      </c>
      <c r="H219" s="4">
        <v>10</v>
      </c>
      <c r="I219" s="4">
        <v>68</v>
      </c>
      <c r="J219" s="3">
        <f t="shared" si="30"/>
        <v>61</v>
      </c>
      <c r="K219" s="3">
        <f t="shared" si="31"/>
        <v>959</v>
      </c>
      <c r="L219" s="3">
        <f t="shared" si="32"/>
        <v>0</v>
      </c>
      <c r="M219" s="3">
        <f t="shared" si="33"/>
        <v>2</v>
      </c>
      <c r="N219" s="3">
        <f t="shared" si="37"/>
        <v>-1</v>
      </c>
      <c r="O219">
        <f t="shared" si="29"/>
        <v>216</v>
      </c>
      <c r="P219" t="str">
        <f t="shared" si="34"/>
        <v>Yes</v>
      </c>
      <c r="Q219">
        <f t="shared" si="35"/>
        <v>12</v>
      </c>
      <c r="R219">
        <f t="shared" si="36"/>
        <v>60</v>
      </c>
    </row>
    <row r="220" spans="6:18" ht="14.4">
      <c r="F220" s="3">
        <v>217</v>
      </c>
      <c r="G220" s="4">
        <v>0</v>
      </c>
      <c r="H220" s="4">
        <v>10</v>
      </c>
      <c r="I220" s="4">
        <v>68</v>
      </c>
      <c r="J220" s="3">
        <f t="shared" si="30"/>
        <v>61</v>
      </c>
      <c r="K220" s="3">
        <f t="shared" si="31"/>
        <v>960</v>
      </c>
      <c r="L220" s="3">
        <f t="shared" si="32"/>
        <v>1</v>
      </c>
      <c r="M220" s="3">
        <f t="shared" si="33"/>
        <v>-1</v>
      </c>
      <c r="N220" s="3">
        <f t="shared" si="37"/>
        <v>-10</v>
      </c>
      <c r="O220">
        <f t="shared" si="29"/>
        <v>217</v>
      </c>
      <c r="P220" t="str">
        <f t="shared" si="34"/>
        <v>No</v>
      </c>
      <c r="Q220">
        <f t="shared" si="35"/>
        <v>9</v>
      </c>
      <c r="R220">
        <f t="shared" si="36"/>
        <v>51</v>
      </c>
    </row>
    <row r="221" spans="6:18" ht="14.4">
      <c r="F221" s="3">
        <v>218</v>
      </c>
      <c r="G221" s="4">
        <v>0</v>
      </c>
      <c r="H221" s="4">
        <v>10</v>
      </c>
      <c r="I221" s="4">
        <v>68</v>
      </c>
      <c r="J221" s="3">
        <f t="shared" si="30"/>
        <v>61</v>
      </c>
      <c r="K221" s="3">
        <f t="shared" si="31"/>
        <v>961</v>
      </c>
      <c r="L221" s="3">
        <f t="shared" si="32"/>
        <v>1</v>
      </c>
      <c r="M221" s="3">
        <f t="shared" si="33"/>
        <v>-2</v>
      </c>
      <c r="N221" s="3">
        <f t="shared" si="37"/>
        <v>-7</v>
      </c>
      <c r="O221">
        <f t="shared" si="29"/>
        <v>218</v>
      </c>
      <c r="P221" t="str">
        <f t="shared" si="34"/>
        <v>No</v>
      </c>
      <c r="Q221">
        <f t="shared" si="35"/>
        <v>8</v>
      </c>
      <c r="R221">
        <f t="shared" si="36"/>
        <v>54</v>
      </c>
    </row>
    <row r="222" spans="6:18" ht="14.4">
      <c r="F222" s="3">
        <v>219</v>
      </c>
      <c r="G222" s="4">
        <v>0</v>
      </c>
      <c r="H222" s="4">
        <v>10.5</v>
      </c>
      <c r="I222" s="4">
        <v>68</v>
      </c>
      <c r="J222" s="3">
        <f t="shared" si="30"/>
        <v>61</v>
      </c>
      <c r="K222" s="3">
        <f t="shared" si="31"/>
        <v>962</v>
      </c>
      <c r="L222" s="3">
        <f t="shared" si="32"/>
        <v>0</v>
      </c>
      <c r="M222" s="3">
        <f t="shared" si="33"/>
        <v>1</v>
      </c>
      <c r="N222" s="3">
        <f t="shared" si="37"/>
        <v>-4</v>
      </c>
      <c r="O222">
        <f t="shared" si="29"/>
        <v>219</v>
      </c>
      <c r="P222" t="str">
        <f t="shared" si="34"/>
        <v>Yes</v>
      </c>
      <c r="Q222">
        <f t="shared" si="35"/>
        <v>11.5</v>
      </c>
      <c r="R222">
        <f t="shared" si="36"/>
        <v>57</v>
      </c>
    </row>
    <row r="223" spans="6:18" ht="14.4">
      <c r="F223" s="3">
        <v>220</v>
      </c>
      <c r="G223" s="4">
        <v>0</v>
      </c>
      <c r="H223" s="4">
        <v>10.5</v>
      </c>
      <c r="I223" s="4">
        <v>68</v>
      </c>
      <c r="J223" s="3">
        <f t="shared" si="30"/>
        <v>61</v>
      </c>
      <c r="K223" s="3">
        <f t="shared" si="31"/>
        <v>963</v>
      </c>
      <c r="L223" s="3">
        <f t="shared" si="32"/>
        <v>0</v>
      </c>
      <c r="M223" s="3">
        <f t="shared" si="33"/>
        <v>0.5</v>
      </c>
      <c r="N223" s="3">
        <f t="shared" si="37"/>
        <v>13</v>
      </c>
      <c r="O223">
        <f t="shared" si="29"/>
        <v>220</v>
      </c>
      <c r="P223" t="str">
        <f t="shared" si="34"/>
        <v>Yes</v>
      </c>
      <c r="Q223">
        <f t="shared" si="35"/>
        <v>11</v>
      </c>
      <c r="R223">
        <f t="shared" si="36"/>
        <v>74</v>
      </c>
    </row>
    <row r="224" spans="6:18" ht="14.4">
      <c r="F224" s="3">
        <v>221</v>
      </c>
      <c r="G224" s="2">
        <v>0</v>
      </c>
      <c r="H224" s="4">
        <v>11</v>
      </c>
      <c r="I224" s="4">
        <v>68</v>
      </c>
      <c r="J224" s="3">
        <f t="shared" si="30"/>
        <v>61</v>
      </c>
      <c r="K224" s="3">
        <f t="shared" si="31"/>
        <v>964</v>
      </c>
      <c r="L224" s="3">
        <f t="shared" si="32"/>
        <v>1</v>
      </c>
      <c r="M224" s="3">
        <f t="shared" si="33"/>
        <v>0</v>
      </c>
      <c r="N224" s="3">
        <f t="shared" si="37"/>
        <v>7</v>
      </c>
      <c r="O224">
        <f t="shared" si="29"/>
        <v>221</v>
      </c>
      <c r="P224" t="str">
        <f t="shared" si="34"/>
        <v>No</v>
      </c>
      <c r="Q224">
        <f t="shared" si="35"/>
        <v>11</v>
      </c>
      <c r="R224">
        <f t="shared" si="36"/>
        <v>68</v>
      </c>
    </row>
    <row r="225" spans="6:18" ht="14.4">
      <c r="F225" s="3">
        <v>222</v>
      </c>
      <c r="G225" s="4">
        <v>0</v>
      </c>
      <c r="H225" s="4">
        <v>11</v>
      </c>
      <c r="I225" s="4">
        <v>68</v>
      </c>
      <c r="J225" s="3">
        <f t="shared" si="30"/>
        <v>61</v>
      </c>
      <c r="K225" s="3">
        <f t="shared" si="31"/>
        <v>965</v>
      </c>
      <c r="L225" s="3">
        <f t="shared" si="32"/>
        <v>1</v>
      </c>
      <c r="M225" s="3">
        <f t="shared" si="33"/>
        <v>2</v>
      </c>
      <c r="N225" s="3">
        <f t="shared" si="37"/>
        <v>4</v>
      </c>
      <c r="O225">
        <f t="shared" si="29"/>
        <v>222</v>
      </c>
      <c r="P225" t="str">
        <f t="shared" si="34"/>
        <v>No</v>
      </c>
      <c r="Q225">
        <f t="shared" si="35"/>
        <v>13</v>
      </c>
      <c r="R225">
        <f t="shared" si="36"/>
        <v>65</v>
      </c>
    </row>
    <row r="226" spans="6:18" ht="14.4">
      <c r="F226" s="3">
        <v>223</v>
      </c>
      <c r="G226" s="4">
        <v>0</v>
      </c>
      <c r="H226" s="4">
        <v>11</v>
      </c>
      <c r="I226" s="4">
        <v>68</v>
      </c>
      <c r="J226" s="3">
        <f t="shared" si="30"/>
        <v>61</v>
      </c>
      <c r="K226" s="3">
        <f t="shared" si="31"/>
        <v>966</v>
      </c>
      <c r="L226" s="3">
        <f t="shared" si="32"/>
        <v>0</v>
      </c>
      <c r="M226" s="3">
        <f t="shared" si="33"/>
        <v>-1</v>
      </c>
      <c r="N226" s="3">
        <f t="shared" si="37"/>
        <v>1</v>
      </c>
      <c r="O226">
        <f t="shared" si="29"/>
        <v>223</v>
      </c>
      <c r="P226" t="str">
        <f t="shared" si="34"/>
        <v>Yes</v>
      </c>
      <c r="Q226">
        <f t="shared" si="35"/>
        <v>10</v>
      </c>
      <c r="R226">
        <f t="shared" si="36"/>
        <v>62</v>
      </c>
    </row>
    <row r="227" spans="6:18" ht="14.4">
      <c r="F227" s="3">
        <v>224</v>
      </c>
      <c r="G227" s="4">
        <v>0</v>
      </c>
      <c r="H227" s="4">
        <v>11</v>
      </c>
      <c r="I227" s="4">
        <v>68</v>
      </c>
      <c r="J227" s="3">
        <f t="shared" si="30"/>
        <v>61</v>
      </c>
      <c r="K227" s="3">
        <f t="shared" si="31"/>
        <v>967</v>
      </c>
      <c r="L227" s="3">
        <f t="shared" si="32"/>
        <v>0</v>
      </c>
      <c r="M227" s="3">
        <f t="shared" si="33"/>
        <v>-2</v>
      </c>
      <c r="N227" s="3">
        <f t="shared" si="37"/>
        <v>-1</v>
      </c>
      <c r="O227">
        <f t="shared" si="29"/>
        <v>224</v>
      </c>
      <c r="P227" t="str">
        <f t="shared" si="34"/>
        <v>Yes</v>
      </c>
      <c r="Q227">
        <f t="shared" si="35"/>
        <v>9</v>
      </c>
      <c r="R227">
        <f t="shared" si="36"/>
        <v>60</v>
      </c>
    </row>
    <row r="228" spans="6:18" ht="14.4">
      <c r="F228" s="3">
        <v>225</v>
      </c>
      <c r="G228" s="4">
        <v>0</v>
      </c>
      <c r="H228" s="3">
        <v>10</v>
      </c>
      <c r="I228" s="3">
        <v>68</v>
      </c>
      <c r="J228" s="3">
        <f t="shared" si="30"/>
        <v>61</v>
      </c>
      <c r="K228" s="3">
        <f t="shared" si="31"/>
        <v>968</v>
      </c>
      <c r="L228" s="3">
        <f t="shared" si="32"/>
        <v>1</v>
      </c>
      <c r="M228" s="3">
        <f t="shared" si="33"/>
        <v>1</v>
      </c>
      <c r="N228" s="3">
        <f t="shared" si="37"/>
        <v>-10</v>
      </c>
      <c r="O228">
        <f t="shared" si="29"/>
        <v>225</v>
      </c>
      <c r="P228" t="str">
        <f t="shared" si="34"/>
        <v>No</v>
      </c>
      <c r="Q228">
        <f t="shared" si="35"/>
        <v>11</v>
      </c>
      <c r="R228">
        <f t="shared" si="36"/>
        <v>51</v>
      </c>
    </row>
    <row r="229" spans="6:18" ht="14.4">
      <c r="F229" s="3">
        <v>226</v>
      </c>
      <c r="G229" s="4">
        <v>0</v>
      </c>
      <c r="H229" s="3">
        <v>9</v>
      </c>
      <c r="I229" s="3">
        <v>68</v>
      </c>
      <c r="J229" s="3">
        <f t="shared" si="30"/>
        <v>61</v>
      </c>
      <c r="K229" s="3">
        <f t="shared" si="31"/>
        <v>969</v>
      </c>
      <c r="L229" s="3">
        <f t="shared" si="32"/>
        <v>1</v>
      </c>
      <c r="M229" s="3">
        <f t="shared" si="33"/>
        <v>0.5</v>
      </c>
      <c r="N229" s="3">
        <f t="shared" si="37"/>
        <v>-7</v>
      </c>
      <c r="O229">
        <f t="shared" si="29"/>
        <v>226</v>
      </c>
      <c r="P229" t="str">
        <f t="shared" si="34"/>
        <v>No</v>
      </c>
      <c r="Q229">
        <f t="shared" si="35"/>
        <v>9.5</v>
      </c>
      <c r="R229">
        <f t="shared" si="36"/>
        <v>54</v>
      </c>
    </row>
    <row r="230" spans="6:18" ht="14.4">
      <c r="F230" s="3">
        <v>227</v>
      </c>
      <c r="G230" s="2">
        <v>0</v>
      </c>
      <c r="H230" s="4">
        <v>9</v>
      </c>
      <c r="I230" s="4">
        <v>69</v>
      </c>
      <c r="J230" s="3">
        <f t="shared" si="30"/>
        <v>64</v>
      </c>
      <c r="K230" s="3">
        <f t="shared" si="31"/>
        <v>970</v>
      </c>
      <c r="L230" s="3">
        <f t="shared" si="32"/>
        <v>0</v>
      </c>
      <c r="M230" s="3">
        <f t="shared" si="33"/>
        <v>0</v>
      </c>
      <c r="N230" s="3">
        <f t="shared" si="37"/>
        <v>-4</v>
      </c>
      <c r="O230">
        <f t="shared" si="29"/>
        <v>227</v>
      </c>
      <c r="P230" t="str">
        <f t="shared" si="34"/>
        <v>Yes</v>
      </c>
      <c r="Q230">
        <f t="shared" si="35"/>
        <v>9</v>
      </c>
      <c r="R230">
        <f t="shared" si="36"/>
        <v>60</v>
      </c>
    </row>
    <row r="231" spans="6:18" ht="14.4">
      <c r="F231" s="3">
        <v>228</v>
      </c>
      <c r="G231" s="4">
        <v>0</v>
      </c>
      <c r="H231" s="4">
        <v>9</v>
      </c>
      <c r="I231" s="4">
        <v>69</v>
      </c>
      <c r="J231" s="3">
        <f t="shared" si="30"/>
        <v>64</v>
      </c>
      <c r="K231" s="3">
        <f t="shared" si="31"/>
        <v>971</v>
      </c>
      <c r="L231" s="3">
        <f t="shared" si="32"/>
        <v>0</v>
      </c>
      <c r="M231" s="3">
        <f t="shared" si="33"/>
        <v>2</v>
      </c>
      <c r="N231" s="3">
        <f t="shared" si="37"/>
        <v>13</v>
      </c>
      <c r="O231">
        <f t="shared" si="29"/>
        <v>228</v>
      </c>
      <c r="P231" t="str">
        <f t="shared" si="34"/>
        <v>Yes</v>
      </c>
      <c r="Q231">
        <f t="shared" si="35"/>
        <v>11</v>
      </c>
      <c r="R231">
        <f t="shared" si="36"/>
        <v>77</v>
      </c>
    </row>
    <row r="232" spans="6:18" ht="14.4">
      <c r="F232" s="3">
        <v>229</v>
      </c>
      <c r="G232" s="4">
        <v>0</v>
      </c>
      <c r="H232" s="4">
        <v>9.5</v>
      </c>
      <c r="I232" s="4">
        <v>69</v>
      </c>
      <c r="J232" s="3">
        <f t="shared" si="30"/>
        <v>64</v>
      </c>
      <c r="K232" s="3">
        <f t="shared" si="31"/>
        <v>972</v>
      </c>
      <c r="L232" s="3">
        <f t="shared" si="32"/>
        <v>1</v>
      </c>
      <c r="M232" s="3">
        <f t="shared" si="33"/>
        <v>-1</v>
      </c>
      <c r="N232" s="3">
        <f t="shared" si="37"/>
        <v>7</v>
      </c>
      <c r="O232">
        <f t="shared" si="29"/>
        <v>229</v>
      </c>
      <c r="P232" t="str">
        <f t="shared" si="34"/>
        <v>No</v>
      </c>
      <c r="Q232">
        <f t="shared" si="35"/>
        <v>8.5</v>
      </c>
      <c r="R232">
        <f t="shared" si="36"/>
        <v>71</v>
      </c>
    </row>
    <row r="233" spans="6:18" ht="14.4">
      <c r="F233" s="3">
        <v>230</v>
      </c>
      <c r="G233" s="4">
        <v>0</v>
      </c>
      <c r="H233" s="4">
        <v>9.5</v>
      </c>
      <c r="I233" s="4">
        <v>69</v>
      </c>
      <c r="J233" s="3">
        <f t="shared" si="30"/>
        <v>64</v>
      </c>
      <c r="K233" s="3">
        <f t="shared" si="31"/>
        <v>973</v>
      </c>
      <c r="L233" s="3">
        <f t="shared" si="32"/>
        <v>1</v>
      </c>
      <c r="M233" s="3">
        <f t="shared" si="33"/>
        <v>-2</v>
      </c>
      <c r="N233" s="3">
        <f t="shared" si="37"/>
        <v>4</v>
      </c>
      <c r="O233">
        <f t="shared" si="29"/>
        <v>230</v>
      </c>
      <c r="P233" t="str">
        <f t="shared" si="34"/>
        <v>No</v>
      </c>
      <c r="Q233">
        <f t="shared" si="35"/>
        <v>7.5</v>
      </c>
      <c r="R233">
        <f t="shared" si="36"/>
        <v>68</v>
      </c>
    </row>
    <row r="234" spans="6:18" ht="14.4">
      <c r="F234" s="3">
        <v>231</v>
      </c>
      <c r="G234" s="4">
        <v>0</v>
      </c>
      <c r="H234" s="4">
        <v>10</v>
      </c>
      <c r="I234" s="4">
        <v>69</v>
      </c>
      <c r="J234" s="3">
        <f t="shared" si="30"/>
        <v>64</v>
      </c>
      <c r="K234" s="3">
        <f t="shared" si="31"/>
        <v>974</v>
      </c>
      <c r="L234" s="3">
        <f t="shared" si="32"/>
        <v>0</v>
      </c>
      <c r="M234" s="3">
        <f t="shared" si="33"/>
        <v>1</v>
      </c>
      <c r="N234" s="3">
        <f t="shared" si="37"/>
        <v>1</v>
      </c>
      <c r="O234">
        <f t="shared" si="29"/>
        <v>231</v>
      </c>
      <c r="P234" t="str">
        <f t="shared" si="34"/>
        <v>Yes</v>
      </c>
      <c r="Q234">
        <f t="shared" si="35"/>
        <v>11</v>
      </c>
      <c r="R234">
        <f t="shared" si="36"/>
        <v>65</v>
      </c>
    </row>
    <row r="235" spans="6:18" ht="14.4">
      <c r="F235" s="3">
        <v>232</v>
      </c>
      <c r="G235" s="4">
        <v>0</v>
      </c>
      <c r="H235" s="4">
        <v>10</v>
      </c>
      <c r="I235" s="4">
        <v>69</v>
      </c>
      <c r="J235" s="3">
        <f t="shared" si="30"/>
        <v>64</v>
      </c>
      <c r="K235" s="3">
        <f t="shared" si="31"/>
        <v>975</v>
      </c>
      <c r="L235" s="3">
        <f t="shared" si="32"/>
        <v>0</v>
      </c>
      <c r="M235" s="3">
        <f t="shared" si="33"/>
        <v>0.5</v>
      </c>
      <c r="N235" s="3">
        <f t="shared" si="37"/>
        <v>-1</v>
      </c>
      <c r="O235">
        <f t="shared" si="29"/>
        <v>232</v>
      </c>
      <c r="P235" t="str">
        <f t="shared" si="34"/>
        <v>Yes</v>
      </c>
      <c r="Q235">
        <f t="shared" si="35"/>
        <v>10.5</v>
      </c>
      <c r="R235">
        <f t="shared" si="36"/>
        <v>63</v>
      </c>
    </row>
    <row r="236" spans="6:18" ht="14.4">
      <c r="F236" s="3">
        <v>233</v>
      </c>
      <c r="G236" s="4">
        <v>0</v>
      </c>
      <c r="H236" s="4">
        <v>10</v>
      </c>
      <c r="I236" s="4">
        <v>69</v>
      </c>
      <c r="J236" s="3">
        <f t="shared" si="30"/>
        <v>64</v>
      </c>
      <c r="K236" s="3">
        <f t="shared" si="31"/>
        <v>976</v>
      </c>
      <c r="L236" s="3">
        <f t="shared" si="32"/>
        <v>1</v>
      </c>
      <c r="M236" s="3">
        <f t="shared" si="33"/>
        <v>0</v>
      </c>
      <c r="N236" s="3">
        <f t="shared" si="37"/>
        <v>-10</v>
      </c>
      <c r="O236">
        <f t="shared" si="29"/>
        <v>233</v>
      </c>
      <c r="P236" t="str">
        <f t="shared" si="34"/>
        <v>No</v>
      </c>
      <c r="Q236">
        <f t="shared" si="35"/>
        <v>10</v>
      </c>
      <c r="R236">
        <f t="shared" si="36"/>
        <v>54</v>
      </c>
    </row>
    <row r="237" spans="6:18" ht="14.4">
      <c r="F237" s="3">
        <v>234</v>
      </c>
      <c r="G237" s="4">
        <v>0</v>
      </c>
      <c r="H237" s="4">
        <v>10.5</v>
      </c>
      <c r="I237" s="4">
        <v>69</v>
      </c>
      <c r="J237" s="3">
        <f t="shared" si="30"/>
        <v>64</v>
      </c>
      <c r="K237" s="3">
        <f t="shared" si="31"/>
        <v>977</v>
      </c>
      <c r="L237" s="3">
        <f t="shared" si="32"/>
        <v>1</v>
      </c>
      <c r="M237" s="3">
        <f t="shared" si="33"/>
        <v>2</v>
      </c>
      <c r="N237" s="3">
        <f t="shared" si="37"/>
        <v>-7</v>
      </c>
      <c r="O237">
        <f t="shared" si="29"/>
        <v>234</v>
      </c>
      <c r="P237" t="str">
        <f t="shared" si="34"/>
        <v>No</v>
      </c>
      <c r="Q237">
        <f t="shared" si="35"/>
        <v>12.5</v>
      </c>
      <c r="R237">
        <f t="shared" si="36"/>
        <v>57</v>
      </c>
    </row>
    <row r="238" spans="6:18" ht="14.4">
      <c r="F238" s="3">
        <v>235</v>
      </c>
      <c r="G238" s="4">
        <v>0</v>
      </c>
      <c r="H238" s="4">
        <v>10.5</v>
      </c>
      <c r="I238" s="4">
        <v>69</v>
      </c>
      <c r="J238" s="3">
        <f t="shared" si="30"/>
        <v>64</v>
      </c>
      <c r="K238" s="3">
        <f t="shared" si="31"/>
        <v>978</v>
      </c>
      <c r="L238" s="3">
        <f t="shared" si="32"/>
        <v>0</v>
      </c>
      <c r="M238" s="3">
        <f t="shared" si="33"/>
        <v>-1</v>
      </c>
      <c r="N238" s="3">
        <f t="shared" si="37"/>
        <v>-4</v>
      </c>
      <c r="O238">
        <f t="shared" si="29"/>
        <v>235</v>
      </c>
      <c r="P238" t="str">
        <f t="shared" si="34"/>
        <v>Yes</v>
      </c>
      <c r="Q238">
        <f t="shared" si="35"/>
        <v>9.5</v>
      </c>
      <c r="R238">
        <f t="shared" si="36"/>
        <v>60</v>
      </c>
    </row>
    <row r="239" spans="6:18" ht="14.4">
      <c r="F239" s="3">
        <v>236</v>
      </c>
      <c r="G239" s="4">
        <v>0</v>
      </c>
      <c r="H239" s="4">
        <v>11</v>
      </c>
      <c r="I239" s="4">
        <v>69</v>
      </c>
      <c r="J239" s="3">
        <f t="shared" si="30"/>
        <v>64</v>
      </c>
      <c r="K239" s="3">
        <f t="shared" si="31"/>
        <v>979</v>
      </c>
      <c r="L239" s="3">
        <f t="shared" si="32"/>
        <v>0</v>
      </c>
      <c r="M239" s="3">
        <f t="shared" si="33"/>
        <v>-2</v>
      </c>
      <c r="N239" s="3">
        <f t="shared" si="37"/>
        <v>13</v>
      </c>
      <c r="O239">
        <f t="shared" si="29"/>
        <v>236</v>
      </c>
      <c r="P239" t="str">
        <f t="shared" si="34"/>
        <v>Yes</v>
      </c>
      <c r="Q239">
        <f t="shared" si="35"/>
        <v>9</v>
      </c>
      <c r="R239">
        <f t="shared" si="36"/>
        <v>77</v>
      </c>
    </row>
    <row r="240" spans="6:18" ht="14.4">
      <c r="F240" s="3">
        <v>237</v>
      </c>
      <c r="G240" s="4">
        <v>0</v>
      </c>
      <c r="H240" s="4">
        <v>11</v>
      </c>
      <c r="I240" s="4">
        <v>69</v>
      </c>
      <c r="J240" s="3">
        <f t="shared" si="30"/>
        <v>64</v>
      </c>
      <c r="K240" s="3">
        <f t="shared" si="31"/>
        <v>980</v>
      </c>
      <c r="L240" s="3">
        <f t="shared" si="32"/>
        <v>1</v>
      </c>
      <c r="M240" s="3">
        <f t="shared" si="33"/>
        <v>1</v>
      </c>
      <c r="N240" s="3">
        <f t="shared" si="37"/>
        <v>7</v>
      </c>
      <c r="O240">
        <f t="shared" si="29"/>
        <v>237</v>
      </c>
      <c r="P240" t="str">
        <f t="shared" si="34"/>
        <v>No</v>
      </c>
      <c r="Q240">
        <f t="shared" si="35"/>
        <v>12</v>
      </c>
      <c r="R240">
        <f t="shared" si="36"/>
        <v>71</v>
      </c>
    </row>
    <row r="241" spans="6:18" ht="14.4">
      <c r="F241" s="3">
        <v>238</v>
      </c>
      <c r="G241" s="2">
        <v>0</v>
      </c>
      <c r="H241" s="4">
        <v>11</v>
      </c>
      <c r="I241" s="4">
        <v>69</v>
      </c>
      <c r="J241" s="3">
        <f t="shared" si="30"/>
        <v>64</v>
      </c>
      <c r="K241" s="3">
        <f t="shared" si="31"/>
        <v>981</v>
      </c>
      <c r="L241" s="3">
        <f t="shared" si="32"/>
        <v>1</v>
      </c>
      <c r="M241" s="3">
        <f t="shared" si="33"/>
        <v>0.5</v>
      </c>
      <c r="N241" s="3">
        <f t="shared" si="37"/>
        <v>4</v>
      </c>
      <c r="O241">
        <f t="shared" si="29"/>
        <v>238</v>
      </c>
      <c r="P241" t="str">
        <f t="shared" si="34"/>
        <v>No</v>
      </c>
      <c r="Q241">
        <f t="shared" si="35"/>
        <v>11.5</v>
      </c>
      <c r="R241">
        <f t="shared" si="36"/>
        <v>68</v>
      </c>
    </row>
    <row r="242" spans="6:18" ht="14.4">
      <c r="F242" s="3">
        <v>239</v>
      </c>
      <c r="G242" s="2">
        <v>0</v>
      </c>
      <c r="H242" s="4">
        <v>11</v>
      </c>
      <c r="I242" s="4">
        <v>69</v>
      </c>
      <c r="J242" s="3">
        <f t="shared" si="30"/>
        <v>64</v>
      </c>
      <c r="K242" s="3">
        <f t="shared" si="31"/>
        <v>982</v>
      </c>
      <c r="L242" s="3">
        <f t="shared" si="32"/>
        <v>0</v>
      </c>
      <c r="M242" s="3">
        <f t="shared" si="33"/>
        <v>0</v>
      </c>
      <c r="N242" s="3">
        <f t="shared" si="37"/>
        <v>1</v>
      </c>
      <c r="O242">
        <f t="shared" si="29"/>
        <v>239</v>
      </c>
      <c r="P242" t="str">
        <f t="shared" si="34"/>
        <v>Yes</v>
      </c>
      <c r="Q242">
        <f t="shared" si="35"/>
        <v>11</v>
      </c>
      <c r="R242">
        <f t="shared" si="36"/>
        <v>65</v>
      </c>
    </row>
    <row r="243" spans="6:18" ht="14.4">
      <c r="F243" s="3">
        <v>240</v>
      </c>
      <c r="G243" s="2">
        <v>0</v>
      </c>
      <c r="H243" s="4">
        <v>11</v>
      </c>
      <c r="I243" s="4">
        <v>69</v>
      </c>
      <c r="J243" s="3">
        <f t="shared" si="30"/>
        <v>64</v>
      </c>
      <c r="K243" s="3">
        <f t="shared" si="31"/>
        <v>983</v>
      </c>
      <c r="L243" s="3">
        <f t="shared" si="32"/>
        <v>0</v>
      </c>
      <c r="M243" s="3">
        <f t="shared" si="33"/>
        <v>2</v>
      </c>
      <c r="N243" s="3">
        <f t="shared" si="37"/>
        <v>-1</v>
      </c>
      <c r="O243">
        <f t="shared" si="29"/>
        <v>240</v>
      </c>
      <c r="P243" t="str">
        <f t="shared" si="34"/>
        <v>Yes</v>
      </c>
      <c r="Q243">
        <f t="shared" si="35"/>
        <v>13</v>
      </c>
      <c r="R243">
        <f t="shared" si="36"/>
        <v>63</v>
      </c>
    </row>
    <row r="244" spans="6:18" ht="14.4">
      <c r="F244" s="3">
        <v>241</v>
      </c>
      <c r="G244" s="4">
        <v>0</v>
      </c>
      <c r="H244" s="4">
        <v>11</v>
      </c>
      <c r="I244" s="4">
        <v>69</v>
      </c>
      <c r="J244" s="3">
        <f t="shared" si="30"/>
        <v>64</v>
      </c>
      <c r="K244" s="3">
        <f t="shared" si="31"/>
        <v>984</v>
      </c>
      <c r="L244" s="3">
        <f t="shared" si="32"/>
        <v>1</v>
      </c>
      <c r="M244" s="3">
        <f t="shared" si="33"/>
        <v>-1</v>
      </c>
      <c r="N244" s="3">
        <f t="shared" si="37"/>
        <v>-10</v>
      </c>
      <c r="O244">
        <f t="shared" si="29"/>
        <v>241</v>
      </c>
      <c r="P244" t="str">
        <f t="shared" si="34"/>
        <v>No</v>
      </c>
      <c r="Q244">
        <f t="shared" si="35"/>
        <v>10</v>
      </c>
      <c r="R244">
        <f t="shared" si="36"/>
        <v>54</v>
      </c>
    </row>
    <row r="245" spans="6:18" ht="14.4">
      <c r="F245" s="3">
        <v>242</v>
      </c>
      <c r="G245" s="4">
        <v>0</v>
      </c>
      <c r="H245" s="4">
        <v>11</v>
      </c>
      <c r="I245" s="4">
        <v>69</v>
      </c>
      <c r="J245" s="3">
        <f t="shared" si="30"/>
        <v>64</v>
      </c>
      <c r="K245" s="3">
        <f t="shared" si="31"/>
        <v>985</v>
      </c>
      <c r="L245" s="3">
        <f t="shared" si="32"/>
        <v>1</v>
      </c>
      <c r="M245" s="3">
        <f t="shared" si="33"/>
        <v>-2</v>
      </c>
      <c r="N245" s="3">
        <f t="shared" si="37"/>
        <v>-7</v>
      </c>
      <c r="O245">
        <f t="shared" si="29"/>
        <v>242</v>
      </c>
      <c r="P245" t="str">
        <f t="shared" si="34"/>
        <v>No</v>
      </c>
      <c r="Q245">
        <f t="shared" si="35"/>
        <v>9</v>
      </c>
      <c r="R245">
        <f t="shared" si="36"/>
        <v>57</v>
      </c>
    </row>
    <row r="246" spans="6:18" ht="14.4">
      <c r="F246" s="3">
        <v>243</v>
      </c>
      <c r="G246" s="4">
        <v>0</v>
      </c>
      <c r="H246" s="4">
        <v>11</v>
      </c>
      <c r="I246" s="4">
        <v>69</v>
      </c>
      <c r="J246" s="3">
        <f t="shared" si="30"/>
        <v>64</v>
      </c>
      <c r="K246" s="3">
        <f t="shared" si="31"/>
        <v>986</v>
      </c>
      <c r="L246" s="3">
        <f t="shared" si="32"/>
        <v>0</v>
      </c>
      <c r="M246" s="3">
        <f t="shared" si="33"/>
        <v>1</v>
      </c>
      <c r="N246" s="3">
        <f t="shared" si="37"/>
        <v>-4</v>
      </c>
      <c r="O246">
        <f t="shared" si="29"/>
        <v>243</v>
      </c>
      <c r="P246" t="str">
        <f t="shared" si="34"/>
        <v>Yes</v>
      </c>
      <c r="Q246">
        <f t="shared" si="35"/>
        <v>12</v>
      </c>
      <c r="R246">
        <f t="shared" si="36"/>
        <v>60</v>
      </c>
    </row>
    <row r="247" spans="6:18" ht="14.4">
      <c r="F247" s="3">
        <v>244</v>
      </c>
      <c r="G247" s="4">
        <v>0</v>
      </c>
      <c r="H247" s="4">
        <v>11</v>
      </c>
      <c r="I247" s="4">
        <v>69</v>
      </c>
      <c r="J247" s="3">
        <f t="shared" si="30"/>
        <v>64</v>
      </c>
      <c r="K247" s="3">
        <f t="shared" si="31"/>
        <v>987</v>
      </c>
      <c r="L247" s="3">
        <f t="shared" si="32"/>
        <v>0</v>
      </c>
      <c r="M247" s="3">
        <f t="shared" si="33"/>
        <v>0.5</v>
      </c>
      <c r="N247" s="3">
        <f t="shared" si="37"/>
        <v>13</v>
      </c>
      <c r="O247">
        <f t="shared" si="29"/>
        <v>244</v>
      </c>
      <c r="P247" t="str">
        <f t="shared" si="34"/>
        <v>Yes</v>
      </c>
      <c r="Q247">
        <f t="shared" si="35"/>
        <v>11.5</v>
      </c>
      <c r="R247">
        <f t="shared" si="36"/>
        <v>77</v>
      </c>
    </row>
    <row r="248" spans="6:18" ht="14.4">
      <c r="F248" s="3">
        <v>245</v>
      </c>
      <c r="G248" s="4">
        <v>0</v>
      </c>
      <c r="H248" s="4">
        <v>11.5</v>
      </c>
      <c r="I248" s="4">
        <v>69</v>
      </c>
      <c r="J248" s="3">
        <f t="shared" si="30"/>
        <v>64</v>
      </c>
      <c r="K248" s="3">
        <f t="shared" si="31"/>
        <v>988</v>
      </c>
      <c r="L248" s="3">
        <f t="shared" si="32"/>
        <v>1</v>
      </c>
      <c r="M248" s="3">
        <f t="shared" si="33"/>
        <v>0</v>
      </c>
      <c r="N248" s="3">
        <f t="shared" si="37"/>
        <v>7</v>
      </c>
      <c r="O248">
        <f t="shared" si="29"/>
        <v>245</v>
      </c>
      <c r="P248" t="str">
        <f t="shared" si="34"/>
        <v>No</v>
      </c>
      <c r="Q248">
        <f t="shared" si="35"/>
        <v>11.5</v>
      </c>
      <c r="R248">
        <f t="shared" si="36"/>
        <v>71</v>
      </c>
    </row>
    <row r="249" spans="6:18" ht="14.4">
      <c r="F249" s="3">
        <v>246</v>
      </c>
      <c r="G249" s="4">
        <v>0</v>
      </c>
      <c r="H249" s="4">
        <v>11.5</v>
      </c>
      <c r="I249" s="4">
        <v>69</v>
      </c>
      <c r="J249" s="3">
        <f t="shared" si="30"/>
        <v>64</v>
      </c>
      <c r="K249" s="3">
        <f t="shared" si="31"/>
        <v>989</v>
      </c>
      <c r="L249" s="3">
        <f t="shared" si="32"/>
        <v>1</v>
      </c>
      <c r="M249" s="3">
        <f t="shared" si="33"/>
        <v>2</v>
      </c>
      <c r="N249" s="3">
        <f t="shared" si="37"/>
        <v>4</v>
      </c>
      <c r="O249">
        <f t="shared" si="29"/>
        <v>246</v>
      </c>
      <c r="P249" t="str">
        <f t="shared" si="34"/>
        <v>No</v>
      </c>
      <c r="Q249">
        <f t="shared" si="35"/>
        <v>13.5</v>
      </c>
      <c r="R249">
        <f t="shared" si="36"/>
        <v>68</v>
      </c>
    </row>
    <row r="250" spans="6:18" ht="14.4">
      <c r="F250" s="3">
        <v>247</v>
      </c>
      <c r="G250" s="4">
        <v>0</v>
      </c>
      <c r="H250" s="4">
        <v>11.5</v>
      </c>
      <c r="I250" s="4">
        <v>69</v>
      </c>
      <c r="J250" s="3">
        <f t="shared" si="30"/>
        <v>64</v>
      </c>
      <c r="K250" s="3">
        <f t="shared" si="31"/>
        <v>990</v>
      </c>
      <c r="L250" s="3">
        <f t="shared" si="32"/>
        <v>0</v>
      </c>
      <c r="M250" s="3">
        <f t="shared" si="33"/>
        <v>-1</v>
      </c>
      <c r="N250" s="3">
        <f t="shared" si="37"/>
        <v>1</v>
      </c>
      <c r="O250">
        <f t="shared" si="29"/>
        <v>247</v>
      </c>
      <c r="P250" t="str">
        <f t="shared" si="34"/>
        <v>Yes</v>
      </c>
      <c r="Q250">
        <f t="shared" si="35"/>
        <v>10.5</v>
      </c>
      <c r="R250">
        <f t="shared" si="36"/>
        <v>65</v>
      </c>
    </row>
    <row r="251" spans="6:18" ht="14.4">
      <c r="F251" s="3">
        <v>248</v>
      </c>
      <c r="G251" s="4">
        <v>0</v>
      </c>
      <c r="H251" s="4">
        <v>12</v>
      </c>
      <c r="I251" s="4">
        <v>69</v>
      </c>
      <c r="J251" s="3">
        <f t="shared" si="30"/>
        <v>64</v>
      </c>
      <c r="K251" s="3">
        <f t="shared" si="31"/>
        <v>991</v>
      </c>
      <c r="L251" s="3">
        <f t="shared" si="32"/>
        <v>0</v>
      </c>
      <c r="M251" s="3">
        <f t="shared" si="33"/>
        <v>-2</v>
      </c>
      <c r="N251" s="3">
        <f t="shared" si="37"/>
        <v>-1</v>
      </c>
      <c r="O251">
        <f t="shared" si="29"/>
        <v>248</v>
      </c>
      <c r="P251" t="str">
        <f t="shared" si="34"/>
        <v>Yes</v>
      </c>
      <c r="Q251">
        <f t="shared" si="35"/>
        <v>10</v>
      </c>
      <c r="R251">
        <f t="shared" si="36"/>
        <v>63</v>
      </c>
    </row>
    <row r="252" spans="6:18" ht="14.4">
      <c r="F252" s="3">
        <v>249</v>
      </c>
      <c r="G252" s="4">
        <v>0</v>
      </c>
      <c r="H252" s="3">
        <v>12</v>
      </c>
      <c r="I252" s="3">
        <v>69</v>
      </c>
      <c r="J252" s="3">
        <f t="shared" si="30"/>
        <v>64</v>
      </c>
      <c r="K252" s="3">
        <f t="shared" si="31"/>
        <v>992</v>
      </c>
      <c r="L252" s="3">
        <f t="shared" si="32"/>
        <v>1</v>
      </c>
      <c r="M252" s="3">
        <f t="shared" si="33"/>
        <v>1</v>
      </c>
      <c r="N252" s="3">
        <f t="shared" si="37"/>
        <v>-10</v>
      </c>
      <c r="O252">
        <f t="shared" si="29"/>
        <v>249</v>
      </c>
      <c r="P252" t="str">
        <f t="shared" si="34"/>
        <v>No</v>
      </c>
      <c r="Q252">
        <f t="shared" si="35"/>
        <v>13</v>
      </c>
      <c r="R252">
        <f t="shared" si="36"/>
        <v>54</v>
      </c>
    </row>
    <row r="253" spans="6:18" ht="14.4">
      <c r="F253" s="3">
        <v>250</v>
      </c>
      <c r="G253" s="4">
        <v>0</v>
      </c>
      <c r="H253" s="3">
        <v>10.5</v>
      </c>
      <c r="I253" s="3">
        <v>69</v>
      </c>
      <c r="J253" s="3">
        <f t="shared" si="30"/>
        <v>64</v>
      </c>
      <c r="K253" s="3">
        <f t="shared" si="31"/>
        <v>993</v>
      </c>
      <c r="L253" s="3">
        <f t="shared" si="32"/>
        <v>1</v>
      </c>
      <c r="M253" s="3">
        <f t="shared" si="33"/>
        <v>0.5</v>
      </c>
      <c r="N253" s="3">
        <f t="shared" si="37"/>
        <v>-7</v>
      </c>
      <c r="O253">
        <f t="shared" si="29"/>
        <v>250</v>
      </c>
      <c r="P253" t="str">
        <f t="shared" si="34"/>
        <v>No</v>
      </c>
      <c r="Q253">
        <f t="shared" si="35"/>
        <v>11</v>
      </c>
      <c r="R253">
        <f t="shared" si="36"/>
        <v>57</v>
      </c>
    </row>
    <row r="254" spans="6:18" ht="14.4">
      <c r="F254" s="3">
        <v>251</v>
      </c>
      <c r="G254" s="4">
        <v>0</v>
      </c>
      <c r="H254" s="3">
        <v>11</v>
      </c>
      <c r="I254" s="3">
        <v>69</v>
      </c>
      <c r="J254" s="3">
        <f t="shared" si="30"/>
        <v>64</v>
      </c>
      <c r="K254" s="3">
        <f t="shared" si="31"/>
        <v>994</v>
      </c>
      <c r="L254" s="3">
        <f t="shared" si="32"/>
        <v>0</v>
      </c>
      <c r="M254" s="3">
        <f t="shared" si="33"/>
        <v>0</v>
      </c>
      <c r="N254" s="3">
        <f t="shared" si="37"/>
        <v>-4</v>
      </c>
      <c r="O254">
        <f t="shared" si="29"/>
        <v>251</v>
      </c>
      <c r="P254" t="str">
        <f t="shared" si="34"/>
        <v>Yes</v>
      </c>
      <c r="Q254">
        <f t="shared" si="35"/>
        <v>11</v>
      </c>
      <c r="R254">
        <f t="shared" si="36"/>
        <v>60</v>
      </c>
    </row>
    <row r="255" spans="6:18" ht="14.4">
      <c r="F255" s="3">
        <v>252</v>
      </c>
      <c r="G255" s="2">
        <v>0</v>
      </c>
      <c r="H255" s="4">
        <v>9</v>
      </c>
      <c r="I255" s="4">
        <v>70</v>
      </c>
      <c r="J255" s="3">
        <f t="shared" si="30"/>
        <v>67</v>
      </c>
      <c r="K255" s="3">
        <f t="shared" si="31"/>
        <v>995</v>
      </c>
      <c r="L255" s="3">
        <f t="shared" si="32"/>
        <v>0</v>
      </c>
      <c r="M255" s="3">
        <f t="shared" si="33"/>
        <v>2</v>
      </c>
      <c r="N255" s="3">
        <f t="shared" si="37"/>
        <v>13</v>
      </c>
      <c r="O255">
        <f t="shared" si="29"/>
        <v>252</v>
      </c>
      <c r="P255" t="str">
        <f t="shared" si="34"/>
        <v>Yes</v>
      </c>
      <c r="Q255">
        <f t="shared" si="35"/>
        <v>11</v>
      </c>
      <c r="R255">
        <f t="shared" si="36"/>
        <v>80</v>
      </c>
    </row>
    <row r="256" spans="6:18" ht="14.4">
      <c r="F256" s="3">
        <v>253</v>
      </c>
      <c r="G256" s="4">
        <v>0</v>
      </c>
      <c r="H256" s="4">
        <v>9</v>
      </c>
      <c r="I256" s="4">
        <v>70</v>
      </c>
      <c r="J256" s="3">
        <f t="shared" si="30"/>
        <v>67</v>
      </c>
      <c r="K256" s="3">
        <f t="shared" si="31"/>
        <v>996</v>
      </c>
      <c r="L256" s="3">
        <f t="shared" si="32"/>
        <v>1</v>
      </c>
      <c r="M256" s="3">
        <f t="shared" si="33"/>
        <v>-1</v>
      </c>
      <c r="N256" s="3">
        <f t="shared" si="37"/>
        <v>7</v>
      </c>
      <c r="O256">
        <f t="shared" si="29"/>
        <v>253</v>
      </c>
      <c r="P256" t="str">
        <f t="shared" si="34"/>
        <v>No</v>
      </c>
      <c r="Q256">
        <f t="shared" si="35"/>
        <v>8</v>
      </c>
      <c r="R256">
        <f t="shared" si="36"/>
        <v>74</v>
      </c>
    </row>
    <row r="257" spans="6:18" ht="14.4">
      <c r="F257" s="3">
        <v>254</v>
      </c>
      <c r="G257" s="4">
        <v>0</v>
      </c>
      <c r="H257" s="4">
        <v>9.5</v>
      </c>
      <c r="I257" s="4">
        <v>70</v>
      </c>
      <c r="J257" s="3">
        <f t="shared" si="30"/>
        <v>67</v>
      </c>
      <c r="K257" s="3">
        <f t="shared" si="31"/>
        <v>997</v>
      </c>
      <c r="L257" s="3">
        <f t="shared" si="32"/>
        <v>1</v>
      </c>
      <c r="M257" s="3">
        <f t="shared" si="33"/>
        <v>-2</v>
      </c>
      <c r="N257" s="3">
        <f t="shared" si="37"/>
        <v>4</v>
      </c>
      <c r="O257">
        <f t="shared" si="29"/>
        <v>254</v>
      </c>
      <c r="P257" t="str">
        <f t="shared" si="34"/>
        <v>No</v>
      </c>
      <c r="Q257">
        <f t="shared" si="35"/>
        <v>7.5</v>
      </c>
      <c r="R257">
        <f t="shared" si="36"/>
        <v>71</v>
      </c>
    </row>
    <row r="258" spans="6:18" ht="14.4">
      <c r="F258" s="3">
        <v>255</v>
      </c>
      <c r="G258" s="4">
        <v>0</v>
      </c>
      <c r="H258" s="4">
        <v>9.5</v>
      </c>
      <c r="I258" s="4">
        <v>70</v>
      </c>
      <c r="J258" s="3">
        <f t="shared" si="30"/>
        <v>67</v>
      </c>
      <c r="K258" s="3">
        <f t="shared" si="31"/>
        <v>998</v>
      </c>
      <c r="L258" s="3">
        <f t="shared" si="32"/>
        <v>0</v>
      </c>
      <c r="M258" s="3">
        <f t="shared" si="33"/>
        <v>1</v>
      </c>
      <c r="N258" s="3">
        <f t="shared" si="37"/>
        <v>1</v>
      </c>
      <c r="O258">
        <f t="shared" si="29"/>
        <v>255</v>
      </c>
      <c r="P258" t="str">
        <f t="shared" si="34"/>
        <v>Yes</v>
      </c>
      <c r="Q258">
        <f t="shared" si="35"/>
        <v>10.5</v>
      </c>
      <c r="R258">
        <f t="shared" si="36"/>
        <v>68</v>
      </c>
    </row>
    <row r="259" spans="6:18" ht="14.4">
      <c r="F259" s="3">
        <v>256</v>
      </c>
      <c r="G259" s="4">
        <v>0</v>
      </c>
      <c r="H259" s="4">
        <v>10</v>
      </c>
      <c r="I259" s="4">
        <v>70</v>
      </c>
      <c r="J259" s="3">
        <f t="shared" si="30"/>
        <v>67</v>
      </c>
      <c r="K259" s="3">
        <f t="shared" si="31"/>
        <v>999</v>
      </c>
      <c r="L259" s="3">
        <f t="shared" si="32"/>
        <v>0</v>
      </c>
      <c r="M259" s="3">
        <f t="shared" si="33"/>
        <v>0.5</v>
      </c>
      <c r="N259" s="3">
        <f t="shared" si="37"/>
        <v>-1</v>
      </c>
      <c r="O259">
        <f t="shared" si="29"/>
        <v>256</v>
      </c>
      <c r="P259" t="str">
        <f t="shared" si="34"/>
        <v>Yes</v>
      </c>
      <c r="Q259">
        <f t="shared" si="35"/>
        <v>10.5</v>
      </c>
      <c r="R259">
        <f t="shared" si="36"/>
        <v>66</v>
      </c>
    </row>
    <row r="260" spans="6:18" ht="14.4">
      <c r="F260" s="3">
        <v>257</v>
      </c>
      <c r="G260" s="4">
        <v>0</v>
      </c>
      <c r="H260" s="4">
        <v>10</v>
      </c>
      <c r="I260" s="4">
        <v>70</v>
      </c>
      <c r="J260" s="3">
        <f t="shared" si="30"/>
        <v>67</v>
      </c>
      <c r="K260" s="3">
        <f t="shared" si="31"/>
        <v>1000</v>
      </c>
      <c r="L260" s="3">
        <f t="shared" si="32"/>
        <v>1</v>
      </c>
      <c r="M260" s="3">
        <f t="shared" si="33"/>
        <v>0</v>
      </c>
      <c r="N260" s="3">
        <f t="shared" si="37"/>
        <v>-10</v>
      </c>
      <c r="O260">
        <f t="shared" ref="O260:O323" si="38">F260</f>
        <v>257</v>
      </c>
      <c r="P260" t="str">
        <f t="shared" si="34"/>
        <v>No</v>
      </c>
      <c r="Q260">
        <f t="shared" si="35"/>
        <v>10</v>
      </c>
      <c r="R260">
        <f t="shared" si="36"/>
        <v>57</v>
      </c>
    </row>
    <row r="261" spans="6:18" ht="14.4">
      <c r="F261" s="3">
        <v>258</v>
      </c>
      <c r="G261" s="4">
        <v>0</v>
      </c>
      <c r="H261" s="4">
        <v>10</v>
      </c>
      <c r="I261" s="4">
        <v>70</v>
      </c>
      <c r="J261" s="3">
        <f t="shared" ref="J261:J324" si="39">(I261-71)*3+70</f>
        <v>67</v>
      </c>
      <c r="K261" s="3">
        <f t="shared" ref="K261:K324" si="40">$B$10+O261</f>
        <v>1001</v>
      </c>
      <c r="L261" s="3">
        <f t="shared" ref="L261:L324" si="41">CHOOSE(1+MOD($K261,4),1,1,0,0)</f>
        <v>1</v>
      </c>
      <c r="M261" s="3">
        <f t="shared" ref="M261:M324" si="42">CHOOSE(1+MOD($K261,6),-1,-2,1,0.5,0,2)</f>
        <v>2</v>
      </c>
      <c r="N261" s="3">
        <f t="shared" si="37"/>
        <v>-7</v>
      </c>
      <c r="O261">
        <f t="shared" si="38"/>
        <v>258</v>
      </c>
      <c r="P261" t="str">
        <f t="shared" ref="P261:P324" si="43">IF(IF(L261,G261,1-G261),"Yes","No")</f>
        <v>No</v>
      </c>
      <c r="Q261">
        <f t="shared" ref="Q261:Q324" si="44">MAX(MIN(H261+M261,$H$1),$H$2)</f>
        <v>12</v>
      </c>
      <c r="R261">
        <f t="shared" ref="R261:R324" si="45">MAX(MIN(J261+N261,$J$1),$J$2)</f>
        <v>60</v>
      </c>
    </row>
    <row r="262" spans="6:18" ht="14.4">
      <c r="F262" s="3">
        <v>259</v>
      </c>
      <c r="G262" s="4">
        <v>0</v>
      </c>
      <c r="H262" s="4">
        <v>10</v>
      </c>
      <c r="I262" s="4">
        <v>70</v>
      </c>
      <c r="J262" s="3">
        <f t="shared" si="39"/>
        <v>67</v>
      </c>
      <c r="K262" s="3">
        <f t="shared" si="40"/>
        <v>1002</v>
      </c>
      <c r="L262" s="3">
        <f t="shared" si="41"/>
        <v>0</v>
      </c>
      <c r="M262" s="3">
        <f t="shared" si="42"/>
        <v>-1</v>
      </c>
      <c r="N262" s="3">
        <f t="shared" ref="N262:N325" si="46">CHOOSE(1+MOD($K262,8),-10,-7,-4,13,7,4,1,-1)</f>
        <v>-4</v>
      </c>
      <c r="O262">
        <f t="shared" si="38"/>
        <v>259</v>
      </c>
      <c r="P262" t="str">
        <f t="shared" si="43"/>
        <v>Yes</v>
      </c>
      <c r="Q262">
        <f t="shared" si="44"/>
        <v>9</v>
      </c>
      <c r="R262">
        <f t="shared" si="45"/>
        <v>63</v>
      </c>
    </row>
    <row r="263" spans="6:18" ht="14.4">
      <c r="F263" s="3">
        <v>260</v>
      </c>
      <c r="G263" s="4">
        <v>0</v>
      </c>
      <c r="H263" s="4">
        <v>10</v>
      </c>
      <c r="I263" s="4">
        <v>70</v>
      </c>
      <c r="J263" s="3">
        <f t="shared" si="39"/>
        <v>67</v>
      </c>
      <c r="K263" s="3">
        <f t="shared" si="40"/>
        <v>1003</v>
      </c>
      <c r="L263" s="3">
        <f t="shared" si="41"/>
        <v>0</v>
      </c>
      <c r="M263" s="3">
        <f t="shared" si="42"/>
        <v>-2</v>
      </c>
      <c r="N263" s="3">
        <f t="shared" si="46"/>
        <v>13</v>
      </c>
      <c r="O263">
        <f t="shared" si="38"/>
        <v>260</v>
      </c>
      <c r="P263" t="str">
        <f t="shared" si="43"/>
        <v>Yes</v>
      </c>
      <c r="Q263">
        <f t="shared" si="44"/>
        <v>8</v>
      </c>
      <c r="R263">
        <f t="shared" si="45"/>
        <v>80</v>
      </c>
    </row>
    <row r="264" spans="6:18" ht="14.4">
      <c r="F264" s="3">
        <v>261</v>
      </c>
      <c r="G264" s="4">
        <v>0</v>
      </c>
      <c r="H264" s="4">
        <v>10</v>
      </c>
      <c r="I264" s="4">
        <v>70</v>
      </c>
      <c r="J264" s="3">
        <f t="shared" si="39"/>
        <v>67</v>
      </c>
      <c r="K264" s="3">
        <f t="shared" si="40"/>
        <v>1004</v>
      </c>
      <c r="L264" s="3">
        <f t="shared" si="41"/>
        <v>1</v>
      </c>
      <c r="M264" s="3">
        <f t="shared" si="42"/>
        <v>1</v>
      </c>
      <c r="N264" s="3">
        <f t="shared" si="46"/>
        <v>7</v>
      </c>
      <c r="O264">
        <f t="shared" si="38"/>
        <v>261</v>
      </c>
      <c r="P264" t="str">
        <f t="shared" si="43"/>
        <v>No</v>
      </c>
      <c r="Q264">
        <f t="shared" si="44"/>
        <v>11</v>
      </c>
      <c r="R264">
        <f t="shared" si="45"/>
        <v>74</v>
      </c>
    </row>
    <row r="265" spans="6:18" ht="14.4">
      <c r="F265" s="3">
        <v>262</v>
      </c>
      <c r="G265" s="4">
        <v>0</v>
      </c>
      <c r="H265" s="4">
        <v>10</v>
      </c>
      <c r="I265" s="4">
        <v>70</v>
      </c>
      <c r="J265" s="3">
        <f t="shared" si="39"/>
        <v>67</v>
      </c>
      <c r="K265" s="3">
        <f t="shared" si="40"/>
        <v>1005</v>
      </c>
      <c r="L265" s="3">
        <f t="shared" si="41"/>
        <v>1</v>
      </c>
      <c r="M265" s="3">
        <f t="shared" si="42"/>
        <v>0.5</v>
      </c>
      <c r="N265" s="3">
        <f t="shared" si="46"/>
        <v>4</v>
      </c>
      <c r="O265">
        <f t="shared" si="38"/>
        <v>262</v>
      </c>
      <c r="P265" t="str">
        <f t="shared" si="43"/>
        <v>No</v>
      </c>
      <c r="Q265">
        <f t="shared" si="44"/>
        <v>10.5</v>
      </c>
      <c r="R265">
        <f t="shared" si="45"/>
        <v>71</v>
      </c>
    </row>
    <row r="266" spans="6:18" ht="14.4">
      <c r="F266" s="3">
        <v>263</v>
      </c>
      <c r="G266" s="4">
        <v>0</v>
      </c>
      <c r="H266" s="4">
        <v>10.5</v>
      </c>
      <c r="I266" s="4">
        <v>70</v>
      </c>
      <c r="J266" s="3">
        <f t="shared" si="39"/>
        <v>67</v>
      </c>
      <c r="K266" s="3">
        <f t="shared" si="40"/>
        <v>1006</v>
      </c>
      <c r="L266" s="3">
        <f t="shared" si="41"/>
        <v>0</v>
      </c>
      <c r="M266" s="3">
        <f t="shared" si="42"/>
        <v>0</v>
      </c>
      <c r="N266" s="3">
        <f t="shared" si="46"/>
        <v>1</v>
      </c>
      <c r="O266">
        <f t="shared" si="38"/>
        <v>263</v>
      </c>
      <c r="P266" t="str">
        <f t="shared" si="43"/>
        <v>Yes</v>
      </c>
      <c r="Q266">
        <f t="shared" si="44"/>
        <v>10.5</v>
      </c>
      <c r="R266">
        <f t="shared" si="45"/>
        <v>68</v>
      </c>
    </row>
    <row r="267" spans="6:18" ht="14.4">
      <c r="F267" s="3">
        <v>264</v>
      </c>
      <c r="G267" s="4">
        <v>0</v>
      </c>
      <c r="H267" s="4">
        <v>10.5</v>
      </c>
      <c r="I267" s="4">
        <v>70</v>
      </c>
      <c r="J267" s="3">
        <f t="shared" si="39"/>
        <v>67</v>
      </c>
      <c r="K267" s="3">
        <f t="shared" si="40"/>
        <v>1007</v>
      </c>
      <c r="L267" s="3">
        <f t="shared" si="41"/>
        <v>0</v>
      </c>
      <c r="M267" s="3">
        <f t="shared" si="42"/>
        <v>2</v>
      </c>
      <c r="N267" s="3">
        <f t="shared" si="46"/>
        <v>-1</v>
      </c>
      <c r="O267">
        <f t="shared" si="38"/>
        <v>264</v>
      </c>
      <c r="P267" t="str">
        <f t="shared" si="43"/>
        <v>Yes</v>
      </c>
      <c r="Q267">
        <f t="shared" si="44"/>
        <v>12.5</v>
      </c>
      <c r="R267">
        <f t="shared" si="45"/>
        <v>66</v>
      </c>
    </row>
    <row r="268" spans="6:18" ht="14.4">
      <c r="F268" s="3">
        <v>265</v>
      </c>
      <c r="G268" s="4">
        <v>0</v>
      </c>
      <c r="H268" s="4">
        <v>10.5</v>
      </c>
      <c r="I268" s="4">
        <v>70</v>
      </c>
      <c r="J268" s="3">
        <f t="shared" si="39"/>
        <v>67</v>
      </c>
      <c r="K268" s="3">
        <f t="shared" si="40"/>
        <v>1008</v>
      </c>
      <c r="L268" s="3">
        <f t="shared" si="41"/>
        <v>1</v>
      </c>
      <c r="M268" s="3">
        <f t="shared" si="42"/>
        <v>-1</v>
      </c>
      <c r="N268" s="3">
        <f t="shared" si="46"/>
        <v>-10</v>
      </c>
      <c r="O268">
        <f t="shared" si="38"/>
        <v>265</v>
      </c>
      <c r="P268" t="str">
        <f t="shared" si="43"/>
        <v>No</v>
      </c>
      <c r="Q268">
        <f t="shared" si="44"/>
        <v>9.5</v>
      </c>
      <c r="R268">
        <f t="shared" si="45"/>
        <v>57</v>
      </c>
    </row>
    <row r="269" spans="6:18" ht="14.4">
      <c r="F269" s="3">
        <v>266</v>
      </c>
      <c r="G269" s="4">
        <v>0</v>
      </c>
      <c r="H269" s="4">
        <v>10.5</v>
      </c>
      <c r="I269" s="4">
        <v>70</v>
      </c>
      <c r="J269" s="3">
        <f t="shared" si="39"/>
        <v>67</v>
      </c>
      <c r="K269" s="3">
        <f t="shared" si="40"/>
        <v>1009</v>
      </c>
      <c r="L269" s="3">
        <f t="shared" si="41"/>
        <v>1</v>
      </c>
      <c r="M269" s="3">
        <f t="shared" si="42"/>
        <v>-2</v>
      </c>
      <c r="N269" s="3">
        <f t="shared" si="46"/>
        <v>-7</v>
      </c>
      <c r="O269">
        <f t="shared" si="38"/>
        <v>266</v>
      </c>
      <c r="P269" t="str">
        <f t="shared" si="43"/>
        <v>No</v>
      </c>
      <c r="Q269">
        <f t="shared" si="44"/>
        <v>8.5</v>
      </c>
      <c r="R269">
        <f t="shared" si="45"/>
        <v>60</v>
      </c>
    </row>
    <row r="270" spans="6:18" ht="14.4">
      <c r="F270" s="3">
        <v>267</v>
      </c>
      <c r="G270" s="4">
        <v>0</v>
      </c>
      <c r="H270" s="4">
        <v>11</v>
      </c>
      <c r="I270" s="4">
        <v>70</v>
      </c>
      <c r="J270" s="3">
        <f t="shared" si="39"/>
        <v>67</v>
      </c>
      <c r="K270" s="3">
        <f t="shared" si="40"/>
        <v>1010</v>
      </c>
      <c r="L270" s="3">
        <f t="shared" si="41"/>
        <v>0</v>
      </c>
      <c r="M270" s="3">
        <f t="shared" si="42"/>
        <v>1</v>
      </c>
      <c r="N270" s="3">
        <f t="shared" si="46"/>
        <v>-4</v>
      </c>
      <c r="O270">
        <f t="shared" si="38"/>
        <v>267</v>
      </c>
      <c r="P270" t="str">
        <f t="shared" si="43"/>
        <v>Yes</v>
      </c>
      <c r="Q270">
        <f t="shared" si="44"/>
        <v>12</v>
      </c>
      <c r="R270">
        <f t="shared" si="45"/>
        <v>63</v>
      </c>
    </row>
    <row r="271" spans="6:18" ht="14.4">
      <c r="F271" s="3">
        <v>268</v>
      </c>
      <c r="G271" s="2">
        <v>0</v>
      </c>
      <c r="H271" s="4">
        <v>11</v>
      </c>
      <c r="I271" s="4">
        <v>70</v>
      </c>
      <c r="J271" s="3">
        <f t="shared" si="39"/>
        <v>67</v>
      </c>
      <c r="K271" s="3">
        <f t="shared" si="40"/>
        <v>1011</v>
      </c>
      <c r="L271" s="3">
        <f t="shared" si="41"/>
        <v>0</v>
      </c>
      <c r="M271" s="3">
        <f t="shared" si="42"/>
        <v>0.5</v>
      </c>
      <c r="N271" s="3">
        <f t="shared" si="46"/>
        <v>13</v>
      </c>
      <c r="O271">
        <f t="shared" si="38"/>
        <v>268</v>
      </c>
      <c r="P271" t="str">
        <f t="shared" si="43"/>
        <v>Yes</v>
      </c>
      <c r="Q271">
        <f t="shared" si="44"/>
        <v>11.5</v>
      </c>
      <c r="R271">
        <f t="shared" si="45"/>
        <v>80</v>
      </c>
    </row>
    <row r="272" spans="6:18" ht="14.4">
      <c r="F272" s="3">
        <v>269</v>
      </c>
      <c r="G272" s="2">
        <v>0</v>
      </c>
      <c r="H272" s="4">
        <v>11</v>
      </c>
      <c r="I272" s="4">
        <v>70</v>
      </c>
      <c r="J272" s="3">
        <f t="shared" si="39"/>
        <v>67</v>
      </c>
      <c r="K272" s="3">
        <f t="shared" si="40"/>
        <v>1012</v>
      </c>
      <c r="L272" s="3">
        <f t="shared" si="41"/>
        <v>1</v>
      </c>
      <c r="M272" s="3">
        <f t="shared" si="42"/>
        <v>0</v>
      </c>
      <c r="N272" s="3">
        <f t="shared" si="46"/>
        <v>7</v>
      </c>
      <c r="O272">
        <f t="shared" si="38"/>
        <v>269</v>
      </c>
      <c r="P272" t="str">
        <f t="shared" si="43"/>
        <v>No</v>
      </c>
      <c r="Q272">
        <f t="shared" si="44"/>
        <v>11</v>
      </c>
      <c r="R272">
        <f t="shared" si="45"/>
        <v>74</v>
      </c>
    </row>
    <row r="273" spans="6:18" ht="14.4">
      <c r="F273" s="3">
        <v>270</v>
      </c>
      <c r="G273" s="4">
        <v>0</v>
      </c>
      <c r="H273" s="4">
        <v>11</v>
      </c>
      <c r="I273" s="4">
        <v>70</v>
      </c>
      <c r="J273" s="3">
        <f t="shared" si="39"/>
        <v>67</v>
      </c>
      <c r="K273" s="3">
        <f t="shared" si="40"/>
        <v>1013</v>
      </c>
      <c r="L273" s="3">
        <f t="shared" si="41"/>
        <v>1</v>
      </c>
      <c r="M273" s="3">
        <f t="shared" si="42"/>
        <v>2</v>
      </c>
      <c r="N273" s="3">
        <f t="shared" si="46"/>
        <v>4</v>
      </c>
      <c r="O273">
        <f t="shared" si="38"/>
        <v>270</v>
      </c>
      <c r="P273" t="str">
        <f t="shared" si="43"/>
        <v>No</v>
      </c>
      <c r="Q273">
        <f t="shared" si="44"/>
        <v>13</v>
      </c>
      <c r="R273">
        <f t="shared" si="45"/>
        <v>71</v>
      </c>
    </row>
    <row r="274" spans="6:18" ht="14.4">
      <c r="F274" s="3">
        <v>271</v>
      </c>
      <c r="G274" s="4">
        <v>0</v>
      </c>
      <c r="H274" s="4">
        <v>11</v>
      </c>
      <c r="I274" s="4">
        <v>70</v>
      </c>
      <c r="J274" s="3">
        <f t="shared" si="39"/>
        <v>67</v>
      </c>
      <c r="K274" s="3">
        <f t="shared" si="40"/>
        <v>1014</v>
      </c>
      <c r="L274" s="3">
        <f t="shared" si="41"/>
        <v>0</v>
      </c>
      <c r="M274" s="3">
        <f t="shared" si="42"/>
        <v>-1</v>
      </c>
      <c r="N274" s="3">
        <f t="shared" si="46"/>
        <v>1</v>
      </c>
      <c r="O274">
        <f t="shared" si="38"/>
        <v>271</v>
      </c>
      <c r="P274" t="str">
        <f t="shared" si="43"/>
        <v>Yes</v>
      </c>
      <c r="Q274">
        <f t="shared" si="44"/>
        <v>10</v>
      </c>
      <c r="R274">
        <f t="shared" si="45"/>
        <v>68</v>
      </c>
    </row>
    <row r="275" spans="6:18" ht="14.4">
      <c r="F275" s="3">
        <v>272</v>
      </c>
      <c r="G275" s="4">
        <v>0</v>
      </c>
      <c r="H275" s="4">
        <v>11</v>
      </c>
      <c r="I275" s="4">
        <v>70</v>
      </c>
      <c r="J275" s="3">
        <f t="shared" si="39"/>
        <v>67</v>
      </c>
      <c r="K275" s="3">
        <f t="shared" si="40"/>
        <v>1015</v>
      </c>
      <c r="L275" s="3">
        <f t="shared" si="41"/>
        <v>0</v>
      </c>
      <c r="M275" s="3">
        <f t="shared" si="42"/>
        <v>-2</v>
      </c>
      <c r="N275" s="3">
        <f t="shared" si="46"/>
        <v>-1</v>
      </c>
      <c r="O275">
        <f t="shared" si="38"/>
        <v>272</v>
      </c>
      <c r="P275" t="str">
        <f t="shared" si="43"/>
        <v>Yes</v>
      </c>
      <c r="Q275">
        <f t="shared" si="44"/>
        <v>9</v>
      </c>
      <c r="R275">
        <f t="shared" si="45"/>
        <v>66</v>
      </c>
    </row>
    <row r="276" spans="6:18" ht="14.4">
      <c r="F276" s="3">
        <v>273</v>
      </c>
      <c r="G276" s="4">
        <v>0</v>
      </c>
      <c r="H276" s="4">
        <v>11</v>
      </c>
      <c r="I276" s="4">
        <v>70</v>
      </c>
      <c r="J276" s="3">
        <f t="shared" si="39"/>
        <v>67</v>
      </c>
      <c r="K276" s="3">
        <f t="shared" si="40"/>
        <v>1016</v>
      </c>
      <c r="L276" s="3">
        <f t="shared" si="41"/>
        <v>1</v>
      </c>
      <c r="M276" s="3">
        <f t="shared" si="42"/>
        <v>1</v>
      </c>
      <c r="N276" s="3">
        <f t="shared" si="46"/>
        <v>-10</v>
      </c>
      <c r="O276">
        <f t="shared" si="38"/>
        <v>273</v>
      </c>
      <c r="P276" t="str">
        <f t="shared" si="43"/>
        <v>No</v>
      </c>
      <c r="Q276">
        <f t="shared" si="44"/>
        <v>12</v>
      </c>
      <c r="R276">
        <f t="shared" si="45"/>
        <v>57</v>
      </c>
    </row>
    <row r="277" spans="6:18" ht="14.4">
      <c r="F277" s="3">
        <v>274</v>
      </c>
      <c r="G277" s="4">
        <v>0</v>
      </c>
      <c r="H277" s="4">
        <v>11</v>
      </c>
      <c r="I277" s="4">
        <v>70</v>
      </c>
      <c r="J277" s="3">
        <f t="shared" si="39"/>
        <v>67</v>
      </c>
      <c r="K277" s="3">
        <f t="shared" si="40"/>
        <v>1017</v>
      </c>
      <c r="L277" s="3">
        <f t="shared" si="41"/>
        <v>1</v>
      </c>
      <c r="M277" s="3">
        <f t="shared" si="42"/>
        <v>0.5</v>
      </c>
      <c r="N277" s="3">
        <f t="shared" si="46"/>
        <v>-7</v>
      </c>
      <c r="O277">
        <f t="shared" si="38"/>
        <v>274</v>
      </c>
      <c r="P277" t="str">
        <f t="shared" si="43"/>
        <v>No</v>
      </c>
      <c r="Q277">
        <f t="shared" si="44"/>
        <v>11.5</v>
      </c>
      <c r="R277">
        <f t="shared" si="45"/>
        <v>60</v>
      </c>
    </row>
    <row r="278" spans="6:18" ht="14.4">
      <c r="F278" s="3">
        <v>275</v>
      </c>
      <c r="G278" s="4">
        <v>0</v>
      </c>
      <c r="H278" s="4">
        <v>11</v>
      </c>
      <c r="I278" s="4">
        <v>70</v>
      </c>
      <c r="J278" s="3">
        <f t="shared" si="39"/>
        <v>67</v>
      </c>
      <c r="K278" s="3">
        <f t="shared" si="40"/>
        <v>1018</v>
      </c>
      <c r="L278" s="3">
        <f t="shared" si="41"/>
        <v>0</v>
      </c>
      <c r="M278" s="3">
        <f t="shared" si="42"/>
        <v>0</v>
      </c>
      <c r="N278" s="3">
        <f t="shared" si="46"/>
        <v>-4</v>
      </c>
      <c r="O278">
        <f t="shared" si="38"/>
        <v>275</v>
      </c>
      <c r="P278" t="str">
        <f t="shared" si="43"/>
        <v>Yes</v>
      </c>
      <c r="Q278">
        <f t="shared" si="44"/>
        <v>11</v>
      </c>
      <c r="R278">
        <f t="shared" si="45"/>
        <v>63</v>
      </c>
    </row>
    <row r="279" spans="6:18" ht="14.4">
      <c r="F279" s="3">
        <v>276</v>
      </c>
      <c r="G279" s="4">
        <v>0</v>
      </c>
      <c r="H279" s="4">
        <v>11</v>
      </c>
      <c r="I279" s="4">
        <v>70</v>
      </c>
      <c r="J279" s="3">
        <f t="shared" si="39"/>
        <v>67</v>
      </c>
      <c r="K279" s="3">
        <f t="shared" si="40"/>
        <v>1019</v>
      </c>
      <c r="L279" s="3">
        <f t="shared" si="41"/>
        <v>0</v>
      </c>
      <c r="M279" s="3">
        <f t="shared" si="42"/>
        <v>2</v>
      </c>
      <c r="N279" s="3">
        <f t="shared" si="46"/>
        <v>13</v>
      </c>
      <c r="O279">
        <f t="shared" si="38"/>
        <v>276</v>
      </c>
      <c r="P279" t="str">
        <f t="shared" si="43"/>
        <v>Yes</v>
      </c>
      <c r="Q279">
        <f t="shared" si="44"/>
        <v>13</v>
      </c>
      <c r="R279">
        <f t="shared" si="45"/>
        <v>80</v>
      </c>
    </row>
    <row r="280" spans="6:18" ht="14.4">
      <c r="F280" s="3">
        <v>277</v>
      </c>
      <c r="G280" s="4">
        <v>0</v>
      </c>
      <c r="H280" s="4">
        <v>11</v>
      </c>
      <c r="I280" s="4">
        <v>70</v>
      </c>
      <c r="J280" s="3">
        <f t="shared" si="39"/>
        <v>67</v>
      </c>
      <c r="K280" s="3">
        <f t="shared" si="40"/>
        <v>1020</v>
      </c>
      <c r="L280" s="3">
        <f t="shared" si="41"/>
        <v>1</v>
      </c>
      <c r="M280" s="3">
        <f t="shared" si="42"/>
        <v>-1</v>
      </c>
      <c r="N280" s="3">
        <f t="shared" si="46"/>
        <v>7</v>
      </c>
      <c r="O280">
        <f t="shared" si="38"/>
        <v>277</v>
      </c>
      <c r="P280" t="str">
        <f t="shared" si="43"/>
        <v>No</v>
      </c>
      <c r="Q280">
        <f t="shared" si="44"/>
        <v>10</v>
      </c>
      <c r="R280">
        <f t="shared" si="45"/>
        <v>74</v>
      </c>
    </row>
    <row r="281" spans="6:18" ht="14.4">
      <c r="F281" s="3">
        <v>278</v>
      </c>
      <c r="G281" s="4">
        <v>0</v>
      </c>
      <c r="H281" s="4">
        <v>11</v>
      </c>
      <c r="I281" s="4">
        <v>70</v>
      </c>
      <c r="J281" s="3">
        <f t="shared" si="39"/>
        <v>67</v>
      </c>
      <c r="K281" s="3">
        <f t="shared" si="40"/>
        <v>1021</v>
      </c>
      <c r="L281" s="3">
        <f t="shared" si="41"/>
        <v>1</v>
      </c>
      <c r="M281" s="3">
        <f t="shared" si="42"/>
        <v>-2</v>
      </c>
      <c r="N281" s="3">
        <f t="shared" si="46"/>
        <v>4</v>
      </c>
      <c r="O281">
        <f t="shared" si="38"/>
        <v>278</v>
      </c>
      <c r="P281" t="str">
        <f t="shared" si="43"/>
        <v>No</v>
      </c>
      <c r="Q281">
        <f t="shared" si="44"/>
        <v>9</v>
      </c>
      <c r="R281">
        <f t="shared" si="45"/>
        <v>71</v>
      </c>
    </row>
    <row r="282" spans="6:18" ht="14.4">
      <c r="F282" s="3">
        <v>279</v>
      </c>
      <c r="G282" s="4">
        <v>0</v>
      </c>
      <c r="H282" s="4">
        <v>11</v>
      </c>
      <c r="I282" s="4">
        <v>70</v>
      </c>
      <c r="J282" s="3">
        <f t="shared" si="39"/>
        <v>67</v>
      </c>
      <c r="K282" s="3">
        <f t="shared" si="40"/>
        <v>1022</v>
      </c>
      <c r="L282" s="3">
        <f t="shared" si="41"/>
        <v>0</v>
      </c>
      <c r="M282" s="3">
        <f t="shared" si="42"/>
        <v>1</v>
      </c>
      <c r="N282" s="3">
        <f t="shared" si="46"/>
        <v>1</v>
      </c>
      <c r="O282">
        <f t="shared" si="38"/>
        <v>279</v>
      </c>
      <c r="P282" t="str">
        <f t="shared" si="43"/>
        <v>Yes</v>
      </c>
      <c r="Q282">
        <f t="shared" si="44"/>
        <v>12</v>
      </c>
      <c r="R282">
        <f t="shared" si="45"/>
        <v>68</v>
      </c>
    </row>
    <row r="283" spans="6:18" ht="14.4">
      <c r="F283" s="3">
        <v>280</v>
      </c>
      <c r="G283" s="4">
        <v>0</v>
      </c>
      <c r="H283" s="4">
        <v>11</v>
      </c>
      <c r="I283" s="4">
        <v>70</v>
      </c>
      <c r="J283" s="3">
        <f t="shared" si="39"/>
        <v>67</v>
      </c>
      <c r="K283" s="3">
        <f t="shared" si="40"/>
        <v>1023</v>
      </c>
      <c r="L283" s="3">
        <f t="shared" si="41"/>
        <v>0</v>
      </c>
      <c r="M283" s="3">
        <f t="shared" si="42"/>
        <v>0.5</v>
      </c>
      <c r="N283" s="3">
        <f t="shared" si="46"/>
        <v>-1</v>
      </c>
      <c r="O283">
        <f t="shared" si="38"/>
        <v>280</v>
      </c>
      <c r="P283" t="str">
        <f t="shared" si="43"/>
        <v>Yes</v>
      </c>
      <c r="Q283">
        <f t="shared" si="44"/>
        <v>11.5</v>
      </c>
      <c r="R283">
        <f t="shared" si="45"/>
        <v>66</v>
      </c>
    </row>
    <row r="284" spans="6:18" ht="14.4">
      <c r="F284" s="3">
        <v>281</v>
      </c>
      <c r="G284" s="4">
        <v>0</v>
      </c>
      <c r="H284" s="4">
        <v>11</v>
      </c>
      <c r="I284" s="4">
        <v>70</v>
      </c>
      <c r="J284" s="3">
        <f t="shared" si="39"/>
        <v>67</v>
      </c>
      <c r="K284" s="3">
        <f t="shared" si="40"/>
        <v>1024</v>
      </c>
      <c r="L284" s="3">
        <f t="shared" si="41"/>
        <v>1</v>
      </c>
      <c r="M284" s="3">
        <f t="shared" si="42"/>
        <v>0</v>
      </c>
      <c r="N284" s="3">
        <f t="shared" si="46"/>
        <v>-10</v>
      </c>
      <c r="O284">
        <f t="shared" si="38"/>
        <v>281</v>
      </c>
      <c r="P284" t="str">
        <f t="shared" si="43"/>
        <v>No</v>
      </c>
      <c r="Q284">
        <f t="shared" si="44"/>
        <v>11</v>
      </c>
      <c r="R284">
        <f t="shared" si="45"/>
        <v>57</v>
      </c>
    </row>
    <row r="285" spans="6:18" ht="14.4">
      <c r="F285" s="3">
        <v>282</v>
      </c>
      <c r="G285" s="4">
        <v>0</v>
      </c>
      <c r="H285" s="4">
        <v>11.5</v>
      </c>
      <c r="I285" s="4">
        <v>70</v>
      </c>
      <c r="J285" s="3">
        <f t="shared" si="39"/>
        <v>67</v>
      </c>
      <c r="K285" s="3">
        <f t="shared" si="40"/>
        <v>1025</v>
      </c>
      <c r="L285" s="3">
        <f t="shared" si="41"/>
        <v>1</v>
      </c>
      <c r="M285" s="3">
        <f t="shared" si="42"/>
        <v>2</v>
      </c>
      <c r="N285" s="3">
        <f t="shared" si="46"/>
        <v>-7</v>
      </c>
      <c r="O285">
        <f t="shared" si="38"/>
        <v>282</v>
      </c>
      <c r="P285" t="str">
        <f t="shared" si="43"/>
        <v>No</v>
      </c>
      <c r="Q285">
        <f t="shared" si="44"/>
        <v>13.5</v>
      </c>
      <c r="R285">
        <f t="shared" si="45"/>
        <v>60</v>
      </c>
    </row>
    <row r="286" spans="6:18" ht="14.4">
      <c r="F286" s="3">
        <v>283</v>
      </c>
      <c r="G286" s="4">
        <v>0</v>
      </c>
      <c r="H286" s="4">
        <v>12</v>
      </c>
      <c r="I286" s="4">
        <v>70</v>
      </c>
      <c r="J286" s="3">
        <f t="shared" si="39"/>
        <v>67</v>
      </c>
      <c r="K286" s="3">
        <f t="shared" si="40"/>
        <v>1026</v>
      </c>
      <c r="L286" s="3">
        <f t="shared" si="41"/>
        <v>0</v>
      </c>
      <c r="M286" s="3">
        <f t="shared" si="42"/>
        <v>-1</v>
      </c>
      <c r="N286" s="3">
        <f t="shared" si="46"/>
        <v>-4</v>
      </c>
      <c r="O286">
        <f t="shared" si="38"/>
        <v>283</v>
      </c>
      <c r="P286" t="str">
        <f t="shared" si="43"/>
        <v>Yes</v>
      </c>
      <c r="Q286">
        <f t="shared" si="44"/>
        <v>11</v>
      </c>
      <c r="R286">
        <f t="shared" si="45"/>
        <v>63</v>
      </c>
    </row>
    <row r="287" spans="6:18" ht="14.4">
      <c r="F287" s="3">
        <v>284</v>
      </c>
      <c r="G287" s="4">
        <v>0</v>
      </c>
      <c r="H287" s="4">
        <v>12</v>
      </c>
      <c r="I287" s="4">
        <v>70</v>
      </c>
      <c r="J287" s="3">
        <f t="shared" si="39"/>
        <v>67</v>
      </c>
      <c r="K287" s="3">
        <f t="shared" si="40"/>
        <v>1027</v>
      </c>
      <c r="L287" s="3">
        <f t="shared" si="41"/>
        <v>0</v>
      </c>
      <c r="M287" s="3">
        <f t="shared" si="42"/>
        <v>-2</v>
      </c>
      <c r="N287" s="3">
        <f t="shared" si="46"/>
        <v>13</v>
      </c>
      <c r="O287">
        <f t="shared" si="38"/>
        <v>284</v>
      </c>
      <c r="P287" t="str">
        <f t="shared" si="43"/>
        <v>Yes</v>
      </c>
      <c r="Q287">
        <f t="shared" si="44"/>
        <v>10</v>
      </c>
      <c r="R287">
        <f t="shared" si="45"/>
        <v>80</v>
      </c>
    </row>
    <row r="288" spans="6:18" ht="14.4">
      <c r="F288" s="3">
        <v>285</v>
      </c>
      <c r="G288" s="4">
        <v>0</v>
      </c>
      <c r="H288" s="3">
        <v>10.5</v>
      </c>
      <c r="I288" s="3">
        <v>70</v>
      </c>
      <c r="J288" s="3">
        <f t="shared" si="39"/>
        <v>67</v>
      </c>
      <c r="K288" s="3">
        <f t="shared" si="40"/>
        <v>1028</v>
      </c>
      <c r="L288" s="3">
        <f t="shared" si="41"/>
        <v>1</v>
      </c>
      <c r="M288" s="3">
        <f t="shared" si="42"/>
        <v>1</v>
      </c>
      <c r="N288" s="3">
        <f t="shared" si="46"/>
        <v>7</v>
      </c>
      <c r="O288">
        <f t="shared" si="38"/>
        <v>285</v>
      </c>
      <c r="P288" t="str">
        <f t="shared" si="43"/>
        <v>No</v>
      </c>
      <c r="Q288">
        <f t="shared" si="44"/>
        <v>11.5</v>
      </c>
      <c r="R288">
        <f t="shared" si="45"/>
        <v>74</v>
      </c>
    </row>
    <row r="289" spans="6:18" ht="14.4">
      <c r="F289" s="3">
        <v>286</v>
      </c>
      <c r="G289" s="4">
        <v>0</v>
      </c>
      <c r="H289" s="3">
        <v>11</v>
      </c>
      <c r="I289" s="3">
        <v>70</v>
      </c>
      <c r="J289" s="3">
        <f t="shared" si="39"/>
        <v>67</v>
      </c>
      <c r="K289" s="3">
        <f t="shared" si="40"/>
        <v>1029</v>
      </c>
      <c r="L289" s="3">
        <f t="shared" si="41"/>
        <v>1</v>
      </c>
      <c r="M289" s="3">
        <f t="shared" si="42"/>
        <v>0.5</v>
      </c>
      <c r="N289" s="3">
        <f t="shared" si="46"/>
        <v>4</v>
      </c>
      <c r="O289">
        <f t="shared" si="38"/>
        <v>286</v>
      </c>
      <c r="P289" t="str">
        <f t="shared" si="43"/>
        <v>No</v>
      </c>
      <c r="Q289">
        <f t="shared" si="44"/>
        <v>11.5</v>
      </c>
      <c r="R289">
        <f t="shared" si="45"/>
        <v>71</v>
      </c>
    </row>
    <row r="290" spans="6:18" ht="14.4">
      <c r="F290" s="3">
        <v>287</v>
      </c>
      <c r="G290" s="4">
        <v>0</v>
      </c>
      <c r="H290" s="3">
        <v>12</v>
      </c>
      <c r="I290" s="3">
        <v>70</v>
      </c>
      <c r="J290" s="3">
        <f t="shared" si="39"/>
        <v>67</v>
      </c>
      <c r="K290" s="3">
        <f t="shared" si="40"/>
        <v>1030</v>
      </c>
      <c r="L290" s="3">
        <f t="shared" si="41"/>
        <v>0</v>
      </c>
      <c r="M290" s="3">
        <f t="shared" si="42"/>
        <v>0</v>
      </c>
      <c r="N290" s="3">
        <f t="shared" si="46"/>
        <v>1</v>
      </c>
      <c r="O290">
        <f t="shared" si="38"/>
        <v>287</v>
      </c>
      <c r="P290" t="str">
        <f t="shared" si="43"/>
        <v>Yes</v>
      </c>
      <c r="Q290">
        <f t="shared" si="44"/>
        <v>12</v>
      </c>
      <c r="R290">
        <f t="shared" si="45"/>
        <v>68</v>
      </c>
    </row>
    <row r="291" spans="6:18" ht="14.4">
      <c r="F291" s="3">
        <v>288</v>
      </c>
      <c r="G291" s="4">
        <v>0</v>
      </c>
      <c r="H291" s="4">
        <v>10.5</v>
      </c>
      <c r="I291" s="4">
        <v>71</v>
      </c>
      <c r="J291" s="3">
        <f t="shared" si="39"/>
        <v>70</v>
      </c>
      <c r="K291" s="3">
        <f t="shared" si="40"/>
        <v>1031</v>
      </c>
      <c r="L291" s="3">
        <f t="shared" si="41"/>
        <v>0</v>
      </c>
      <c r="M291" s="3">
        <f t="shared" si="42"/>
        <v>2</v>
      </c>
      <c r="N291" s="3">
        <f t="shared" si="46"/>
        <v>-1</v>
      </c>
      <c r="O291">
        <f t="shared" si="38"/>
        <v>288</v>
      </c>
      <c r="P291" t="str">
        <f t="shared" si="43"/>
        <v>Yes</v>
      </c>
      <c r="Q291">
        <f t="shared" si="44"/>
        <v>12.5</v>
      </c>
      <c r="R291">
        <f t="shared" si="45"/>
        <v>69</v>
      </c>
    </row>
    <row r="292" spans="6:18" ht="14.4">
      <c r="F292" s="3">
        <v>289</v>
      </c>
      <c r="G292" s="4">
        <v>0</v>
      </c>
      <c r="H292" s="4">
        <v>10.5</v>
      </c>
      <c r="I292" s="4">
        <v>71</v>
      </c>
      <c r="J292" s="3">
        <f t="shared" si="39"/>
        <v>70</v>
      </c>
      <c r="K292" s="3">
        <f t="shared" si="40"/>
        <v>1032</v>
      </c>
      <c r="L292" s="3">
        <f t="shared" si="41"/>
        <v>1</v>
      </c>
      <c r="M292" s="3">
        <f t="shared" si="42"/>
        <v>-1</v>
      </c>
      <c r="N292" s="3">
        <f t="shared" si="46"/>
        <v>-10</v>
      </c>
      <c r="O292">
        <f t="shared" si="38"/>
        <v>289</v>
      </c>
      <c r="P292" t="str">
        <f t="shared" si="43"/>
        <v>No</v>
      </c>
      <c r="Q292">
        <f t="shared" si="44"/>
        <v>9.5</v>
      </c>
      <c r="R292">
        <f t="shared" si="45"/>
        <v>60</v>
      </c>
    </row>
    <row r="293" spans="6:18" ht="14.4">
      <c r="F293" s="3">
        <v>290</v>
      </c>
      <c r="G293" s="4">
        <v>0</v>
      </c>
      <c r="H293" s="4">
        <v>10.5</v>
      </c>
      <c r="I293" s="4">
        <v>71</v>
      </c>
      <c r="J293" s="3">
        <f t="shared" si="39"/>
        <v>70</v>
      </c>
      <c r="K293" s="3">
        <f t="shared" si="40"/>
        <v>1033</v>
      </c>
      <c r="L293" s="3">
        <f t="shared" si="41"/>
        <v>1</v>
      </c>
      <c r="M293" s="3">
        <f t="shared" si="42"/>
        <v>-2</v>
      </c>
      <c r="N293" s="3">
        <f t="shared" si="46"/>
        <v>-7</v>
      </c>
      <c r="O293">
        <f t="shared" si="38"/>
        <v>290</v>
      </c>
      <c r="P293" t="str">
        <f t="shared" si="43"/>
        <v>No</v>
      </c>
      <c r="Q293">
        <f t="shared" si="44"/>
        <v>8.5</v>
      </c>
      <c r="R293">
        <f t="shared" si="45"/>
        <v>63</v>
      </c>
    </row>
    <row r="294" spans="6:18" ht="14.4">
      <c r="F294" s="3">
        <v>291</v>
      </c>
      <c r="G294" s="4">
        <v>0</v>
      </c>
      <c r="H294" s="4">
        <v>11</v>
      </c>
      <c r="I294" s="4">
        <v>71</v>
      </c>
      <c r="J294" s="3">
        <f t="shared" si="39"/>
        <v>70</v>
      </c>
      <c r="K294" s="3">
        <f t="shared" si="40"/>
        <v>1034</v>
      </c>
      <c r="L294" s="3">
        <f t="shared" si="41"/>
        <v>0</v>
      </c>
      <c r="M294" s="3">
        <f t="shared" si="42"/>
        <v>1</v>
      </c>
      <c r="N294" s="3">
        <f t="shared" si="46"/>
        <v>-4</v>
      </c>
      <c r="O294">
        <f t="shared" si="38"/>
        <v>291</v>
      </c>
      <c r="P294" t="str">
        <f t="shared" si="43"/>
        <v>Yes</v>
      </c>
      <c r="Q294">
        <f t="shared" si="44"/>
        <v>12</v>
      </c>
      <c r="R294">
        <f t="shared" si="45"/>
        <v>66</v>
      </c>
    </row>
    <row r="295" spans="6:18" ht="14.4">
      <c r="F295" s="3">
        <v>292</v>
      </c>
      <c r="G295" s="4">
        <v>0</v>
      </c>
      <c r="H295" s="4">
        <v>11</v>
      </c>
      <c r="I295" s="4">
        <v>71</v>
      </c>
      <c r="J295" s="3">
        <f t="shared" si="39"/>
        <v>70</v>
      </c>
      <c r="K295" s="3">
        <f t="shared" si="40"/>
        <v>1035</v>
      </c>
      <c r="L295" s="3">
        <f t="shared" si="41"/>
        <v>0</v>
      </c>
      <c r="M295" s="3">
        <f t="shared" si="42"/>
        <v>0.5</v>
      </c>
      <c r="N295" s="3">
        <f t="shared" si="46"/>
        <v>13</v>
      </c>
      <c r="O295">
        <f t="shared" si="38"/>
        <v>292</v>
      </c>
      <c r="P295" t="str">
        <f t="shared" si="43"/>
        <v>Yes</v>
      </c>
      <c r="Q295">
        <f t="shared" si="44"/>
        <v>11.5</v>
      </c>
      <c r="R295">
        <f t="shared" si="45"/>
        <v>83</v>
      </c>
    </row>
    <row r="296" spans="6:18" ht="14.4">
      <c r="F296" s="3">
        <v>293</v>
      </c>
      <c r="G296" s="2">
        <v>0</v>
      </c>
      <c r="H296" s="4">
        <v>11</v>
      </c>
      <c r="I296" s="4">
        <v>71</v>
      </c>
      <c r="J296" s="3">
        <f t="shared" si="39"/>
        <v>70</v>
      </c>
      <c r="K296" s="3">
        <f t="shared" si="40"/>
        <v>1036</v>
      </c>
      <c r="L296" s="3">
        <f t="shared" si="41"/>
        <v>1</v>
      </c>
      <c r="M296" s="3">
        <f t="shared" si="42"/>
        <v>0</v>
      </c>
      <c r="N296" s="3">
        <f t="shared" si="46"/>
        <v>7</v>
      </c>
      <c r="O296">
        <f t="shared" si="38"/>
        <v>293</v>
      </c>
      <c r="P296" t="str">
        <f t="shared" si="43"/>
        <v>No</v>
      </c>
      <c r="Q296">
        <f t="shared" si="44"/>
        <v>11</v>
      </c>
      <c r="R296">
        <f t="shared" si="45"/>
        <v>77</v>
      </c>
    </row>
    <row r="297" spans="6:18" ht="14.4">
      <c r="F297" s="3">
        <v>294</v>
      </c>
      <c r="G297" s="2">
        <v>0</v>
      </c>
      <c r="H297" s="4">
        <v>11</v>
      </c>
      <c r="I297" s="4">
        <v>71</v>
      </c>
      <c r="J297" s="3">
        <f t="shared" si="39"/>
        <v>70</v>
      </c>
      <c r="K297" s="3">
        <f t="shared" si="40"/>
        <v>1037</v>
      </c>
      <c r="L297" s="3">
        <f t="shared" si="41"/>
        <v>1</v>
      </c>
      <c r="M297" s="3">
        <f t="shared" si="42"/>
        <v>2</v>
      </c>
      <c r="N297" s="3">
        <f t="shared" si="46"/>
        <v>4</v>
      </c>
      <c r="O297">
        <f t="shared" si="38"/>
        <v>294</v>
      </c>
      <c r="P297" t="str">
        <f t="shared" si="43"/>
        <v>No</v>
      </c>
      <c r="Q297">
        <f t="shared" si="44"/>
        <v>13</v>
      </c>
      <c r="R297">
        <f t="shared" si="45"/>
        <v>74</v>
      </c>
    </row>
    <row r="298" spans="6:18" ht="14.4">
      <c r="F298" s="3">
        <v>295</v>
      </c>
      <c r="G298" s="2">
        <v>0</v>
      </c>
      <c r="H298" s="4">
        <v>11</v>
      </c>
      <c r="I298" s="4">
        <v>71</v>
      </c>
      <c r="J298" s="3">
        <f t="shared" si="39"/>
        <v>70</v>
      </c>
      <c r="K298" s="3">
        <f t="shared" si="40"/>
        <v>1038</v>
      </c>
      <c r="L298" s="3">
        <f t="shared" si="41"/>
        <v>0</v>
      </c>
      <c r="M298" s="3">
        <f t="shared" si="42"/>
        <v>-1</v>
      </c>
      <c r="N298" s="3">
        <f t="shared" si="46"/>
        <v>1</v>
      </c>
      <c r="O298">
        <f t="shared" si="38"/>
        <v>295</v>
      </c>
      <c r="P298" t="str">
        <f t="shared" si="43"/>
        <v>Yes</v>
      </c>
      <c r="Q298">
        <f t="shared" si="44"/>
        <v>10</v>
      </c>
      <c r="R298">
        <f t="shared" si="45"/>
        <v>71</v>
      </c>
    </row>
    <row r="299" spans="6:18" ht="14.4">
      <c r="F299" s="3">
        <v>296</v>
      </c>
      <c r="G299" s="2">
        <v>0</v>
      </c>
      <c r="H299" s="4">
        <v>11</v>
      </c>
      <c r="I299" s="4">
        <v>71</v>
      </c>
      <c r="J299" s="3">
        <f t="shared" si="39"/>
        <v>70</v>
      </c>
      <c r="K299" s="3">
        <f t="shared" si="40"/>
        <v>1039</v>
      </c>
      <c r="L299" s="3">
        <f t="shared" si="41"/>
        <v>0</v>
      </c>
      <c r="M299" s="3">
        <f t="shared" si="42"/>
        <v>-2</v>
      </c>
      <c r="N299" s="3">
        <f t="shared" si="46"/>
        <v>-1</v>
      </c>
      <c r="O299">
        <f t="shared" si="38"/>
        <v>296</v>
      </c>
      <c r="P299" t="str">
        <f t="shared" si="43"/>
        <v>Yes</v>
      </c>
      <c r="Q299">
        <f t="shared" si="44"/>
        <v>9</v>
      </c>
      <c r="R299">
        <f t="shared" si="45"/>
        <v>69</v>
      </c>
    </row>
    <row r="300" spans="6:18" ht="14.4">
      <c r="F300" s="3">
        <v>297</v>
      </c>
      <c r="G300" s="4">
        <v>0</v>
      </c>
      <c r="H300" s="4">
        <v>11</v>
      </c>
      <c r="I300" s="4">
        <v>71</v>
      </c>
      <c r="J300" s="3">
        <f t="shared" si="39"/>
        <v>70</v>
      </c>
      <c r="K300" s="3">
        <f t="shared" si="40"/>
        <v>1040</v>
      </c>
      <c r="L300" s="3">
        <f t="shared" si="41"/>
        <v>1</v>
      </c>
      <c r="M300" s="3">
        <f t="shared" si="42"/>
        <v>1</v>
      </c>
      <c r="N300" s="3">
        <f t="shared" si="46"/>
        <v>-10</v>
      </c>
      <c r="O300">
        <f t="shared" si="38"/>
        <v>297</v>
      </c>
      <c r="P300" t="str">
        <f t="shared" si="43"/>
        <v>No</v>
      </c>
      <c r="Q300">
        <f t="shared" si="44"/>
        <v>12</v>
      </c>
      <c r="R300">
        <f t="shared" si="45"/>
        <v>60</v>
      </c>
    </row>
    <row r="301" spans="6:18" ht="14.4">
      <c r="F301" s="3">
        <v>298</v>
      </c>
      <c r="G301" s="4">
        <v>0</v>
      </c>
      <c r="H301" s="4">
        <v>11</v>
      </c>
      <c r="I301" s="4">
        <v>71</v>
      </c>
      <c r="J301" s="3">
        <f t="shared" si="39"/>
        <v>70</v>
      </c>
      <c r="K301" s="3">
        <f t="shared" si="40"/>
        <v>1041</v>
      </c>
      <c r="L301" s="3">
        <f t="shared" si="41"/>
        <v>1</v>
      </c>
      <c r="M301" s="3">
        <f t="shared" si="42"/>
        <v>0.5</v>
      </c>
      <c r="N301" s="3">
        <f t="shared" si="46"/>
        <v>-7</v>
      </c>
      <c r="O301">
        <f t="shared" si="38"/>
        <v>298</v>
      </c>
      <c r="P301" t="str">
        <f t="shared" si="43"/>
        <v>No</v>
      </c>
      <c r="Q301">
        <f t="shared" si="44"/>
        <v>11.5</v>
      </c>
      <c r="R301">
        <f t="shared" si="45"/>
        <v>63</v>
      </c>
    </row>
    <row r="302" spans="6:18" ht="14.4">
      <c r="F302" s="3">
        <v>299</v>
      </c>
      <c r="G302" s="4">
        <v>0</v>
      </c>
      <c r="H302" s="4">
        <v>11</v>
      </c>
      <c r="I302" s="4">
        <v>71</v>
      </c>
      <c r="J302" s="3">
        <f t="shared" si="39"/>
        <v>70</v>
      </c>
      <c r="K302" s="3">
        <f t="shared" si="40"/>
        <v>1042</v>
      </c>
      <c r="L302" s="3">
        <f t="shared" si="41"/>
        <v>0</v>
      </c>
      <c r="M302" s="3">
        <f t="shared" si="42"/>
        <v>0</v>
      </c>
      <c r="N302" s="3">
        <f t="shared" si="46"/>
        <v>-4</v>
      </c>
      <c r="O302">
        <f t="shared" si="38"/>
        <v>299</v>
      </c>
      <c r="P302" t="str">
        <f t="shared" si="43"/>
        <v>Yes</v>
      </c>
      <c r="Q302">
        <f t="shared" si="44"/>
        <v>11</v>
      </c>
      <c r="R302">
        <f t="shared" si="45"/>
        <v>66</v>
      </c>
    </row>
    <row r="303" spans="6:18" ht="14.4">
      <c r="F303" s="3">
        <v>300</v>
      </c>
      <c r="G303" s="4">
        <v>0</v>
      </c>
      <c r="H303" s="4">
        <v>11</v>
      </c>
      <c r="I303" s="4">
        <v>71</v>
      </c>
      <c r="J303" s="3">
        <f t="shared" si="39"/>
        <v>70</v>
      </c>
      <c r="K303" s="3">
        <f t="shared" si="40"/>
        <v>1043</v>
      </c>
      <c r="L303" s="3">
        <f t="shared" si="41"/>
        <v>0</v>
      </c>
      <c r="M303" s="3">
        <f t="shared" si="42"/>
        <v>2</v>
      </c>
      <c r="N303" s="3">
        <f t="shared" si="46"/>
        <v>13</v>
      </c>
      <c r="O303">
        <f t="shared" si="38"/>
        <v>300</v>
      </c>
      <c r="P303" t="str">
        <f t="shared" si="43"/>
        <v>Yes</v>
      </c>
      <c r="Q303">
        <f t="shared" si="44"/>
        <v>13</v>
      </c>
      <c r="R303">
        <f t="shared" si="45"/>
        <v>83</v>
      </c>
    </row>
    <row r="304" spans="6:18" ht="14.4">
      <c r="F304" s="3">
        <v>301</v>
      </c>
      <c r="G304" s="4">
        <v>0</v>
      </c>
      <c r="H304" s="4">
        <v>11</v>
      </c>
      <c r="I304" s="4">
        <v>71</v>
      </c>
      <c r="J304" s="3">
        <f t="shared" si="39"/>
        <v>70</v>
      </c>
      <c r="K304" s="3">
        <f t="shared" si="40"/>
        <v>1044</v>
      </c>
      <c r="L304" s="3">
        <f t="shared" si="41"/>
        <v>1</v>
      </c>
      <c r="M304" s="3">
        <f t="shared" si="42"/>
        <v>-1</v>
      </c>
      <c r="N304" s="3">
        <f t="shared" si="46"/>
        <v>7</v>
      </c>
      <c r="O304">
        <f t="shared" si="38"/>
        <v>301</v>
      </c>
      <c r="P304" t="str">
        <f t="shared" si="43"/>
        <v>No</v>
      </c>
      <c r="Q304">
        <f t="shared" si="44"/>
        <v>10</v>
      </c>
      <c r="R304">
        <f t="shared" si="45"/>
        <v>77</v>
      </c>
    </row>
    <row r="305" spans="6:18" ht="14.4">
      <c r="F305" s="3">
        <v>302</v>
      </c>
      <c r="G305" s="4">
        <v>0</v>
      </c>
      <c r="H305" s="4">
        <v>11.5</v>
      </c>
      <c r="I305" s="4">
        <v>71</v>
      </c>
      <c r="J305" s="3">
        <f t="shared" si="39"/>
        <v>70</v>
      </c>
      <c r="K305" s="3">
        <f t="shared" si="40"/>
        <v>1045</v>
      </c>
      <c r="L305" s="3">
        <f t="shared" si="41"/>
        <v>1</v>
      </c>
      <c r="M305" s="3">
        <f t="shared" si="42"/>
        <v>-2</v>
      </c>
      <c r="N305" s="3">
        <f t="shared" si="46"/>
        <v>4</v>
      </c>
      <c r="O305">
        <f t="shared" si="38"/>
        <v>302</v>
      </c>
      <c r="P305" t="str">
        <f t="shared" si="43"/>
        <v>No</v>
      </c>
      <c r="Q305">
        <f t="shared" si="44"/>
        <v>9.5</v>
      </c>
      <c r="R305">
        <f t="shared" si="45"/>
        <v>74</v>
      </c>
    </row>
    <row r="306" spans="6:18" ht="14.4">
      <c r="F306" s="3">
        <v>303</v>
      </c>
      <c r="G306" s="4">
        <v>0</v>
      </c>
      <c r="H306" s="4">
        <v>11.5</v>
      </c>
      <c r="I306" s="4">
        <v>71</v>
      </c>
      <c r="J306" s="3">
        <f t="shared" si="39"/>
        <v>70</v>
      </c>
      <c r="K306" s="3">
        <f t="shared" si="40"/>
        <v>1046</v>
      </c>
      <c r="L306" s="3">
        <f t="shared" si="41"/>
        <v>0</v>
      </c>
      <c r="M306" s="3">
        <f t="shared" si="42"/>
        <v>1</v>
      </c>
      <c r="N306" s="3">
        <f t="shared" si="46"/>
        <v>1</v>
      </c>
      <c r="O306">
        <f t="shared" si="38"/>
        <v>303</v>
      </c>
      <c r="P306" t="str">
        <f t="shared" si="43"/>
        <v>Yes</v>
      </c>
      <c r="Q306">
        <f t="shared" si="44"/>
        <v>12.5</v>
      </c>
      <c r="R306">
        <f t="shared" si="45"/>
        <v>71</v>
      </c>
    </row>
    <row r="307" spans="6:18" ht="14.4">
      <c r="F307" s="3">
        <v>304</v>
      </c>
      <c r="G307" s="4">
        <v>0</v>
      </c>
      <c r="H307" s="4">
        <v>11.5</v>
      </c>
      <c r="I307" s="4">
        <v>71</v>
      </c>
      <c r="J307" s="3">
        <f t="shared" si="39"/>
        <v>70</v>
      </c>
      <c r="K307" s="3">
        <f t="shared" si="40"/>
        <v>1047</v>
      </c>
      <c r="L307" s="3">
        <f t="shared" si="41"/>
        <v>0</v>
      </c>
      <c r="M307" s="3">
        <f t="shared" si="42"/>
        <v>0.5</v>
      </c>
      <c r="N307" s="3">
        <f t="shared" si="46"/>
        <v>-1</v>
      </c>
      <c r="O307">
        <f t="shared" si="38"/>
        <v>304</v>
      </c>
      <c r="P307" t="str">
        <f t="shared" si="43"/>
        <v>Yes</v>
      </c>
      <c r="Q307">
        <f t="shared" si="44"/>
        <v>12</v>
      </c>
      <c r="R307">
        <f t="shared" si="45"/>
        <v>69</v>
      </c>
    </row>
    <row r="308" spans="6:18" ht="14.4">
      <c r="F308" s="3">
        <v>305</v>
      </c>
      <c r="G308" s="4">
        <v>0</v>
      </c>
      <c r="H308" s="4">
        <v>11.5</v>
      </c>
      <c r="I308" s="4">
        <v>71</v>
      </c>
      <c r="J308" s="3">
        <f t="shared" si="39"/>
        <v>70</v>
      </c>
      <c r="K308" s="3">
        <f t="shared" si="40"/>
        <v>1048</v>
      </c>
      <c r="L308" s="3">
        <f t="shared" si="41"/>
        <v>1</v>
      </c>
      <c r="M308" s="3">
        <f t="shared" si="42"/>
        <v>0</v>
      </c>
      <c r="N308" s="3">
        <f t="shared" si="46"/>
        <v>-10</v>
      </c>
      <c r="O308">
        <f t="shared" si="38"/>
        <v>305</v>
      </c>
      <c r="P308" t="str">
        <f t="shared" si="43"/>
        <v>No</v>
      </c>
      <c r="Q308">
        <f t="shared" si="44"/>
        <v>11.5</v>
      </c>
      <c r="R308">
        <f t="shared" si="45"/>
        <v>60</v>
      </c>
    </row>
    <row r="309" spans="6:18" ht="14.4">
      <c r="F309" s="3">
        <v>306</v>
      </c>
      <c r="G309" s="4">
        <v>0</v>
      </c>
      <c r="H309" s="4">
        <v>12</v>
      </c>
      <c r="I309" s="4">
        <v>71</v>
      </c>
      <c r="J309" s="3">
        <f t="shared" si="39"/>
        <v>70</v>
      </c>
      <c r="K309" s="3">
        <f t="shared" si="40"/>
        <v>1049</v>
      </c>
      <c r="L309" s="3">
        <f t="shared" si="41"/>
        <v>1</v>
      </c>
      <c r="M309" s="3">
        <f t="shared" si="42"/>
        <v>2</v>
      </c>
      <c r="N309" s="3">
        <f t="shared" si="46"/>
        <v>-7</v>
      </c>
      <c r="O309">
        <f t="shared" si="38"/>
        <v>306</v>
      </c>
      <c r="P309" t="str">
        <f t="shared" si="43"/>
        <v>No</v>
      </c>
      <c r="Q309">
        <f t="shared" si="44"/>
        <v>14</v>
      </c>
      <c r="R309">
        <f t="shared" si="45"/>
        <v>63</v>
      </c>
    </row>
    <row r="310" spans="6:18" ht="14.4">
      <c r="F310" s="3">
        <v>307</v>
      </c>
      <c r="G310" s="4">
        <v>0</v>
      </c>
      <c r="H310" s="4">
        <v>12</v>
      </c>
      <c r="I310" s="4">
        <v>71</v>
      </c>
      <c r="J310" s="3">
        <f t="shared" si="39"/>
        <v>70</v>
      </c>
      <c r="K310" s="3">
        <f t="shared" si="40"/>
        <v>1050</v>
      </c>
      <c r="L310" s="3">
        <f t="shared" si="41"/>
        <v>0</v>
      </c>
      <c r="M310" s="3">
        <f t="shared" si="42"/>
        <v>-1</v>
      </c>
      <c r="N310" s="3">
        <f t="shared" si="46"/>
        <v>-4</v>
      </c>
      <c r="O310">
        <f t="shared" si="38"/>
        <v>307</v>
      </c>
      <c r="P310" t="str">
        <f t="shared" si="43"/>
        <v>Yes</v>
      </c>
      <c r="Q310">
        <f t="shared" si="44"/>
        <v>11</v>
      </c>
      <c r="R310">
        <f t="shared" si="45"/>
        <v>66</v>
      </c>
    </row>
    <row r="311" spans="6:18" ht="14.4">
      <c r="F311" s="3">
        <v>308</v>
      </c>
      <c r="G311" s="4">
        <v>0</v>
      </c>
      <c r="H311" s="4">
        <v>12.5</v>
      </c>
      <c r="I311" s="4">
        <v>71</v>
      </c>
      <c r="J311" s="3">
        <f t="shared" si="39"/>
        <v>70</v>
      </c>
      <c r="K311" s="3">
        <f t="shared" si="40"/>
        <v>1051</v>
      </c>
      <c r="L311" s="3">
        <f t="shared" si="41"/>
        <v>0</v>
      </c>
      <c r="M311" s="3">
        <f t="shared" si="42"/>
        <v>-2</v>
      </c>
      <c r="N311" s="3">
        <f t="shared" si="46"/>
        <v>13</v>
      </c>
      <c r="O311">
        <f t="shared" si="38"/>
        <v>308</v>
      </c>
      <c r="P311" t="str">
        <f t="shared" si="43"/>
        <v>Yes</v>
      </c>
      <c r="Q311">
        <f t="shared" si="44"/>
        <v>10.5</v>
      </c>
      <c r="R311">
        <f t="shared" si="45"/>
        <v>83</v>
      </c>
    </row>
    <row r="312" spans="6:18" ht="14.4">
      <c r="F312" s="3">
        <v>309</v>
      </c>
      <c r="G312" s="4">
        <v>0</v>
      </c>
      <c r="H312" s="3">
        <v>11</v>
      </c>
      <c r="I312" s="3">
        <v>71</v>
      </c>
      <c r="J312" s="3">
        <f t="shared" si="39"/>
        <v>70</v>
      </c>
      <c r="K312" s="3">
        <f t="shared" si="40"/>
        <v>1052</v>
      </c>
      <c r="L312" s="3">
        <f t="shared" si="41"/>
        <v>1</v>
      </c>
      <c r="M312" s="3">
        <f t="shared" si="42"/>
        <v>1</v>
      </c>
      <c r="N312" s="3">
        <f t="shared" si="46"/>
        <v>7</v>
      </c>
      <c r="O312">
        <f t="shared" si="38"/>
        <v>309</v>
      </c>
      <c r="P312" t="str">
        <f t="shared" si="43"/>
        <v>No</v>
      </c>
      <c r="Q312">
        <f t="shared" si="44"/>
        <v>12</v>
      </c>
      <c r="R312">
        <f t="shared" si="45"/>
        <v>77</v>
      </c>
    </row>
    <row r="313" spans="6:18" ht="14.4">
      <c r="F313" s="3">
        <v>310</v>
      </c>
      <c r="G313" s="4">
        <v>0</v>
      </c>
      <c r="H313" s="3">
        <v>11</v>
      </c>
      <c r="I313" s="3">
        <v>71</v>
      </c>
      <c r="J313" s="3">
        <f t="shared" si="39"/>
        <v>70</v>
      </c>
      <c r="K313" s="3">
        <f t="shared" si="40"/>
        <v>1053</v>
      </c>
      <c r="L313" s="3">
        <f t="shared" si="41"/>
        <v>1</v>
      </c>
      <c r="M313" s="3">
        <f t="shared" si="42"/>
        <v>0.5</v>
      </c>
      <c r="N313" s="3">
        <f t="shared" si="46"/>
        <v>4</v>
      </c>
      <c r="O313">
        <f t="shared" si="38"/>
        <v>310</v>
      </c>
      <c r="P313" t="str">
        <f t="shared" si="43"/>
        <v>No</v>
      </c>
      <c r="Q313">
        <f t="shared" si="44"/>
        <v>11.5</v>
      </c>
      <c r="R313">
        <f t="shared" si="45"/>
        <v>74</v>
      </c>
    </row>
    <row r="314" spans="6:18" ht="14.4">
      <c r="F314" s="3">
        <v>311</v>
      </c>
      <c r="G314" s="4">
        <v>0</v>
      </c>
      <c r="H314" s="4">
        <v>10</v>
      </c>
      <c r="I314" s="4">
        <v>72</v>
      </c>
      <c r="J314" s="3">
        <f t="shared" si="39"/>
        <v>73</v>
      </c>
      <c r="K314" s="3">
        <f t="shared" si="40"/>
        <v>1054</v>
      </c>
      <c r="L314" s="3">
        <f t="shared" si="41"/>
        <v>0</v>
      </c>
      <c r="M314" s="3">
        <f t="shared" si="42"/>
        <v>0</v>
      </c>
      <c r="N314" s="3">
        <f t="shared" si="46"/>
        <v>1</v>
      </c>
      <c r="O314">
        <f t="shared" si="38"/>
        <v>311</v>
      </c>
      <c r="P314" t="str">
        <f t="shared" si="43"/>
        <v>Yes</v>
      </c>
      <c r="Q314">
        <f t="shared" si="44"/>
        <v>10</v>
      </c>
      <c r="R314">
        <f t="shared" si="45"/>
        <v>74</v>
      </c>
    </row>
    <row r="315" spans="6:18" ht="14.4">
      <c r="F315" s="3">
        <v>312</v>
      </c>
      <c r="G315" s="4">
        <v>0</v>
      </c>
      <c r="H315" s="4">
        <v>10</v>
      </c>
      <c r="I315" s="4">
        <v>72</v>
      </c>
      <c r="J315" s="3">
        <f t="shared" si="39"/>
        <v>73</v>
      </c>
      <c r="K315" s="3">
        <f t="shared" si="40"/>
        <v>1055</v>
      </c>
      <c r="L315" s="3">
        <f t="shared" si="41"/>
        <v>0</v>
      </c>
      <c r="M315" s="3">
        <f t="shared" si="42"/>
        <v>2</v>
      </c>
      <c r="N315" s="3">
        <f t="shared" si="46"/>
        <v>-1</v>
      </c>
      <c r="O315">
        <f t="shared" si="38"/>
        <v>312</v>
      </c>
      <c r="P315" t="str">
        <f t="shared" si="43"/>
        <v>Yes</v>
      </c>
      <c r="Q315">
        <f t="shared" si="44"/>
        <v>12</v>
      </c>
      <c r="R315">
        <f t="shared" si="45"/>
        <v>72</v>
      </c>
    </row>
    <row r="316" spans="6:18" ht="14.4">
      <c r="F316" s="3">
        <v>313</v>
      </c>
      <c r="G316" s="4">
        <v>0</v>
      </c>
      <c r="H316" s="4">
        <v>10.5</v>
      </c>
      <c r="I316" s="4">
        <v>72</v>
      </c>
      <c r="J316" s="3">
        <f t="shared" si="39"/>
        <v>73</v>
      </c>
      <c r="K316" s="3">
        <f t="shared" si="40"/>
        <v>1056</v>
      </c>
      <c r="L316" s="3">
        <f t="shared" si="41"/>
        <v>1</v>
      </c>
      <c r="M316" s="3">
        <f t="shared" si="42"/>
        <v>-1</v>
      </c>
      <c r="N316" s="3">
        <f t="shared" si="46"/>
        <v>-10</v>
      </c>
      <c r="O316">
        <f t="shared" si="38"/>
        <v>313</v>
      </c>
      <c r="P316" t="str">
        <f t="shared" si="43"/>
        <v>No</v>
      </c>
      <c r="Q316">
        <f t="shared" si="44"/>
        <v>9.5</v>
      </c>
      <c r="R316">
        <f t="shared" si="45"/>
        <v>63</v>
      </c>
    </row>
    <row r="317" spans="6:18" ht="14.4">
      <c r="F317" s="3">
        <v>314</v>
      </c>
      <c r="G317" s="4">
        <v>0</v>
      </c>
      <c r="H317" s="4">
        <v>10.5</v>
      </c>
      <c r="I317" s="4">
        <v>72</v>
      </c>
      <c r="J317" s="3">
        <f t="shared" si="39"/>
        <v>73</v>
      </c>
      <c r="K317" s="3">
        <f t="shared" si="40"/>
        <v>1057</v>
      </c>
      <c r="L317" s="3">
        <f t="shared" si="41"/>
        <v>1</v>
      </c>
      <c r="M317" s="3">
        <f t="shared" si="42"/>
        <v>-2</v>
      </c>
      <c r="N317" s="3">
        <f t="shared" si="46"/>
        <v>-7</v>
      </c>
      <c r="O317">
        <f t="shared" si="38"/>
        <v>314</v>
      </c>
      <c r="P317" t="str">
        <f t="shared" si="43"/>
        <v>No</v>
      </c>
      <c r="Q317">
        <f t="shared" si="44"/>
        <v>8.5</v>
      </c>
      <c r="R317">
        <f t="shared" si="45"/>
        <v>66</v>
      </c>
    </row>
    <row r="318" spans="6:18" ht="14.4">
      <c r="F318" s="3">
        <v>315</v>
      </c>
      <c r="G318" s="4">
        <v>0</v>
      </c>
      <c r="H318" s="4">
        <v>11</v>
      </c>
      <c r="I318" s="4">
        <v>72</v>
      </c>
      <c r="J318" s="3">
        <f t="shared" si="39"/>
        <v>73</v>
      </c>
      <c r="K318" s="3">
        <f t="shared" si="40"/>
        <v>1058</v>
      </c>
      <c r="L318" s="3">
        <f t="shared" si="41"/>
        <v>0</v>
      </c>
      <c r="M318" s="3">
        <f t="shared" si="42"/>
        <v>1</v>
      </c>
      <c r="N318" s="3">
        <f t="shared" si="46"/>
        <v>-4</v>
      </c>
      <c r="O318">
        <f t="shared" si="38"/>
        <v>315</v>
      </c>
      <c r="P318" t="str">
        <f t="shared" si="43"/>
        <v>Yes</v>
      </c>
      <c r="Q318">
        <f t="shared" si="44"/>
        <v>12</v>
      </c>
      <c r="R318">
        <f t="shared" si="45"/>
        <v>69</v>
      </c>
    </row>
    <row r="319" spans="6:18" ht="14.4">
      <c r="F319" s="3">
        <v>316</v>
      </c>
      <c r="G319" s="4">
        <v>0</v>
      </c>
      <c r="H319" s="4">
        <v>11</v>
      </c>
      <c r="I319" s="4">
        <v>72</v>
      </c>
      <c r="J319" s="3">
        <f t="shared" si="39"/>
        <v>73</v>
      </c>
      <c r="K319" s="3">
        <f t="shared" si="40"/>
        <v>1059</v>
      </c>
      <c r="L319" s="3">
        <f t="shared" si="41"/>
        <v>0</v>
      </c>
      <c r="M319" s="3">
        <f t="shared" si="42"/>
        <v>0.5</v>
      </c>
      <c r="N319" s="3">
        <f t="shared" si="46"/>
        <v>13</v>
      </c>
      <c r="O319">
        <f t="shared" si="38"/>
        <v>316</v>
      </c>
      <c r="P319" t="str">
        <f t="shared" si="43"/>
        <v>Yes</v>
      </c>
      <c r="Q319">
        <f t="shared" si="44"/>
        <v>11.5</v>
      </c>
      <c r="R319">
        <f t="shared" si="45"/>
        <v>86</v>
      </c>
    </row>
    <row r="320" spans="6:18" ht="14.4">
      <c r="F320" s="3">
        <v>317</v>
      </c>
      <c r="G320" s="2">
        <v>0</v>
      </c>
      <c r="H320" s="4">
        <v>11</v>
      </c>
      <c r="I320" s="4">
        <v>72</v>
      </c>
      <c r="J320" s="3">
        <f t="shared" si="39"/>
        <v>73</v>
      </c>
      <c r="K320" s="3">
        <f t="shared" si="40"/>
        <v>1060</v>
      </c>
      <c r="L320" s="3">
        <f t="shared" si="41"/>
        <v>1</v>
      </c>
      <c r="M320" s="3">
        <f t="shared" si="42"/>
        <v>0</v>
      </c>
      <c r="N320" s="3">
        <f t="shared" si="46"/>
        <v>7</v>
      </c>
      <c r="O320">
        <f t="shared" si="38"/>
        <v>317</v>
      </c>
      <c r="P320" t="str">
        <f t="shared" si="43"/>
        <v>No</v>
      </c>
      <c r="Q320">
        <f t="shared" si="44"/>
        <v>11</v>
      </c>
      <c r="R320">
        <f t="shared" si="45"/>
        <v>80</v>
      </c>
    </row>
    <row r="321" spans="6:18" ht="14.4">
      <c r="F321" s="3">
        <v>318</v>
      </c>
      <c r="G321" s="4">
        <v>0</v>
      </c>
      <c r="H321" s="4">
        <v>11</v>
      </c>
      <c r="I321" s="4">
        <v>72</v>
      </c>
      <c r="J321" s="3">
        <f t="shared" si="39"/>
        <v>73</v>
      </c>
      <c r="K321" s="3">
        <f t="shared" si="40"/>
        <v>1061</v>
      </c>
      <c r="L321" s="3">
        <f t="shared" si="41"/>
        <v>1</v>
      </c>
      <c r="M321" s="3">
        <f t="shared" si="42"/>
        <v>2</v>
      </c>
      <c r="N321" s="3">
        <f t="shared" si="46"/>
        <v>4</v>
      </c>
      <c r="O321">
        <f t="shared" si="38"/>
        <v>318</v>
      </c>
      <c r="P321" t="str">
        <f t="shared" si="43"/>
        <v>No</v>
      </c>
      <c r="Q321">
        <f t="shared" si="44"/>
        <v>13</v>
      </c>
      <c r="R321">
        <f t="shared" si="45"/>
        <v>77</v>
      </c>
    </row>
    <row r="322" spans="6:18" ht="14.4">
      <c r="F322" s="3">
        <v>319</v>
      </c>
      <c r="G322" s="4">
        <v>0</v>
      </c>
      <c r="H322" s="4">
        <v>11</v>
      </c>
      <c r="I322" s="4">
        <v>72</v>
      </c>
      <c r="J322" s="3">
        <f t="shared" si="39"/>
        <v>73</v>
      </c>
      <c r="K322" s="3">
        <f t="shared" si="40"/>
        <v>1062</v>
      </c>
      <c r="L322" s="3">
        <f t="shared" si="41"/>
        <v>0</v>
      </c>
      <c r="M322" s="3">
        <f t="shared" si="42"/>
        <v>-1</v>
      </c>
      <c r="N322" s="3">
        <f t="shared" si="46"/>
        <v>1</v>
      </c>
      <c r="O322">
        <f t="shared" si="38"/>
        <v>319</v>
      </c>
      <c r="P322" t="str">
        <f t="shared" si="43"/>
        <v>Yes</v>
      </c>
      <c r="Q322">
        <f t="shared" si="44"/>
        <v>10</v>
      </c>
      <c r="R322">
        <f t="shared" si="45"/>
        <v>74</v>
      </c>
    </row>
    <row r="323" spans="6:18" ht="14.4">
      <c r="F323" s="3">
        <v>320</v>
      </c>
      <c r="G323" s="4">
        <v>0</v>
      </c>
      <c r="H323" s="4">
        <v>11</v>
      </c>
      <c r="I323" s="4">
        <v>72</v>
      </c>
      <c r="J323" s="3">
        <f t="shared" si="39"/>
        <v>73</v>
      </c>
      <c r="K323" s="3">
        <f t="shared" si="40"/>
        <v>1063</v>
      </c>
      <c r="L323" s="3">
        <f t="shared" si="41"/>
        <v>0</v>
      </c>
      <c r="M323" s="3">
        <f t="shared" si="42"/>
        <v>-2</v>
      </c>
      <c r="N323" s="3">
        <f t="shared" si="46"/>
        <v>-1</v>
      </c>
      <c r="O323">
        <f t="shared" si="38"/>
        <v>320</v>
      </c>
      <c r="P323" t="str">
        <f t="shared" si="43"/>
        <v>Yes</v>
      </c>
      <c r="Q323">
        <f t="shared" si="44"/>
        <v>9</v>
      </c>
      <c r="R323">
        <f t="shared" si="45"/>
        <v>72</v>
      </c>
    </row>
    <row r="324" spans="6:18" ht="14.4">
      <c r="F324" s="3">
        <v>321</v>
      </c>
      <c r="G324" s="4">
        <v>0</v>
      </c>
      <c r="H324" s="4">
        <v>11</v>
      </c>
      <c r="I324" s="4">
        <v>72</v>
      </c>
      <c r="J324" s="3">
        <f t="shared" si="39"/>
        <v>73</v>
      </c>
      <c r="K324" s="3">
        <f t="shared" si="40"/>
        <v>1064</v>
      </c>
      <c r="L324" s="3">
        <f t="shared" si="41"/>
        <v>1</v>
      </c>
      <c r="M324" s="3">
        <f t="shared" si="42"/>
        <v>1</v>
      </c>
      <c r="N324" s="3">
        <f t="shared" si="46"/>
        <v>-10</v>
      </c>
      <c r="O324">
        <f t="shared" ref="O324:O387" si="47">F324</f>
        <v>321</v>
      </c>
      <c r="P324" t="str">
        <f t="shared" si="43"/>
        <v>No</v>
      </c>
      <c r="Q324">
        <f t="shared" si="44"/>
        <v>12</v>
      </c>
      <c r="R324">
        <f t="shared" si="45"/>
        <v>63</v>
      </c>
    </row>
    <row r="325" spans="6:18" ht="14.4">
      <c r="F325" s="3">
        <v>322</v>
      </c>
      <c r="G325" s="4">
        <v>0</v>
      </c>
      <c r="H325" s="4">
        <v>11.5</v>
      </c>
      <c r="I325" s="4">
        <v>72</v>
      </c>
      <c r="J325" s="3">
        <f t="shared" ref="J325:J388" si="48">(I325-71)*3+70</f>
        <v>73</v>
      </c>
      <c r="K325" s="3">
        <f t="shared" ref="K325:K388" si="49">$B$10+O325</f>
        <v>1065</v>
      </c>
      <c r="L325" s="3">
        <f t="shared" ref="L325:L388" si="50">CHOOSE(1+MOD($K325,4),1,1,0,0)</f>
        <v>1</v>
      </c>
      <c r="M325" s="3">
        <f t="shared" ref="M325:M388" si="51">CHOOSE(1+MOD($K325,6),-1,-2,1,0.5,0,2)</f>
        <v>0.5</v>
      </c>
      <c r="N325" s="3">
        <f t="shared" si="46"/>
        <v>-7</v>
      </c>
      <c r="O325">
        <f t="shared" si="47"/>
        <v>322</v>
      </c>
      <c r="P325" t="str">
        <f t="shared" ref="P325:P388" si="52">IF(IF(L325,G325,1-G325),"Yes","No")</f>
        <v>No</v>
      </c>
      <c r="Q325">
        <f t="shared" ref="Q325:Q388" si="53">MAX(MIN(H325+M325,$H$1),$H$2)</f>
        <v>12</v>
      </c>
      <c r="R325">
        <f t="shared" ref="R325:R388" si="54">MAX(MIN(J325+N325,$J$1),$J$2)</f>
        <v>66</v>
      </c>
    </row>
    <row r="326" spans="6:18" ht="14.4">
      <c r="F326" s="3">
        <v>323</v>
      </c>
      <c r="G326" s="4">
        <v>0</v>
      </c>
      <c r="H326" s="4">
        <v>11.5</v>
      </c>
      <c r="I326" s="4">
        <v>72</v>
      </c>
      <c r="J326" s="3">
        <f t="shared" si="48"/>
        <v>73</v>
      </c>
      <c r="K326" s="3">
        <f t="shared" si="49"/>
        <v>1066</v>
      </c>
      <c r="L326" s="3">
        <f t="shared" si="50"/>
        <v>0</v>
      </c>
      <c r="M326" s="3">
        <f t="shared" si="51"/>
        <v>0</v>
      </c>
      <c r="N326" s="3">
        <f t="shared" ref="N326:N389" si="55">CHOOSE(1+MOD($K326,8),-10,-7,-4,13,7,4,1,-1)</f>
        <v>-4</v>
      </c>
      <c r="O326">
        <f t="shared" si="47"/>
        <v>323</v>
      </c>
      <c r="P326" t="str">
        <f t="shared" si="52"/>
        <v>Yes</v>
      </c>
      <c r="Q326">
        <f t="shared" si="53"/>
        <v>11.5</v>
      </c>
      <c r="R326">
        <f t="shared" si="54"/>
        <v>69</v>
      </c>
    </row>
    <row r="327" spans="6:18" ht="14.4">
      <c r="F327" s="3">
        <v>324</v>
      </c>
      <c r="G327" s="4">
        <v>0</v>
      </c>
      <c r="H327" s="4">
        <v>12</v>
      </c>
      <c r="I327" s="4">
        <v>72</v>
      </c>
      <c r="J327" s="3">
        <f t="shared" si="48"/>
        <v>73</v>
      </c>
      <c r="K327" s="3">
        <f t="shared" si="49"/>
        <v>1067</v>
      </c>
      <c r="L327" s="3">
        <f t="shared" si="50"/>
        <v>0</v>
      </c>
      <c r="M327" s="3">
        <f t="shared" si="51"/>
        <v>2</v>
      </c>
      <c r="N327" s="3">
        <f t="shared" si="55"/>
        <v>13</v>
      </c>
      <c r="O327">
        <f t="shared" si="47"/>
        <v>324</v>
      </c>
      <c r="P327" t="str">
        <f t="shared" si="52"/>
        <v>Yes</v>
      </c>
      <c r="Q327">
        <f t="shared" si="53"/>
        <v>14</v>
      </c>
      <c r="R327">
        <f t="shared" si="54"/>
        <v>86</v>
      </c>
    </row>
    <row r="328" spans="6:18" ht="14.4">
      <c r="F328" s="3">
        <v>325</v>
      </c>
      <c r="G328" s="4">
        <v>0</v>
      </c>
      <c r="H328" s="4">
        <v>12</v>
      </c>
      <c r="I328" s="4">
        <v>72</v>
      </c>
      <c r="J328" s="3">
        <f t="shared" si="48"/>
        <v>73</v>
      </c>
      <c r="K328" s="3">
        <f t="shared" si="49"/>
        <v>1068</v>
      </c>
      <c r="L328" s="3">
        <f t="shared" si="50"/>
        <v>1</v>
      </c>
      <c r="M328" s="3">
        <f t="shared" si="51"/>
        <v>-1</v>
      </c>
      <c r="N328" s="3">
        <f t="shared" si="55"/>
        <v>7</v>
      </c>
      <c r="O328">
        <f t="shared" si="47"/>
        <v>325</v>
      </c>
      <c r="P328" t="str">
        <f t="shared" si="52"/>
        <v>No</v>
      </c>
      <c r="Q328">
        <f t="shared" si="53"/>
        <v>11</v>
      </c>
      <c r="R328">
        <f t="shared" si="54"/>
        <v>80</v>
      </c>
    </row>
    <row r="329" spans="6:18" ht="14.4">
      <c r="F329" s="3">
        <v>326</v>
      </c>
      <c r="G329" s="4">
        <v>0</v>
      </c>
      <c r="H329" s="4">
        <v>12</v>
      </c>
      <c r="I329" s="4">
        <v>72</v>
      </c>
      <c r="J329" s="3">
        <f t="shared" si="48"/>
        <v>73</v>
      </c>
      <c r="K329" s="3">
        <f t="shared" si="49"/>
        <v>1069</v>
      </c>
      <c r="L329" s="3">
        <f t="shared" si="50"/>
        <v>1</v>
      </c>
      <c r="M329" s="3">
        <f t="shared" si="51"/>
        <v>-2</v>
      </c>
      <c r="N329" s="3">
        <f t="shared" si="55"/>
        <v>4</v>
      </c>
      <c r="O329">
        <f t="shared" si="47"/>
        <v>326</v>
      </c>
      <c r="P329" t="str">
        <f t="shared" si="52"/>
        <v>No</v>
      </c>
      <c r="Q329">
        <f t="shared" si="53"/>
        <v>10</v>
      </c>
      <c r="R329">
        <f t="shared" si="54"/>
        <v>77</v>
      </c>
    </row>
    <row r="330" spans="6:18" ht="14.4">
      <c r="F330" s="3">
        <v>327</v>
      </c>
      <c r="G330" s="4">
        <v>0</v>
      </c>
      <c r="H330" s="4">
        <v>12</v>
      </c>
      <c r="I330" s="4">
        <v>72</v>
      </c>
      <c r="J330" s="3">
        <f t="shared" si="48"/>
        <v>73</v>
      </c>
      <c r="K330" s="3">
        <f t="shared" si="49"/>
        <v>1070</v>
      </c>
      <c r="L330" s="3">
        <f t="shared" si="50"/>
        <v>0</v>
      </c>
      <c r="M330" s="3">
        <f t="shared" si="51"/>
        <v>1</v>
      </c>
      <c r="N330" s="3">
        <f t="shared" si="55"/>
        <v>1</v>
      </c>
      <c r="O330">
        <f t="shared" si="47"/>
        <v>327</v>
      </c>
      <c r="P330" t="str">
        <f t="shared" si="52"/>
        <v>Yes</v>
      </c>
      <c r="Q330">
        <f t="shared" si="53"/>
        <v>13</v>
      </c>
      <c r="R330">
        <f t="shared" si="54"/>
        <v>74</v>
      </c>
    </row>
    <row r="331" spans="6:18" ht="14.4">
      <c r="F331" s="3">
        <v>328</v>
      </c>
      <c r="G331" s="4">
        <v>0</v>
      </c>
      <c r="H331" s="4">
        <v>12</v>
      </c>
      <c r="I331" s="4">
        <v>72</v>
      </c>
      <c r="J331" s="3">
        <f t="shared" si="48"/>
        <v>73</v>
      </c>
      <c r="K331" s="3">
        <f t="shared" si="49"/>
        <v>1071</v>
      </c>
      <c r="L331" s="3">
        <f t="shared" si="50"/>
        <v>0</v>
      </c>
      <c r="M331" s="3">
        <f t="shared" si="51"/>
        <v>0.5</v>
      </c>
      <c r="N331" s="3">
        <f t="shared" si="55"/>
        <v>-1</v>
      </c>
      <c r="O331">
        <f t="shared" si="47"/>
        <v>328</v>
      </c>
      <c r="P331" t="str">
        <f t="shared" si="52"/>
        <v>Yes</v>
      </c>
      <c r="Q331">
        <f t="shared" si="53"/>
        <v>12.5</v>
      </c>
      <c r="R331">
        <f t="shared" si="54"/>
        <v>72</v>
      </c>
    </row>
    <row r="332" spans="6:18" ht="14.4">
      <c r="F332" s="3">
        <v>329</v>
      </c>
      <c r="G332" s="4">
        <v>0</v>
      </c>
      <c r="H332" s="4">
        <v>12</v>
      </c>
      <c r="I332" s="4">
        <v>72</v>
      </c>
      <c r="J332" s="3">
        <f t="shared" si="48"/>
        <v>73</v>
      </c>
      <c r="K332" s="3">
        <f t="shared" si="49"/>
        <v>1072</v>
      </c>
      <c r="L332" s="3">
        <f t="shared" si="50"/>
        <v>1</v>
      </c>
      <c r="M332" s="3">
        <f t="shared" si="51"/>
        <v>0</v>
      </c>
      <c r="N332" s="3">
        <f t="shared" si="55"/>
        <v>-10</v>
      </c>
      <c r="O332">
        <f t="shared" si="47"/>
        <v>329</v>
      </c>
      <c r="P332" t="str">
        <f t="shared" si="52"/>
        <v>No</v>
      </c>
      <c r="Q332">
        <f t="shared" si="53"/>
        <v>12</v>
      </c>
      <c r="R332">
        <f t="shared" si="54"/>
        <v>63</v>
      </c>
    </row>
    <row r="333" spans="6:18" ht="14.4">
      <c r="F333" s="3">
        <v>330</v>
      </c>
      <c r="G333" s="4">
        <v>0</v>
      </c>
      <c r="H333" s="4">
        <v>12</v>
      </c>
      <c r="I333" s="4">
        <v>72</v>
      </c>
      <c r="J333" s="3">
        <f t="shared" si="48"/>
        <v>73</v>
      </c>
      <c r="K333" s="3">
        <f t="shared" si="49"/>
        <v>1073</v>
      </c>
      <c r="L333" s="3">
        <f t="shared" si="50"/>
        <v>1</v>
      </c>
      <c r="M333" s="3">
        <f t="shared" si="51"/>
        <v>2</v>
      </c>
      <c r="N333" s="3">
        <f t="shared" si="55"/>
        <v>-7</v>
      </c>
      <c r="O333">
        <f t="shared" si="47"/>
        <v>330</v>
      </c>
      <c r="P333" t="str">
        <f t="shared" si="52"/>
        <v>No</v>
      </c>
      <c r="Q333">
        <f t="shared" si="53"/>
        <v>14</v>
      </c>
      <c r="R333">
        <f t="shared" si="54"/>
        <v>66</v>
      </c>
    </row>
    <row r="334" spans="6:18" ht="14.4">
      <c r="F334" s="3">
        <v>331</v>
      </c>
      <c r="G334" s="4">
        <v>0</v>
      </c>
      <c r="H334" s="4">
        <v>12.5</v>
      </c>
      <c r="I334" s="4">
        <v>72</v>
      </c>
      <c r="J334" s="3">
        <f t="shared" si="48"/>
        <v>73</v>
      </c>
      <c r="K334" s="3">
        <f t="shared" si="49"/>
        <v>1074</v>
      </c>
      <c r="L334" s="3">
        <f t="shared" si="50"/>
        <v>0</v>
      </c>
      <c r="M334" s="3">
        <f t="shared" si="51"/>
        <v>-1</v>
      </c>
      <c r="N334" s="3">
        <f t="shared" si="55"/>
        <v>-4</v>
      </c>
      <c r="O334">
        <f t="shared" si="47"/>
        <v>331</v>
      </c>
      <c r="P334" t="str">
        <f t="shared" si="52"/>
        <v>Yes</v>
      </c>
      <c r="Q334">
        <f t="shared" si="53"/>
        <v>11.5</v>
      </c>
      <c r="R334">
        <f t="shared" si="54"/>
        <v>69</v>
      </c>
    </row>
    <row r="335" spans="6:18" ht="14.4">
      <c r="F335" s="3">
        <v>332</v>
      </c>
      <c r="G335" s="4">
        <v>0</v>
      </c>
      <c r="H335" s="4">
        <v>12.5</v>
      </c>
      <c r="I335" s="4">
        <v>72</v>
      </c>
      <c r="J335" s="3">
        <f t="shared" si="48"/>
        <v>73</v>
      </c>
      <c r="K335" s="3">
        <f t="shared" si="49"/>
        <v>1075</v>
      </c>
      <c r="L335" s="3">
        <f t="shared" si="50"/>
        <v>0</v>
      </c>
      <c r="M335" s="3">
        <f t="shared" si="51"/>
        <v>-2</v>
      </c>
      <c r="N335" s="3">
        <f t="shared" si="55"/>
        <v>13</v>
      </c>
      <c r="O335">
        <f t="shared" si="47"/>
        <v>332</v>
      </c>
      <c r="P335" t="str">
        <f t="shared" si="52"/>
        <v>Yes</v>
      </c>
      <c r="Q335">
        <f t="shared" si="53"/>
        <v>10.5</v>
      </c>
      <c r="R335">
        <f t="shared" si="54"/>
        <v>86</v>
      </c>
    </row>
    <row r="336" spans="6:18" ht="14.4">
      <c r="F336" s="3">
        <v>333</v>
      </c>
      <c r="G336" s="4">
        <v>0</v>
      </c>
      <c r="H336" s="4">
        <v>13</v>
      </c>
      <c r="I336" s="4">
        <v>72</v>
      </c>
      <c r="J336" s="3">
        <f t="shared" si="48"/>
        <v>73</v>
      </c>
      <c r="K336" s="3">
        <f t="shared" si="49"/>
        <v>1076</v>
      </c>
      <c r="L336" s="3">
        <f t="shared" si="50"/>
        <v>1</v>
      </c>
      <c r="M336" s="3">
        <f t="shared" si="51"/>
        <v>1</v>
      </c>
      <c r="N336" s="3">
        <f t="shared" si="55"/>
        <v>7</v>
      </c>
      <c r="O336">
        <f t="shared" si="47"/>
        <v>333</v>
      </c>
      <c r="P336" t="str">
        <f t="shared" si="52"/>
        <v>No</v>
      </c>
      <c r="Q336">
        <f t="shared" si="53"/>
        <v>14</v>
      </c>
      <c r="R336">
        <f t="shared" si="54"/>
        <v>80</v>
      </c>
    </row>
    <row r="337" spans="6:18" ht="14.4">
      <c r="F337" s="3">
        <v>334</v>
      </c>
      <c r="G337" s="4">
        <v>0</v>
      </c>
      <c r="H337" s="4">
        <v>13</v>
      </c>
      <c r="I337" s="4">
        <v>72</v>
      </c>
      <c r="J337" s="3">
        <f t="shared" si="48"/>
        <v>73</v>
      </c>
      <c r="K337" s="3">
        <f t="shared" si="49"/>
        <v>1077</v>
      </c>
      <c r="L337" s="3">
        <f t="shared" si="50"/>
        <v>1</v>
      </c>
      <c r="M337" s="3">
        <f t="shared" si="51"/>
        <v>0.5</v>
      </c>
      <c r="N337" s="3">
        <f t="shared" si="55"/>
        <v>4</v>
      </c>
      <c r="O337">
        <f t="shared" si="47"/>
        <v>334</v>
      </c>
      <c r="P337" t="str">
        <f t="shared" si="52"/>
        <v>No</v>
      </c>
      <c r="Q337">
        <f t="shared" si="53"/>
        <v>13.5</v>
      </c>
      <c r="R337">
        <f t="shared" si="54"/>
        <v>77</v>
      </c>
    </row>
    <row r="338" spans="6:18" ht="14.4">
      <c r="F338" s="3">
        <v>335</v>
      </c>
      <c r="G338" s="4">
        <v>0</v>
      </c>
      <c r="H338" s="3">
        <v>11</v>
      </c>
      <c r="I338" s="3">
        <v>72</v>
      </c>
      <c r="J338" s="3">
        <f t="shared" si="48"/>
        <v>73</v>
      </c>
      <c r="K338" s="3">
        <f t="shared" si="49"/>
        <v>1078</v>
      </c>
      <c r="L338" s="3">
        <f t="shared" si="50"/>
        <v>0</v>
      </c>
      <c r="M338" s="3">
        <f t="shared" si="51"/>
        <v>0</v>
      </c>
      <c r="N338" s="3">
        <f t="shared" si="55"/>
        <v>1</v>
      </c>
      <c r="O338">
        <f t="shared" si="47"/>
        <v>335</v>
      </c>
      <c r="P338" t="str">
        <f t="shared" si="52"/>
        <v>Yes</v>
      </c>
      <c r="Q338">
        <f t="shared" si="53"/>
        <v>11</v>
      </c>
      <c r="R338">
        <f t="shared" si="54"/>
        <v>74</v>
      </c>
    </row>
    <row r="339" spans="6:18" ht="14.4">
      <c r="F339" s="3">
        <v>336</v>
      </c>
      <c r="G339" s="4">
        <v>0</v>
      </c>
      <c r="H339" s="3">
        <v>11.5</v>
      </c>
      <c r="I339" s="3">
        <v>72</v>
      </c>
      <c r="J339" s="3">
        <f t="shared" si="48"/>
        <v>73</v>
      </c>
      <c r="K339" s="3">
        <f t="shared" si="49"/>
        <v>1079</v>
      </c>
      <c r="L339" s="3">
        <f t="shared" si="50"/>
        <v>0</v>
      </c>
      <c r="M339" s="3">
        <f t="shared" si="51"/>
        <v>2</v>
      </c>
      <c r="N339" s="3">
        <f t="shared" si="55"/>
        <v>-1</v>
      </c>
      <c r="O339">
        <f t="shared" si="47"/>
        <v>336</v>
      </c>
      <c r="P339" t="str">
        <f t="shared" si="52"/>
        <v>Yes</v>
      </c>
      <c r="Q339">
        <f t="shared" si="53"/>
        <v>13.5</v>
      </c>
      <c r="R339">
        <f t="shared" si="54"/>
        <v>72</v>
      </c>
    </row>
    <row r="340" spans="6:18" ht="14.4">
      <c r="F340" s="3">
        <v>337</v>
      </c>
      <c r="G340" s="4">
        <v>0</v>
      </c>
      <c r="H340" s="3">
        <v>11.5</v>
      </c>
      <c r="I340" s="3">
        <v>72</v>
      </c>
      <c r="J340" s="3">
        <f t="shared" si="48"/>
        <v>73</v>
      </c>
      <c r="K340" s="3">
        <f t="shared" si="49"/>
        <v>1080</v>
      </c>
      <c r="L340" s="3">
        <f t="shared" si="50"/>
        <v>1</v>
      </c>
      <c r="M340" s="3">
        <f t="shared" si="51"/>
        <v>-1</v>
      </c>
      <c r="N340" s="3">
        <f t="shared" si="55"/>
        <v>-10</v>
      </c>
      <c r="O340">
        <f t="shared" si="47"/>
        <v>337</v>
      </c>
      <c r="P340" t="str">
        <f t="shared" si="52"/>
        <v>No</v>
      </c>
      <c r="Q340">
        <f t="shared" si="53"/>
        <v>10.5</v>
      </c>
      <c r="R340">
        <f t="shared" si="54"/>
        <v>63</v>
      </c>
    </row>
    <row r="341" spans="6:18" ht="14.4">
      <c r="F341" s="3">
        <v>338</v>
      </c>
      <c r="G341" s="4">
        <v>0</v>
      </c>
      <c r="H341" s="3">
        <v>12</v>
      </c>
      <c r="I341" s="3">
        <v>72</v>
      </c>
      <c r="J341" s="3">
        <f t="shared" si="48"/>
        <v>73</v>
      </c>
      <c r="K341" s="3">
        <f t="shared" si="49"/>
        <v>1081</v>
      </c>
      <c r="L341" s="3">
        <f t="shared" si="50"/>
        <v>1</v>
      </c>
      <c r="M341" s="3">
        <f t="shared" si="51"/>
        <v>-2</v>
      </c>
      <c r="N341" s="3">
        <f t="shared" si="55"/>
        <v>-7</v>
      </c>
      <c r="O341">
        <f t="shared" si="47"/>
        <v>338</v>
      </c>
      <c r="P341" t="str">
        <f t="shared" si="52"/>
        <v>No</v>
      </c>
      <c r="Q341">
        <f t="shared" si="53"/>
        <v>10</v>
      </c>
      <c r="R341">
        <f t="shared" si="54"/>
        <v>66</v>
      </c>
    </row>
    <row r="342" spans="6:18" ht="14.4">
      <c r="F342" s="3">
        <v>339</v>
      </c>
      <c r="G342" s="4">
        <v>0</v>
      </c>
      <c r="H342" s="4">
        <v>10.5</v>
      </c>
      <c r="I342" s="4">
        <v>73</v>
      </c>
      <c r="J342" s="3">
        <f t="shared" si="48"/>
        <v>76</v>
      </c>
      <c r="K342" s="3">
        <f t="shared" si="49"/>
        <v>1082</v>
      </c>
      <c r="L342" s="3">
        <f t="shared" si="50"/>
        <v>0</v>
      </c>
      <c r="M342" s="3">
        <f t="shared" si="51"/>
        <v>1</v>
      </c>
      <c r="N342" s="3">
        <f t="shared" si="55"/>
        <v>-4</v>
      </c>
      <c r="O342">
        <f t="shared" si="47"/>
        <v>339</v>
      </c>
      <c r="P342" t="str">
        <f t="shared" si="52"/>
        <v>Yes</v>
      </c>
      <c r="Q342">
        <f t="shared" si="53"/>
        <v>11.5</v>
      </c>
      <c r="R342">
        <f t="shared" si="54"/>
        <v>72</v>
      </c>
    </row>
    <row r="343" spans="6:18" ht="14.4">
      <c r="F343" s="3">
        <v>340</v>
      </c>
      <c r="G343" s="4">
        <v>0</v>
      </c>
      <c r="H343" s="4">
        <v>10.5</v>
      </c>
      <c r="I343" s="4">
        <v>73</v>
      </c>
      <c r="J343" s="3">
        <f t="shared" si="48"/>
        <v>76</v>
      </c>
      <c r="K343" s="3">
        <f t="shared" si="49"/>
        <v>1083</v>
      </c>
      <c r="L343" s="3">
        <f t="shared" si="50"/>
        <v>0</v>
      </c>
      <c r="M343" s="3">
        <f t="shared" si="51"/>
        <v>0.5</v>
      </c>
      <c r="N343" s="3">
        <f t="shared" si="55"/>
        <v>13</v>
      </c>
      <c r="O343">
        <f t="shared" si="47"/>
        <v>340</v>
      </c>
      <c r="P343" t="str">
        <f t="shared" si="52"/>
        <v>Yes</v>
      </c>
      <c r="Q343">
        <f t="shared" si="53"/>
        <v>11</v>
      </c>
      <c r="R343">
        <f t="shared" si="54"/>
        <v>89</v>
      </c>
    </row>
    <row r="344" spans="6:18" ht="14.4">
      <c r="F344" s="3">
        <v>341</v>
      </c>
      <c r="G344" s="4">
        <v>0</v>
      </c>
      <c r="H344" s="4">
        <v>10.5</v>
      </c>
      <c r="I344" s="4">
        <v>73</v>
      </c>
      <c r="J344" s="3">
        <f t="shared" si="48"/>
        <v>76</v>
      </c>
      <c r="K344" s="3">
        <f t="shared" si="49"/>
        <v>1084</v>
      </c>
      <c r="L344" s="3">
        <f t="shared" si="50"/>
        <v>1</v>
      </c>
      <c r="M344" s="3">
        <f t="shared" si="51"/>
        <v>0</v>
      </c>
      <c r="N344" s="3">
        <f t="shared" si="55"/>
        <v>7</v>
      </c>
      <c r="O344">
        <f t="shared" si="47"/>
        <v>341</v>
      </c>
      <c r="P344" t="str">
        <f t="shared" si="52"/>
        <v>No</v>
      </c>
      <c r="Q344">
        <f t="shared" si="53"/>
        <v>10.5</v>
      </c>
      <c r="R344">
        <f t="shared" si="54"/>
        <v>83</v>
      </c>
    </row>
    <row r="345" spans="6:18" ht="14.4">
      <c r="F345" s="3">
        <v>342</v>
      </c>
      <c r="G345" s="4">
        <v>0</v>
      </c>
      <c r="H345" s="4">
        <v>10.5</v>
      </c>
      <c r="I345" s="4">
        <v>73</v>
      </c>
      <c r="J345" s="3">
        <f t="shared" si="48"/>
        <v>76</v>
      </c>
      <c r="K345" s="3">
        <f t="shared" si="49"/>
        <v>1085</v>
      </c>
      <c r="L345" s="3">
        <f t="shared" si="50"/>
        <v>1</v>
      </c>
      <c r="M345" s="3">
        <f t="shared" si="51"/>
        <v>2</v>
      </c>
      <c r="N345" s="3">
        <f t="shared" si="55"/>
        <v>4</v>
      </c>
      <c r="O345">
        <f t="shared" si="47"/>
        <v>342</v>
      </c>
      <c r="P345" t="str">
        <f t="shared" si="52"/>
        <v>No</v>
      </c>
      <c r="Q345">
        <f t="shared" si="53"/>
        <v>12.5</v>
      </c>
      <c r="R345">
        <f t="shared" si="54"/>
        <v>80</v>
      </c>
    </row>
    <row r="346" spans="6:18" ht="14.4">
      <c r="F346" s="3">
        <v>343</v>
      </c>
      <c r="G346" s="4">
        <v>0</v>
      </c>
      <c r="H346" s="4">
        <v>11</v>
      </c>
      <c r="I346" s="4">
        <v>73</v>
      </c>
      <c r="J346" s="3">
        <f t="shared" si="48"/>
        <v>76</v>
      </c>
      <c r="K346" s="3">
        <f t="shared" si="49"/>
        <v>1086</v>
      </c>
      <c r="L346" s="3">
        <f t="shared" si="50"/>
        <v>0</v>
      </c>
      <c r="M346" s="3">
        <f t="shared" si="51"/>
        <v>-1</v>
      </c>
      <c r="N346" s="3">
        <f t="shared" si="55"/>
        <v>1</v>
      </c>
      <c r="O346">
        <f t="shared" si="47"/>
        <v>343</v>
      </c>
      <c r="P346" t="str">
        <f t="shared" si="52"/>
        <v>Yes</v>
      </c>
      <c r="Q346">
        <f t="shared" si="53"/>
        <v>10</v>
      </c>
      <c r="R346">
        <f t="shared" si="54"/>
        <v>77</v>
      </c>
    </row>
    <row r="347" spans="6:18" ht="14.4">
      <c r="F347" s="3">
        <v>344</v>
      </c>
      <c r="G347" s="4">
        <v>0</v>
      </c>
      <c r="H347" s="4">
        <v>11</v>
      </c>
      <c r="I347" s="4">
        <v>73</v>
      </c>
      <c r="J347" s="3">
        <f t="shared" si="48"/>
        <v>76</v>
      </c>
      <c r="K347" s="3">
        <f t="shared" si="49"/>
        <v>1087</v>
      </c>
      <c r="L347" s="3">
        <f t="shared" si="50"/>
        <v>0</v>
      </c>
      <c r="M347" s="3">
        <f t="shared" si="51"/>
        <v>-2</v>
      </c>
      <c r="N347" s="3">
        <f t="shared" si="55"/>
        <v>-1</v>
      </c>
      <c r="O347">
        <f t="shared" si="47"/>
        <v>344</v>
      </c>
      <c r="P347" t="str">
        <f t="shared" si="52"/>
        <v>Yes</v>
      </c>
      <c r="Q347">
        <f t="shared" si="53"/>
        <v>9</v>
      </c>
      <c r="R347">
        <f t="shared" si="54"/>
        <v>75</v>
      </c>
    </row>
    <row r="348" spans="6:18" ht="14.4">
      <c r="F348" s="3">
        <v>345</v>
      </c>
      <c r="G348" s="4">
        <v>0</v>
      </c>
      <c r="H348" s="4">
        <v>11</v>
      </c>
      <c r="I348" s="4">
        <v>73</v>
      </c>
      <c r="J348" s="3">
        <f t="shared" si="48"/>
        <v>76</v>
      </c>
      <c r="K348" s="3">
        <f t="shared" si="49"/>
        <v>1088</v>
      </c>
      <c r="L348" s="3">
        <f t="shared" si="50"/>
        <v>1</v>
      </c>
      <c r="M348" s="3">
        <f t="shared" si="51"/>
        <v>1</v>
      </c>
      <c r="N348" s="3">
        <f t="shared" si="55"/>
        <v>-10</v>
      </c>
      <c r="O348">
        <f t="shared" si="47"/>
        <v>345</v>
      </c>
      <c r="P348" t="str">
        <f t="shared" si="52"/>
        <v>No</v>
      </c>
      <c r="Q348">
        <f t="shared" si="53"/>
        <v>12</v>
      </c>
      <c r="R348">
        <f t="shared" si="54"/>
        <v>66</v>
      </c>
    </row>
    <row r="349" spans="6:18" ht="14.4">
      <c r="F349" s="3">
        <v>346</v>
      </c>
      <c r="G349" s="4">
        <v>0</v>
      </c>
      <c r="H349" s="4">
        <v>11</v>
      </c>
      <c r="I349" s="4">
        <v>73</v>
      </c>
      <c r="J349" s="3">
        <f t="shared" si="48"/>
        <v>76</v>
      </c>
      <c r="K349" s="3">
        <f t="shared" si="49"/>
        <v>1089</v>
      </c>
      <c r="L349" s="3">
        <f t="shared" si="50"/>
        <v>1</v>
      </c>
      <c r="M349" s="3">
        <f t="shared" si="51"/>
        <v>0.5</v>
      </c>
      <c r="N349" s="3">
        <f t="shared" si="55"/>
        <v>-7</v>
      </c>
      <c r="O349">
        <f t="shared" si="47"/>
        <v>346</v>
      </c>
      <c r="P349" t="str">
        <f t="shared" si="52"/>
        <v>No</v>
      </c>
      <c r="Q349">
        <f t="shared" si="53"/>
        <v>11.5</v>
      </c>
      <c r="R349">
        <f t="shared" si="54"/>
        <v>69</v>
      </c>
    </row>
    <row r="350" spans="6:18" ht="14.4">
      <c r="F350" s="3">
        <v>347</v>
      </c>
      <c r="G350" s="4">
        <v>0</v>
      </c>
      <c r="H350" s="4">
        <v>11.5</v>
      </c>
      <c r="I350" s="4">
        <v>73</v>
      </c>
      <c r="J350" s="3">
        <f t="shared" si="48"/>
        <v>76</v>
      </c>
      <c r="K350" s="3">
        <f t="shared" si="49"/>
        <v>1090</v>
      </c>
      <c r="L350" s="3">
        <f t="shared" si="50"/>
        <v>0</v>
      </c>
      <c r="M350" s="3">
        <f t="shared" si="51"/>
        <v>0</v>
      </c>
      <c r="N350" s="3">
        <f t="shared" si="55"/>
        <v>-4</v>
      </c>
      <c r="O350">
        <f t="shared" si="47"/>
        <v>347</v>
      </c>
      <c r="P350" t="str">
        <f t="shared" si="52"/>
        <v>Yes</v>
      </c>
      <c r="Q350">
        <f t="shared" si="53"/>
        <v>11.5</v>
      </c>
      <c r="R350">
        <f t="shared" si="54"/>
        <v>72</v>
      </c>
    </row>
    <row r="351" spans="6:18" ht="14.4">
      <c r="F351" s="3">
        <v>348</v>
      </c>
      <c r="G351" s="4">
        <v>0</v>
      </c>
      <c r="H351" s="4">
        <v>11.5</v>
      </c>
      <c r="I351" s="4">
        <v>73</v>
      </c>
      <c r="J351" s="3">
        <f t="shared" si="48"/>
        <v>76</v>
      </c>
      <c r="K351" s="3">
        <f t="shared" si="49"/>
        <v>1091</v>
      </c>
      <c r="L351" s="3">
        <f t="shared" si="50"/>
        <v>0</v>
      </c>
      <c r="M351" s="3">
        <f t="shared" si="51"/>
        <v>2</v>
      </c>
      <c r="N351" s="3">
        <f t="shared" si="55"/>
        <v>13</v>
      </c>
      <c r="O351">
        <f t="shared" si="47"/>
        <v>348</v>
      </c>
      <c r="P351" t="str">
        <f t="shared" si="52"/>
        <v>Yes</v>
      </c>
      <c r="Q351">
        <f t="shared" si="53"/>
        <v>13.5</v>
      </c>
      <c r="R351">
        <f t="shared" si="54"/>
        <v>89</v>
      </c>
    </row>
    <row r="352" spans="6:18" ht="14.4">
      <c r="F352" s="3">
        <v>349</v>
      </c>
      <c r="G352" s="4">
        <v>0</v>
      </c>
      <c r="H352" s="4">
        <v>11.5</v>
      </c>
      <c r="I352" s="4">
        <v>73</v>
      </c>
      <c r="J352" s="3">
        <f t="shared" si="48"/>
        <v>76</v>
      </c>
      <c r="K352" s="3">
        <f t="shared" si="49"/>
        <v>1092</v>
      </c>
      <c r="L352" s="3">
        <f t="shared" si="50"/>
        <v>1</v>
      </c>
      <c r="M352" s="3">
        <f t="shared" si="51"/>
        <v>-1</v>
      </c>
      <c r="N352" s="3">
        <f t="shared" si="55"/>
        <v>7</v>
      </c>
      <c r="O352">
        <f t="shared" si="47"/>
        <v>349</v>
      </c>
      <c r="P352" t="str">
        <f t="shared" si="52"/>
        <v>No</v>
      </c>
      <c r="Q352">
        <f t="shared" si="53"/>
        <v>10.5</v>
      </c>
      <c r="R352">
        <f t="shared" si="54"/>
        <v>83</v>
      </c>
    </row>
    <row r="353" spans="6:18" ht="14.4">
      <c r="F353" s="3">
        <v>350</v>
      </c>
      <c r="G353" s="4">
        <v>0</v>
      </c>
      <c r="H353" s="4">
        <v>12</v>
      </c>
      <c r="I353" s="4">
        <v>73</v>
      </c>
      <c r="J353" s="3">
        <f t="shared" si="48"/>
        <v>76</v>
      </c>
      <c r="K353" s="3">
        <f t="shared" si="49"/>
        <v>1093</v>
      </c>
      <c r="L353" s="3">
        <f t="shared" si="50"/>
        <v>1</v>
      </c>
      <c r="M353" s="3">
        <f t="shared" si="51"/>
        <v>-2</v>
      </c>
      <c r="N353" s="3">
        <f t="shared" si="55"/>
        <v>4</v>
      </c>
      <c r="O353">
        <f t="shared" si="47"/>
        <v>350</v>
      </c>
      <c r="P353" t="str">
        <f t="shared" si="52"/>
        <v>No</v>
      </c>
      <c r="Q353">
        <f t="shared" si="53"/>
        <v>10</v>
      </c>
      <c r="R353">
        <f t="shared" si="54"/>
        <v>80</v>
      </c>
    </row>
    <row r="354" spans="6:18" ht="14.4">
      <c r="F354" s="3">
        <v>351</v>
      </c>
      <c r="G354" s="4">
        <v>0</v>
      </c>
      <c r="H354" s="4">
        <v>12</v>
      </c>
      <c r="I354" s="4">
        <v>73</v>
      </c>
      <c r="J354" s="3">
        <f t="shared" si="48"/>
        <v>76</v>
      </c>
      <c r="K354" s="3">
        <f t="shared" si="49"/>
        <v>1094</v>
      </c>
      <c r="L354" s="3">
        <f t="shared" si="50"/>
        <v>0</v>
      </c>
      <c r="M354" s="3">
        <f t="shared" si="51"/>
        <v>1</v>
      </c>
      <c r="N354" s="3">
        <f t="shared" si="55"/>
        <v>1</v>
      </c>
      <c r="O354">
        <f t="shared" si="47"/>
        <v>351</v>
      </c>
      <c r="P354" t="str">
        <f t="shared" si="52"/>
        <v>Yes</v>
      </c>
      <c r="Q354">
        <f t="shared" si="53"/>
        <v>13</v>
      </c>
      <c r="R354">
        <f t="shared" si="54"/>
        <v>77</v>
      </c>
    </row>
    <row r="355" spans="6:18" ht="14.4">
      <c r="F355" s="3">
        <v>352</v>
      </c>
      <c r="G355" s="4">
        <v>0</v>
      </c>
      <c r="H355" s="4">
        <v>12</v>
      </c>
      <c r="I355" s="4">
        <v>73</v>
      </c>
      <c r="J355" s="3">
        <f t="shared" si="48"/>
        <v>76</v>
      </c>
      <c r="K355" s="3">
        <f t="shared" si="49"/>
        <v>1095</v>
      </c>
      <c r="L355" s="3">
        <f t="shared" si="50"/>
        <v>0</v>
      </c>
      <c r="M355" s="3">
        <f t="shared" si="51"/>
        <v>0.5</v>
      </c>
      <c r="N355" s="3">
        <f t="shared" si="55"/>
        <v>-1</v>
      </c>
      <c r="O355">
        <f t="shared" si="47"/>
        <v>352</v>
      </c>
      <c r="P355" t="str">
        <f t="shared" si="52"/>
        <v>Yes</v>
      </c>
      <c r="Q355">
        <f t="shared" si="53"/>
        <v>12.5</v>
      </c>
      <c r="R355">
        <f t="shared" si="54"/>
        <v>75</v>
      </c>
    </row>
    <row r="356" spans="6:18" ht="14.4">
      <c r="F356" s="3">
        <v>353</v>
      </c>
      <c r="G356" s="4">
        <v>0</v>
      </c>
      <c r="H356" s="4">
        <v>12</v>
      </c>
      <c r="I356" s="4">
        <v>73</v>
      </c>
      <c r="J356" s="3">
        <f t="shared" si="48"/>
        <v>76</v>
      </c>
      <c r="K356" s="3">
        <f t="shared" si="49"/>
        <v>1096</v>
      </c>
      <c r="L356" s="3">
        <f t="shared" si="50"/>
        <v>1</v>
      </c>
      <c r="M356" s="3">
        <f t="shared" si="51"/>
        <v>0</v>
      </c>
      <c r="N356" s="3">
        <f t="shared" si="55"/>
        <v>-10</v>
      </c>
      <c r="O356">
        <f t="shared" si="47"/>
        <v>353</v>
      </c>
      <c r="P356" t="str">
        <f t="shared" si="52"/>
        <v>No</v>
      </c>
      <c r="Q356">
        <f t="shared" si="53"/>
        <v>12</v>
      </c>
      <c r="R356">
        <f t="shared" si="54"/>
        <v>66</v>
      </c>
    </row>
    <row r="357" spans="6:18" ht="14.4">
      <c r="F357" s="3">
        <v>354</v>
      </c>
      <c r="G357" s="4">
        <v>0</v>
      </c>
      <c r="H357" s="4">
        <v>12</v>
      </c>
      <c r="I357" s="4">
        <v>73</v>
      </c>
      <c r="J357" s="3">
        <f t="shared" si="48"/>
        <v>76</v>
      </c>
      <c r="K357" s="3">
        <f t="shared" si="49"/>
        <v>1097</v>
      </c>
      <c r="L357" s="3">
        <f t="shared" si="50"/>
        <v>1</v>
      </c>
      <c r="M357" s="3">
        <f t="shared" si="51"/>
        <v>2</v>
      </c>
      <c r="N357" s="3">
        <f t="shared" si="55"/>
        <v>-7</v>
      </c>
      <c r="O357">
        <f t="shared" si="47"/>
        <v>354</v>
      </c>
      <c r="P357" t="str">
        <f t="shared" si="52"/>
        <v>No</v>
      </c>
      <c r="Q357">
        <f t="shared" si="53"/>
        <v>14</v>
      </c>
      <c r="R357">
        <f t="shared" si="54"/>
        <v>69</v>
      </c>
    </row>
    <row r="358" spans="6:18" ht="14.4">
      <c r="F358" s="3">
        <v>355</v>
      </c>
      <c r="G358" s="4">
        <v>0</v>
      </c>
      <c r="H358" s="4">
        <v>12</v>
      </c>
      <c r="I358" s="4">
        <v>73</v>
      </c>
      <c r="J358" s="3">
        <f t="shared" si="48"/>
        <v>76</v>
      </c>
      <c r="K358" s="3">
        <f t="shared" si="49"/>
        <v>1098</v>
      </c>
      <c r="L358" s="3">
        <f t="shared" si="50"/>
        <v>0</v>
      </c>
      <c r="M358" s="3">
        <f t="shared" si="51"/>
        <v>-1</v>
      </c>
      <c r="N358" s="3">
        <f t="shared" si="55"/>
        <v>-4</v>
      </c>
      <c r="O358">
        <f t="shared" si="47"/>
        <v>355</v>
      </c>
      <c r="P358" t="str">
        <f t="shared" si="52"/>
        <v>Yes</v>
      </c>
      <c r="Q358">
        <f t="shared" si="53"/>
        <v>11</v>
      </c>
      <c r="R358">
        <f t="shared" si="54"/>
        <v>72</v>
      </c>
    </row>
    <row r="359" spans="6:18" ht="14.4">
      <c r="F359" s="3">
        <v>356</v>
      </c>
      <c r="G359" s="4">
        <v>0</v>
      </c>
      <c r="H359" s="4">
        <v>13</v>
      </c>
      <c r="I359" s="4">
        <v>73</v>
      </c>
      <c r="J359" s="3">
        <f t="shared" si="48"/>
        <v>76</v>
      </c>
      <c r="K359" s="3">
        <f t="shared" si="49"/>
        <v>1099</v>
      </c>
      <c r="L359" s="3">
        <f t="shared" si="50"/>
        <v>0</v>
      </c>
      <c r="M359" s="3">
        <f t="shared" si="51"/>
        <v>-2</v>
      </c>
      <c r="N359" s="3">
        <f t="shared" si="55"/>
        <v>13</v>
      </c>
      <c r="O359">
        <f t="shared" si="47"/>
        <v>356</v>
      </c>
      <c r="P359" t="str">
        <f t="shared" si="52"/>
        <v>Yes</v>
      </c>
      <c r="Q359">
        <f t="shared" si="53"/>
        <v>11</v>
      </c>
      <c r="R359">
        <f t="shared" si="54"/>
        <v>89</v>
      </c>
    </row>
    <row r="360" spans="6:18" ht="14.4">
      <c r="F360" s="3">
        <v>357</v>
      </c>
      <c r="G360" s="4">
        <v>0</v>
      </c>
      <c r="H360" s="4">
        <v>13</v>
      </c>
      <c r="I360" s="4">
        <v>73</v>
      </c>
      <c r="J360" s="3">
        <f t="shared" si="48"/>
        <v>76</v>
      </c>
      <c r="K360" s="3">
        <f t="shared" si="49"/>
        <v>1100</v>
      </c>
      <c r="L360" s="3">
        <f t="shared" si="50"/>
        <v>1</v>
      </c>
      <c r="M360" s="3">
        <f t="shared" si="51"/>
        <v>1</v>
      </c>
      <c r="N360" s="3">
        <f t="shared" si="55"/>
        <v>7</v>
      </c>
      <c r="O360">
        <f t="shared" si="47"/>
        <v>357</v>
      </c>
      <c r="P360" t="str">
        <f t="shared" si="52"/>
        <v>No</v>
      </c>
      <c r="Q360">
        <f t="shared" si="53"/>
        <v>14</v>
      </c>
      <c r="R360">
        <f t="shared" si="54"/>
        <v>83</v>
      </c>
    </row>
    <row r="361" spans="6:18" ht="14.4">
      <c r="F361" s="3">
        <v>358</v>
      </c>
      <c r="G361" s="4">
        <v>0</v>
      </c>
      <c r="H361" s="4">
        <v>13</v>
      </c>
      <c r="I361" s="4">
        <v>73</v>
      </c>
      <c r="J361" s="3">
        <f t="shared" si="48"/>
        <v>76</v>
      </c>
      <c r="K361" s="3">
        <f t="shared" si="49"/>
        <v>1101</v>
      </c>
      <c r="L361" s="3">
        <f t="shared" si="50"/>
        <v>1</v>
      </c>
      <c r="M361" s="3">
        <f t="shared" si="51"/>
        <v>0.5</v>
      </c>
      <c r="N361" s="3">
        <f t="shared" si="55"/>
        <v>4</v>
      </c>
      <c r="O361">
        <f t="shared" si="47"/>
        <v>358</v>
      </c>
      <c r="P361" t="str">
        <f t="shared" si="52"/>
        <v>No</v>
      </c>
      <c r="Q361">
        <f t="shared" si="53"/>
        <v>13.5</v>
      </c>
      <c r="R361">
        <f t="shared" si="54"/>
        <v>80</v>
      </c>
    </row>
    <row r="362" spans="6:18" ht="14.4">
      <c r="F362" s="3">
        <v>359</v>
      </c>
      <c r="G362" s="4">
        <v>0</v>
      </c>
      <c r="H362" s="4">
        <v>13</v>
      </c>
      <c r="I362" s="4">
        <v>73</v>
      </c>
      <c r="J362" s="3">
        <f t="shared" si="48"/>
        <v>76</v>
      </c>
      <c r="K362" s="3">
        <f t="shared" si="49"/>
        <v>1102</v>
      </c>
      <c r="L362" s="3">
        <f t="shared" si="50"/>
        <v>0</v>
      </c>
      <c r="M362" s="3">
        <f t="shared" si="51"/>
        <v>0</v>
      </c>
      <c r="N362" s="3">
        <f t="shared" si="55"/>
        <v>1</v>
      </c>
      <c r="O362">
        <f t="shared" si="47"/>
        <v>359</v>
      </c>
      <c r="P362" t="str">
        <f t="shared" si="52"/>
        <v>Yes</v>
      </c>
      <c r="Q362">
        <f t="shared" si="53"/>
        <v>13</v>
      </c>
      <c r="R362">
        <f t="shared" si="54"/>
        <v>77</v>
      </c>
    </row>
    <row r="363" spans="6:18" ht="14.4">
      <c r="F363" s="3">
        <v>360</v>
      </c>
      <c r="G363" s="4">
        <v>0</v>
      </c>
      <c r="H363" s="4">
        <v>13</v>
      </c>
      <c r="I363" s="4">
        <v>73</v>
      </c>
      <c r="J363" s="3">
        <f t="shared" si="48"/>
        <v>76</v>
      </c>
      <c r="K363" s="3">
        <f t="shared" si="49"/>
        <v>1103</v>
      </c>
      <c r="L363" s="3">
        <f t="shared" si="50"/>
        <v>0</v>
      </c>
      <c r="M363" s="3">
        <f t="shared" si="51"/>
        <v>2</v>
      </c>
      <c r="N363" s="3">
        <f t="shared" si="55"/>
        <v>-1</v>
      </c>
      <c r="O363">
        <f t="shared" si="47"/>
        <v>360</v>
      </c>
      <c r="P363" t="str">
        <f t="shared" si="52"/>
        <v>Yes</v>
      </c>
      <c r="Q363">
        <f t="shared" si="53"/>
        <v>15</v>
      </c>
      <c r="R363">
        <f t="shared" si="54"/>
        <v>75</v>
      </c>
    </row>
    <row r="364" spans="6:18" ht="14.4">
      <c r="F364" s="3">
        <v>361</v>
      </c>
      <c r="G364" s="4">
        <v>0</v>
      </c>
      <c r="H364" s="4">
        <v>14</v>
      </c>
      <c r="I364" s="4">
        <v>73</v>
      </c>
      <c r="J364" s="3">
        <f t="shared" si="48"/>
        <v>76</v>
      </c>
      <c r="K364" s="3">
        <f t="shared" si="49"/>
        <v>1104</v>
      </c>
      <c r="L364" s="3">
        <f t="shared" si="50"/>
        <v>1</v>
      </c>
      <c r="M364" s="3">
        <f t="shared" si="51"/>
        <v>-1</v>
      </c>
      <c r="N364" s="3">
        <f t="shared" si="55"/>
        <v>-10</v>
      </c>
      <c r="O364">
        <f t="shared" si="47"/>
        <v>361</v>
      </c>
      <c r="P364" t="str">
        <f t="shared" si="52"/>
        <v>No</v>
      </c>
      <c r="Q364">
        <f t="shared" si="53"/>
        <v>13</v>
      </c>
      <c r="R364">
        <f t="shared" si="54"/>
        <v>66</v>
      </c>
    </row>
    <row r="365" spans="6:18" ht="14.4">
      <c r="F365" s="3">
        <v>362</v>
      </c>
      <c r="G365" s="4">
        <v>0</v>
      </c>
      <c r="H365" s="3">
        <v>11</v>
      </c>
      <c r="I365" s="3">
        <v>73</v>
      </c>
      <c r="J365" s="3">
        <f t="shared" si="48"/>
        <v>76</v>
      </c>
      <c r="K365" s="3">
        <f t="shared" si="49"/>
        <v>1105</v>
      </c>
      <c r="L365" s="3">
        <f t="shared" si="50"/>
        <v>1</v>
      </c>
      <c r="M365" s="3">
        <f t="shared" si="51"/>
        <v>-2</v>
      </c>
      <c r="N365" s="3">
        <f t="shared" si="55"/>
        <v>-7</v>
      </c>
      <c r="O365">
        <f t="shared" si="47"/>
        <v>362</v>
      </c>
      <c r="P365" t="str">
        <f t="shared" si="52"/>
        <v>No</v>
      </c>
      <c r="Q365">
        <f t="shared" si="53"/>
        <v>9</v>
      </c>
      <c r="R365">
        <f t="shared" si="54"/>
        <v>69</v>
      </c>
    </row>
    <row r="366" spans="6:18" ht="14.4">
      <c r="F366" s="3">
        <v>363</v>
      </c>
      <c r="G366" s="4">
        <v>0</v>
      </c>
      <c r="H366" s="3">
        <v>12</v>
      </c>
      <c r="I366" s="3">
        <v>73</v>
      </c>
      <c r="J366" s="3">
        <f t="shared" si="48"/>
        <v>76</v>
      </c>
      <c r="K366" s="3">
        <f t="shared" si="49"/>
        <v>1106</v>
      </c>
      <c r="L366" s="3">
        <f t="shared" si="50"/>
        <v>0</v>
      </c>
      <c r="M366" s="3">
        <f t="shared" si="51"/>
        <v>1</v>
      </c>
      <c r="N366" s="3">
        <f t="shared" si="55"/>
        <v>-4</v>
      </c>
      <c r="O366">
        <f t="shared" si="47"/>
        <v>363</v>
      </c>
      <c r="P366" t="str">
        <f t="shared" si="52"/>
        <v>Yes</v>
      </c>
      <c r="Q366">
        <f t="shared" si="53"/>
        <v>13</v>
      </c>
      <c r="R366">
        <f t="shared" si="54"/>
        <v>72</v>
      </c>
    </row>
    <row r="367" spans="6:18" ht="14.4">
      <c r="F367" s="3">
        <v>364</v>
      </c>
      <c r="G367" s="4">
        <v>0</v>
      </c>
      <c r="H367" s="3">
        <v>12</v>
      </c>
      <c r="I367" s="3">
        <v>73</v>
      </c>
      <c r="J367" s="3">
        <f t="shared" si="48"/>
        <v>76</v>
      </c>
      <c r="K367" s="3">
        <f t="shared" si="49"/>
        <v>1107</v>
      </c>
      <c r="L367" s="3">
        <f t="shared" si="50"/>
        <v>0</v>
      </c>
      <c r="M367" s="3">
        <f t="shared" si="51"/>
        <v>0.5</v>
      </c>
      <c r="N367" s="3">
        <f t="shared" si="55"/>
        <v>13</v>
      </c>
      <c r="O367">
        <f t="shared" si="47"/>
        <v>364</v>
      </c>
      <c r="P367" t="str">
        <f t="shared" si="52"/>
        <v>Yes</v>
      </c>
      <c r="Q367">
        <f t="shared" si="53"/>
        <v>12.5</v>
      </c>
      <c r="R367">
        <f t="shared" si="54"/>
        <v>89</v>
      </c>
    </row>
    <row r="368" spans="6:18" ht="14.4">
      <c r="F368" s="3">
        <v>365</v>
      </c>
      <c r="G368" s="4">
        <v>0</v>
      </c>
      <c r="H368" s="4">
        <v>9.5</v>
      </c>
      <c r="I368" s="4">
        <v>74</v>
      </c>
      <c r="J368" s="3">
        <f t="shared" si="48"/>
        <v>79</v>
      </c>
      <c r="K368" s="3">
        <f t="shared" si="49"/>
        <v>1108</v>
      </c>
      <c r="L368" s="3">
        <f t="shared" si="50"/>
        <v>1</v>
      </c>
      <c r="M368" s="3">
        <f t="shared" si="51"/>
        <v>0</v>
      </c>
      <c r="N368" s="3">
        <f t="shared" si="55"/>
        <v>7</v>
      </c>
      <c r="O368">
        <f t="shared" si="47"/>
        <v>365</v>
      </c>
      <c r="P368" t="str">
        <f t="shared" si="52"/>
        <v>No</v>
      </c>
      <c r="Q368">
        <f t="shared" si="53"/>
        <v>9.5</v>
      </c>
      <c r="R368">
        <f t="shared" si="54"/>
        <v>86</v>
      </c>
    </row>
    <row r="369" spans="6:18" ht="14.4">
      <c r="F369" s="3">
        <v>366</v>
      </c>
      <c r="G369" s="4">
        <v>0</v>
      </c>
      <c r="H369" s="4">
        <v>9.5</v>
      </c>
      <c r="I369" s="4">
        <v>74</v>
      </c>
      <c r="J369" s="3">
        <f t="shared" si="48"/>
        <v>79</v>
      </c>
      <c r="K369" s="3">
        <f t="shared" si="49"/>
        <v>1109</v>
      </c>
      <c r="L369" s="3">
        <f t="shared" si="50"/>
        <v>1</v>
      </c>
      <c r="M369" s="3">
        <f t="shared" si="51"/>
        <v>2</v>
      </c>
      <c r="N369" s="3">
        <f t="shared" si="55"/>
        <v>4</v>
      </c>
      <c r="O369">
        <f t="shared" si="47"/>
        <v>366</v>
      </c>
      <c r="P369" t="str">
        <f t="shared" si="52"/>
        <v>No</v>
      </c>
      <c r="Q369">
        <f t="shared" si="53"/>
        <v>11.5</v>
      </c>
      <c r="R369">
        <f t="shared" si="54"/>
        <v>83</v>
      </c>
    </row>
    <row r="370" spans="6:18" ht="14.4">
      <c r="F370" s="3">
        <v>367</v>
      </c>
      <c r="G370" s="4">
        <v>0</v>
      </c>
      <c r="H370" s="4">
        <v>12</v>
      </c>
      <c r="I370" s="4">
        <v>74</v>
      </c>
      <c r="J370" s="3">
        <f t="shared" si="48"/>
        <v>79</v>
      </c>
      <c r="K370" s="3">
        <f t="shared" si="49"/>
        <v>1110</v>
      </c>
      <c r="L370" s="3">
        <f t="shared" si="50"/>
        <v>0</v>
      </c>
      <c r="M370" s="3">
        <f t="shared" si="51"/>
        <v>-1</v>
      </c>
      <c r="N370" s="3">
        <f t="shared" si="55"/>
        <v>1</v>
      </c>
      <c r="O370">
        <f t="shared" si="47"/>
        <v>367</v>
      </c>
      <c r="P370" t="str">
        <f t="shared" si="52"/>
        <v>Yes</v>
      </c>
      <c r="Q370">
        <f t="shared" si="53"/>
        <v>11</v>
      </c>
      <c r="R370">
        <f t="shared" si="54"/>
        <v>80</v>
      </c>
    </row>
    <row r="371" spans="6:18" ht="14.4">
      <c r="F371" s="3">
        <v>368</v>
      </c>
      <c r="G371" s="4">
        <v>0</v>
      </c>
      <c r="H371" s="4">
        <v>12</v>
      </c>
      <c r="I371" s="4">
        <v>74</v>
      </c>
      <c r="J371" s="3">
        <f t="shared" si="48"/>
        <v>79</v>
      </c>
      <c r="K371" s="3">
        <f t="shared" si="49"/>
        <v>1111</v>
      </c>
      <c r="L371" s="3">
        <f t="shared" si="50"/>
        <v>0</v>
      </c>
      <c r="M371" s="3">
        <f t="shared" si="51"/>
        <v>-2</v>
      </c>
      <c r="N371" s="3">
        <f t="shared" si="55"/>
        <v>-1</v>
      </c>
      <c r="O371">
        <f t="shared" si="47"/>
        <v>368</v>
      </c>
      <c r="P371" t="str">
        <f t="shared" si="52"/>
        <v>Yes</v>
      </c>
      <c r="Q371">
        <f t="shared" si="53"/>
        <v>10</v>
      </c>
      <c r="R371">
        <f t="shared" si="54"/>
        <v>78</v>
      </c>
    </row>
    <row r="372" spans="6:18" ht="14.4">
      <c r="F372" s="3">
        <v>369</v>
      </c>
      <c r="G372" s="4">
        <v>0</v>
      </c>
      <c r="H372" s="4">
        <v>12</v>
      </c>
      <c r="I372" s="4">
        <v>74</v>
      </c>
      <c r="J372" s="3">
        <f t="shared" si="48"/>
        <v>79</v>
      </c>
      <c r="K372" s="3">
        <f t="shared" si="49"/>
        <v>1112</v>
      </c>
      <c r="L372" s="3">
        <f t="shared" si="50"/>
        <v>1</v>
      </c>
      <c r="M372" s="3">
        <f t="shared" si="51"/>
        <v>1</v>
      </c>
      <c r="N372" s="3">
        <f t="shared" si="55"/>
        <v>-10</v>
      </c>
      <c r="O372">
        <f t="shared" si="47"/>
        <v>369</v>
      </c>
      <c r="P372" t="str">
        <f t="shared" si="52"/>
        <v>No</v>
      </c>
      <c r="Q372">
        <f t="shared" si="53"/>
        <v>13</v>
      </c>
      <c r="R372">
        <f t="shared" si="54"/>
        <v>69</v>
      </c>
    </row>
    <row r="373" spans="6:18" ht="14.4">
      <c r="F373" s="3">
        <v>370</v>
      </c>
      <c r="G373" s="4">
        <v>0</v>
      </c>
      <c r="H373" s="4">
        <v>13</v>
      </c>
      <c r="I373" s="4">
        <v>74</v>
      </c>
      <c r="J373" s="3">
        <f t="shared" si="48"/>
        <v>79</v>
      </c>
      <c r="K373" s="3">
        <f t="shared" si="49"/>
        <v>1113</v>
      </c>
      <c r="L373" s="3">
        <f t="shared" si="50"/>
        <v>1</v>
      </c>
      <c r="M373" s="3">
        <f t="shared" si="51"/>
        <v>0.5</v>
      </c>
      <c r="N373" s="3">
        <f t="shared" si="55"/>
        <v>-7</v>
      </c>
      <c r="O373">
        <f t="shared" si="47"/>
        <v>370</v>
      </c>
      <c r="P373" t="str">
        <f t="shared" si="52"/>
        <v>No</v>
      </c>
      <c r="Q373">
        <f t="shared" si="53"/>
        <v>13.5</v>
      </c>
      <c r="R373">
        <f t="shared" si="54"/>
        <v>72</v>
      </c>
    </row>
    <row r="374" spans="6:18" ht="14.4">
      <c r="F374" s="3">
        <v>371</v>
      </c>
      <c r="G374" s="4">
        <v>0</v>
      </c>
      <c r="H374" s="4">
        <v>13</v>
      </c>
      <c r="I374" s="4">
        <v>74</v>
      </c>
      <c r="J374" s="3">
        <f t="shared" si="48"/>
        <v>79</v>
      </c>
      <c r="K374" s="3">
        <f t="shared" si="49"/>
        <v>1114</v>
      </c>
      <c r="L374" s="3">
        <f t="shared" si="50"/>
        <v>0</v>
      </c>
      <c r="M374" s="3">
        <f t="shared" si="51"/>
        <v>0</v>
      </c>
      <c r="N374" s="3">
        <f t="shared" si="55"/>
        <v>-4</v>
      </c>
      <c r="O374">
        <f t="shared" si="47"/>
        <v>371</v>
      </c>
      <c r="P374" t="str">
        <f t="shared" si="52"/>
        <v>Yes</v>
      </c>
      <c r="Q374">
        <f t="shared" si="53"/>
        <v>13</v>
      </c>
      <c r="R374">
        <f t="shared" si="54"/>
        <v>75</v>
      </c>
    </row>
    <row r="375" spans="6:18" ht="14.4">
      <c r="F375" s="3">
        <v>372</v>
      </c>
      <c r="G375" s="4">
        <v>0</v>
      </c>
      <c r="H375" s="4">
        <v>13</v>
      </c>
      <c r="I375" s="4">
        <v>74</v>
      </c>
      <c r="J375" s="3">
        <f t="shared" si="48"/>
        <v>79</v>
      </c>
      <c r="K375" s="3">
        <f t="shared" si="49"/>
        <v>1115</v>
      </c>
      <c r="L375" s="3">
        <f t="shared" si="50"/>
        <v>0</v>
      </c>
      <c r="M375" s="3">
        <f t="shared" si="51"/>
        <v>2</v>
      </c>
      <c r="N375" s="3">
        <f t="shared" si="55"/>
        <v>13</v>
      </c>
      <c r="O375">
        <f t="shared" si="47"/>
        <v>372</v>
      </c>
      <c r="P375" t="str">
        <f t="shared" si="52"/>
        <v>Yes</v>
      </c>
      <c r="Q375">
        <f t="shared" si="53"/>
        <v>15</v>
      </c>
      <c r="R375">
        <f t="shared" si="54"/>
        <v>92</v>
      </c>
    </row>
    <row r="376" spans="6:18" ht="14.4">
      <c r="F376" s="3">
        <v>373</v>
      </c>
      <c r="G376" s="4">
        <v>0</v>
      </c>
      <c r="H376" s="3">
        <v>12</v>
      </c>
      <c r="I376" s="3">
        <v>74</v>
      </c>
      <c r="J376" s="3">
        <f t="shared" si="48"/>
        <v>79</v>
      </c>
      <c r="K376" s="3">
        <f t="shared" si="49"/>
        <v>1116</v>
      </c>
      <c r="L376" s="3">
        <f t="shared" si="50"/>
        <v>1</v>
      </c>
      <c r="M376" s="3">
        <f t="shared" si="51"/>
        <v>-1</v>
      </c>
      <c r="N376" s="3">
        <f t="shared" si="55"/>
        <v>7</v>
      </c>
      <c r="O376">
        <f t="shared" si="47"/>
        <v>373</v>
      </c>
      <c r="P376" t="str">
        <f t="shared" si="52"/>
        <v>No</v>
      </c>
      <c r="Q376">
        <f t="shared" si="53"/>
        <v>11</v>
      </c>
      <c r="R376">
        <f t="shared" si="54"/>
        <v>86</v>
      </c>
    </row>
    <row r="377" spans="6:18" ht="14.4">
      <c r="F377" s="3">
        <v>374</v>
      </c>
      <c r="G377" s="4">
        <v>0</v>
      </c>
      <c r="H377" s="4">
        <v>11.5</v>
      </c>
      <c r="I377" s="4">
        <v>75</v>
      </c>
      <c r="J377" s="3">
        <f t="shared" si="48"/>
        <v>82</v>
      </c>
      <c r="K377" s="3">
        <f t="shared" si="49"/>
        <v>1117</v>
      </c>
      <c r="L377" s="3">
        <f t="shared" si="50"/>
        <v>1</v>
      </c>
      <c r="M377" s="3">
        <f t="shared" si="51"/>
        <v>-2</v>
      </c>
      <c r="N377" s="3">
        <f t="shared" si="55"/>
        <v>4</v>
      </c>
      <c r="O377">
        <f t="shared" si="47"/>
        <v>374</v>
      </c>
      <c r="P377" t="str">
        <f t="shared" si="52"/>
        <v>No</v>
      </c>
      <c r="Q377">
        <f t="shared" si="53"/>
        <v>9.5</v>
      </c>
      <c r="R377">
        <f t="shared" si="54"/>
        <v>86</v>
      </c>
    </row>
    <row r="378" spans="6:18" ht="14.4">
      <c r="F378" s="3">
        <v>375</v>
      </c>
      <c r="G378" s="4">
        <v>0</v>
      </c>
      <c r="H378" s="4">
        <v>12</v>
      </c>
      <c r="I378" s="4">
        <v>75</v>
      </c>
      <c r="J378" s="3">
        <f t="shared" si="48"/>
        <v>82</v>
      </c>
      <c r="K378" s="3">
        <f t="shared" si="49"/>
        <v>1118</v>
      </c>
      <c r="L378" s="3">
        <f t="shared" si="50"/>
        <v>0</v>
      </c>
      <c r="M378" s="3">
        <f t="shared" si="51"/>
        <v>1</v>
      </c>
      <c r="N378" s="3">
        <f t="shared" si="55"/>
        <v>1</v>
      </c>
      <c r="O378">
        <f t="shared" si="47"/>
        <v>375</v>
      </c>
      <c r="P378" t="str">
        <f t="shared" si="52"/>
        <v>Yes</v>
      </c>
      <c r="Q378">
        <f t="shared" si="53"/>
        <v>13</v>
      </c>
      <c r="R378">
        <f t="shared" si="54"/>
        <v>83</v>
      </c>
    </row>
    <row r="379" spans="6:18" ht="14.4">
      <c r="F379" s="3">
        <v>376</v>
      </c>
      <c r="G379" s="4">
        <v>0</v>
      </c>
      <c r="H379" s="4">
        <v>12</v>
      </c>
      <c r="I379" s="4">
        <v>75</v>
      </c>
      <c r="J379" s="3">
        <f t="shared" si="48"/>
        <v>82</v>
      </c>
      <c r="K379" s="3">
        <f t="shared" si="49"/>
        <v>1119</v>
      </c>
      <c r="L379" s="3">
        <f t="shared" si="50"/>
        <v>0</v>
      </c>
      <c r="M379" s="3">
        <f t="shared" si="51"/>
        <v>0.5</v>
      </c>
      <c r="N379" s="3">
        <f t="shared" si="55"/>
        <v>-1</v>
      </c>
      <c r="O379">
        <f t="shared" si="47"/>
        <v>376</v>
      </c>
      <c r="P379" t="str">
        <f t="shared" si="52"/>
        <v>Yes</v>
      </c>
      <c r="Q379">
        <f t="shared" si="53"/>
        <v>12.5</v>
      </c>
      <c r="R379">
        <f t="shared" si="54"/>
        <v>81</v>
      </c>
    </row>
    <row r="380" spans="6:18" ht="14.4">
      <c r="F380" s="3">
        <v>377</v>
      </c>
      <c r="G380" s="4">
        <v>0</v>
      </c>
      <c r="H380" s="4">
        <v>12</v>
      </c>
      <c r="I380" s="4">
        <v>75</v>
      </c>
      <c r="J380" s="3">
        <f t="shared" si="48"/>
        <v>82</v>
      </c>
      <c r="K380" s="3">
        <f t="shared" si="49"/>
        <v>1120</v>
      </c>
      <c r="L380" s="3">
        <f t="shared" si="50"/>
        <v>1</v>
      </c>
      <c r="M380" s="3">
        <f t="shared" si="51"/>
        <v>0</v>
      </c>
      <c r="N380" s="3">
        <f t="shared" si="55"/>
        <v>-10</v>
      </c>
      <c r="O380">
        <f t="shared" si="47"/>
        <v>377</v>
      </c>
      <c r="P380" t="str">
        <f t="shared" si="52"/>
        <v>No</v>
      </c>
      <c r="Q380">
        <f t="shared" si="53"/>
        <v>12</v>
      </c>
      <c r="R380">
        <f t="shared" si="54"/>
        <v>72</v>
      </c>
    </row>
    <row r="381" spans="6:18" ht="14.4">
      <c r="F381" s="3">
        <v>378</v>
      </c>
      <c r="G381" s="4">
        <v>0</v>
      </c>
      <c r="H381" s="4">
        <v>12</v>
      </c>
      <c r="I381" s="4">
        <v>75</v>
      </c>
      <c r="J381" s="3">
        <f t="shared" si="48"/>
        <v>82</v>
      </c>
      <c r="K381" s="3">
        <f t="shared" si="49"/>
        <v>1121</v>
      </c>
      <c r="L381" s="3">
        <f t="shared" si="50"/>
        <v>1</v>
      </c>
      <c r="M381" s="3">
        <f t="shared" si="51"/>
        <v>2</v>
      </c>
      <c r="N381" s="3">
        <f t="shared" si="55"/>
        <v>-7</v>
      </c>
      <c r="O381">
        <f t="shared" si="47"/>
        <v>378</v>
      </c>
      <c r="P381" t="str">
        <f t="shared" si="52"/>
        <v>No</v>
      </c>
      <c r="Q381">
        <f t="shared" si="53"/>
        <v>14</v>
      </c>
      <c r="R381">
        <f t="shared" si="54"/>
        <v>75</v>
      </c>
    </row>
    <row r="382" spans="6:18" ht="14.4">
      <c r="F382" s="3">
        <v>379</v>
      </c>
      <c r="G382" s="4">
        <v>0</v>
      </c>
      <c r="H382" s="4">
        <v>12</v>
      </c>
      <c r="I382" s="4">
        <v>75</v>
      </c>
      <c r="J382" s="3">
        <f t="shared" si="48"/>
        <v>82</v>
      </c>
      <c r="K382" s="3">
        <f t="shared" si="49"/>
        <v>1122</v>
      </c>
      <c r="L382" s="3">
        <f t="shared" si="50"/>
        <v>0</v>
      </c>
      <c r="M382" s="3">
        <f t="shared" si="51"/>
        <v>-1</v>
      </c>
      <c r="N382" s="3">
        <f t="shared" si="55"/>
        <v>-4</v>
      </c>
      <c r="O382">
        <f t="shared" si="47"/>
        <v>379</v>
      </c>
      <c r="P382" t="str">
        <f t="shared" si="52"/>
        <v>Yes</v>
      </c>
      <c r="Q382">
        <f t="shared" si="53"/>
        <v>11</v>
      </c>
      <c r="R382">
        <f t="shared" si="54"/>
        <v>78</v>
      </c>
    </row>
    <row r="383" spans="6:18" ht="14.4">
      <c r="F383" s="3">
        <v>380</v>
      </c>
      <c r="G383" s="4">
        <v>0</v>
      </c>
      <c r="H383" s="4">
        <v>12.5</v>
      </c>
      <c r="I383" s="4">
        <v>75</v>
      </c>
      <c r="J383" s="3">
        <f t="shared" si="48"/>
        <v>82</v>
      </c>
      <c r="K383" s="3">
        <f t="shared" si="49"/>
        <v>1123</v>
      </c>
      <c r="L383" s="3">
        <f t="shared" si="50"/>
        <v>0</v>
      </c>
      <c r="M383" s="3">
        <f t="shared" si="51"/>
        <v>-2</v>
      </c>
      <c r="N383" s="3">
        <f t="shared" si="55"/>
        <v>13</v>
      </c>
      <c r="O383">
        <f t="shared" si="47"/>
        <v>380</v>
      </c>
      <c r="P383" t="str">
        <f t="shared" si="52"/>
        <v>Yes</v>
      </c>
      <c r="Q383">
        <f t="shared" si="53"/>
        <v>10.5</v>
      </c>
      <c r="R383">
        <f t="shared" si="54"/>
        <v>95</v>
      </c>
    </row>
    <row r="384" spans="6:18" ht="14.4">
      <c r="F384" s="3">
        <v>381</v>
      </c>
      <c r="G384" s="4">
        <v>0</v>
      </c>
      <c r="H384" s="4">
        <v>13</v>
      </c>
      <c r="I384" s="4">
        <v>75</v>
      </c>
      <c r="J384" s="3">
        <f t="shared" si="48"/>
        <v>82</v>
      </c>
      <c r="K384" s="3">
        <f t="shared" si="49"/>
        <v>1124</v>
      </c>
      <c r="L384" s="3">
        <f t="shared" si="50"/>
        <v>1</v>
      </c>
      <c r="M384" s="3">
        <f t="shared" si="51"/>
        <v>1</v>
      </c>
      <c r="N384" s="3">
        <f t="shared" si="55"/>
        <v>7</v>
      </c>
      <c r="O384">
        <f t="shared" si="47"/>
        <v>381</v>
      </c>
      <c r="P384" t="str">
        <f t="shared" si="52"/>
        <v>No</v>
      </c>
      <c r="Q384">
        <f t="shared" si="53"/>
        <v>14</v>
      </c>
      <c r="R384">
        <f t="shared" si="54"/>
        <v>89</v>
      </c>
    </row>
    <row r="385" spans="6:18" ht="14.4">
      <c r="F385" s="3">
        <v>382</v>
      </c>
      <c r="G385" s="2">
        <v>0</v>
      </c>
      <c r="H385" s="4">
        <v>13</v>
      </c>
      <c r="I385" s="4">
        <v>75</v>
      </c>
      <c r="J385" s="3">
        <f t="shared" si="48"/>
        <v>82</v>
      </c>
      <c r="K385" s="3">
        <f t="shared" si="49"/>
        <v>1125</v>
      </c>
      <c r="L385" s="3">
        <f t="shared" si="50"/>
        <v>1</v>
      </c>
      <c r="M385" s="3">
        <f t="shared" si="51"/>
        <v>0.5</v>
      </c>
      <c r="N385" s="3">
        <f t="shared" si="55"/>
        <v>4</v>
      </c>
      <c r="O385">
        <f t="shared" si="47"/>
        <v>382</v>
      </c>
      <c r="P385" t="str">
        <f t="shared" si="52"/>
        <v>No</v>
      </c>
      <c r="Q385">
        <f t="shared" si="53"/>
        <v>13.5</v>
      </c>
      <c r="R385">
        <f t="shared" si="54"/>
        <v>86</v>
      </c>
    </row>
    <row r="386" spans="6:18" ht="14.4">
      <c r="F386" s="3">
        <v>383</v>
      </c>
      <c r="G386" s="4">
        <v>0</v>
      </c>
      <c r="H386" s="4">
        <v>13</v>
      </c>
      <c r="I386" s="4">
        <v>75</v>
      </c>
      <c r="J386" s="3">
        <f t="shared" si="48"/>
        <v>82</v>
      </c>
      <c r="K386" s="3">
        <f t="shared" si="49"/>
        <v>1126</v>
      </c>
      <c r="L386" s="3">
        <f t="shared" si="50"/>
        <v>0</v>
      </c>
      <c r="M386" s="3">
        <f t="shared" si="51"/>
        <v>0</v>
      </c>
      <c r="N386" s="3">
        <f t="shared" si="55"/>
        <v>1</v>
      </c>
      <c r="O386">
        <f t="shared" si="47"/>
        <v>383</v>
      </c>
      <c r="P386" t="str">
        <f t="shared" si="52"/>
        <v>Yes</v>
      </c>
      <c r="Q386">
        <f t="shared" si="53"/>
        <v>13</v>
      </c>
      <c r="R386">
        <f t="shared" si="54"/>
        <v>83</v>
      </c>
    </row>
    <row r="387" spans="6:18" ht="14.4">
      <c r="F387" s="3">
        <v>384</v>
      </c>
      <c r="G387" s="4">
        <v>0</v>
      </c>
      <c r="H387" s="4">
        <v>13.5</v>
      </c>
      <c r="I387" s="4">
        <v>75</v>
      </c>
      <c r="J387" s="3">
        <f t="shared" si="48"/>
        <v>82</v>
      </c>
      <c r="K387" s="3">
        <f t="shared" si="49"/>
        <v>1127</v>
      </c>
      <c r="L387" s="3">
        <f t="shared" si="50"/>
        <v>0</v>
      </c>
      <c r="M387" s="3">
        <f t="shared" si="51"/>
        <v>2</v>
      </c>
      <c r="N387" s="3">
        <f t="shared" si="55"/>
        <v>-1</v>
      </c>
      <c r="O387">
        <f t="shared" si="47"/>
        <v>384</v>
      </c>
      <c r="P387" t="str">
        <f t="shared" si="52"/>
        <v>Yes</v>
      </c>
      <c r="Q387">
        <f t="shared" si="53"/>
        <v>15</v>
      </c>
      <c r="R387">
        <f t="shared" si="54"/>
        <v>81</v>
      </c>
    </row>
    <row r="388" spans="6:18" ht="14.4">
      <c r="F388" s="3">
        <v>385</v>
      </c>
      <c r="G388" s="4">
        <v>0</v>
      </c>
      <c r="H388" s="4">
        <v>14</v>
      </c>
      <c r="I388" s="4">
        <v>75</v>
      </c>
      <c r="J388" s="3">
        <f t="shared" si="48"/>
        <v>82</v>
      </c>
      <c r="K388" s="3">
        <f t="shared" si="49"/>
        <v>1128</v>
      </c>
      <c r="L388" s="3">
        <f t="shared" si="50"/>
        <v>1</v>
      </c>
      <c r="M388" s="3">
        <f t="shared" si="51"/>
        <v>-1</v>
      </c>
      <c r="N388" s="3">
        <f t="shared" si="55"/>
        <v>-10</v>
      </c>
      <c r="O388">
        <f t="shared" ref="O388:O411" si="56">F388</f>
        <v>385</v>
      </c>
      <c r="P388" t="str">
        <f t="shared" si="52"/>
        <v>No</v>
      </c>
      <c r="Q388">
        <f t="shared" si="53"/>
        <v>13</v>
      </c>
      <c r="R388">
        <f t="shared" si="54"/>
        <v>72</v>
      </c>
    </row>
    <row r="389" spans="6:18" ht="14.4">
      <c r="F389" s="3">
        <v>386</v>
      </c>
      <c r="G389" s="4">
        <v>0</v>
      </c>
      <c r="H389" s="4">
        <v>14</v>
      </c>
      <c r="I389" s="4">
        <v>75</v>
      </c>
      <c r="J389" s="3">
        <f t="shared" ref="J389:J411" si="57">(I389-71)*3+70</f>
        <v>82</v>
      </c>
      <c r="K389" s="3">
        <f t="shared" ref="K389:K411" si="58">$B$10+O389</f>
        <v>1129</v>
      </c>
      <c r="L389" s="3">
        <f t="shared" ref="L389:L411" si="59">CHOOSE(1+MOD($K389,4),1,1,0,0)</f>
        <v>1</v>
      </c>
      <c r="M389" s="3">
        <f t="shared" ref="M389:M411" si="60">CHOOSE(1+MOD($K389,6),-1,-2,1,0.5,0,2)</f>
        <v>-2</v>
      </c>
      <c r="N389" s="3">
        <f t="shared" si="55"/>
        <v>-7</v>
      </c>
      <c r="O389">
        <f t="shared" si="56"/>
        <v>386</v>
      </c>
      <c r="P389" t="str">
        <f t="shared" ref="P389:P411" si="61">IF(IF(L389,G389,1-G389),"Yes","No")</f>
        <v>No</v>
      </c>
      <c r="Q389">
        <f t="shared" ref="Q389:Q411" si="62">MAX(MIN(H389+M389,$H$1),$H$2)</f>
        <v>12</v>
      </c>
      <c r="R389">
        <f t="shared" ref="R389:R411" si="63">MAX(MIN(J389+N389,$J$1),$J$2)</f>
        <v>75</v>
      </c>
    </row>
    <row r="390" spans="6:18" ht="14.4">
      <c r="F390" s="3">
        <v>387</v>
      </c>
      <c r="G390" s="4">
        <v>0</v>
      </c>
      <c r="H390" s="4">
        <v>14</v>
      </c>
      <c r="I390" s="4">
        <v>75</v>
      </c>
      <c r="J390" s="3">
        <f t="shared" si="57"/>
        <v>82</v>
      </c>
      <c r="K390" s="3">
        <f t="shared" si="58"/>
        <v>1130</v>
      </c>
      <c r="L390" s="3">
        <f t="shared" si="59"/>
        <v>0</v>
      </c>
      <c r="M390" s="3">
        <f t="shared" si="60"/>
        <v>1</v>
      </c>
      <c r="N390" s="3">
        <f t="shared" ref="N390:N411" si="64">CHOOSE(1+MOD($K390,8),-10,-7,-4,13,7,4,1,-1)</f>
        <v>-4</v>
      </c>
      <c r="O390">
        <f t="shared" si="56"/>
        <v>387</v>
      </c>
      <c r="P390" t="str">
        <f t="shared" si="61"/>
        <v>Yes</v>
      </c>
      <c r="Q390">
        <f t="shared" si="62"/>
        <v>15</v>
      </c>
      <c r="R390">
        <f t="shared" si="63"/>
        <v>78</v>
      </c>
    </row>
    <row r="391" spans="6:18" ht="14.4">
      <c r="F391" s="3">
        <v>388</v>
      </c>
      <c r="G391" s="4">
        <v>0</v>
      </c>
      <c r="H391" s="4">
        <v>15</v>
      </c>
      <c r="I391" s="4">
        <v>75</v>
      </c>
      <c r="J391" s="3">
        <f t="shared" si="57"/>
        <v>82</v>
      </c>
      <c r="K391" s="3">
        <f t="shared" si="58"/>
        <v>1131</v>
      </c>
      <c r="L391" s="3">
        <f t="shared" si="59"/>
        <v>0</v>
      </c>
      <c r="M391" s="3">
        <f t="shared" si="60"/>
        <v>0.5</v>
      </c>
      <c r="N391" s="3">
        <f t="shared" si="64"/>
        <v>13</v>
      </c>
      <c r="O391">
        <f t="shared" si="56"/>
        <v>388</v>
      </c>
      <c r="P391" t="str">
        <f t="shared" si="61"/>
        <v>Yes</v>
      </c>
      <c r="Q391">
        <f t="shared" si="62"/>
        <v>15</v>
      </c>
      <c r="R391">
        <f t="shared" si="63"/>
        <v>95</v>
      </c>
    </row>
    <row r="392" spans="6:18" ht="14.4">
      <c r="F392" s="3">
        <v>389</v>
      </c>
      <c r="G392" s="4">
        <v>0</v>
      </c>
      <c r="H392" s="3">
        <v>13</v>
      </c>
      <c r="I392" s="3">
        <v>75</v>
      </c>
      <c r="J392" s="3">
        <f t="shared" si="57"/>
        <v>82</v>
      </c>
      <c r="K392" s="3">
        <f t="shared" si="58"/>
        <v>1132</v>
      </c>
      <c r="L392" s="3">
        <f t="shared" si="59"/>
        <v>1</v>
      </c>
      <c r="M392" s="3">
        <f t="shared" si="60"/>
        <v>0</v>
      </c>
      <c r="N392" s="3">
        <f t="shared" si="64"/>
        <v>7</v>
      </c>
      <c r="O392">
        <f t="shared" si="56"/>
        <v>389</v>
      </c>
      <c r="P392" t="str">
        <f t="shared" si="61"/>
        <v>No</v>
      </c>
      <c r="Q392">
        <f t="shared" si="62"/>
        <v>13</v>
      </c>
      <c r="R392">
        <f t="shared" si="63"/>
        <v>89</v>
      </c>
    </row>
    <row r="393" spans="6:18" ht="14.4">
      <c r="F393" s="3">
        <v>390</v>
      </c>
      <c r="G393" s="4">
        <v>0</v>
      </c>
      <c r="H393" s="3">
        <v>13</v>
      </c>
      <c r="I393" s="3">
        <v>75</v>
      </c>
      <c r="J393" s="3">
        <f t="shared" si="57"/>
        <v>82</v>
      </c>
      <c r="K393" s="3">
        <f t="shared" si="58"/>
        <v>1133</v>
      </c>
      <c r="L393" s="3">
        <f t="shared" si="59"/>
        <v>1</v>
      </c>
      <c r="M393" s="3">
        <f t="shared" si="60"/>
        <v>2</v>
      </c>
      <c r="N393" s="3">
        <f t="shared" si="64"/>
        <v>4</v>
      </c>
      <c r="O393">
        <f t="shared" si="56"/>
        <v>390</v>
      </c>
      <c r="P393" t="str">
        <f t="shared" si="61"/>
        <v>No</v>
      </c>
      <c r="Q393">
        <f t="shared" si="62"/>
        <v>15</v>
      </c>
      <c r="R393">
        <f t="shared" si="63"/>
        <v>86</v>
      </c>
    </row>
    <row r="394" spans="6:18" ht="14.4">
      <c r="F394" s="3">
        <v>391</v>
      </c>
      <c r="G394" s="4">
        <v>0</v>
      </c>
      <c r="H394" s="3">
        <v>12</v>
      </c>
      <c r="I394" s="3">
        <v>75</v>
      </c>
      <c r="J394" s="3">
        <f t="shared" si="57"/>
        <v>82</v>
      </c>
      <c r="K394" s="3">
        <f t="shared" si="58"/>
        <v>1134</v>
      </c>
      <c r="L394" s="3">
        <f t="shared" si="59"/>
        <v>0</v>
      </c>
      <c r="M394" s="3">
        <f t="shared" si="60"/>
        <v>-1</v>
      </c>
      <c r="N394" s="3">
        <f t="shared" si="64"/>
        <v>1</v>
      </c>
      <c r="O394">
        <f t="shared" si="56"/>
        <v>391</v>
      </c>
      <c r="P394" t="str">
        <f t="shared" si="61"/>
        <v>Yes</v>
      </c>
      <c r="Q394">
        <f t="shared" si="62"/>
        <v>11</v>
      </c>
      <c r="R394">
        <f t="shared" si="63"/>
        <v>83</v>
      </c>
    </row>
    <row r="395" spans="6:18" ht="14.4">
      <c r="F395" s="3">
        <v>392</v>
      </c>
      <c r="G395" s="4">
        <v>0</v>
      </c>
      <c r="H395" s="4">
        <v>12</v>
      </c>
      <c r="I395" s="4">
        <v>76</v>
      </c>
      <c r="J395" s="3">
        <f t="shared" si="57"/>
        <v>85</v>
      </c>
      <c r="K395" s="3">
        <f t="shared" si="58"/>
        <v>1135</v>
      </c>
      <c r="L395" s="3">
        <f t="shared" si="59"/>
        <v>0</v>
      </c>
      <c r="M395" s="3">
        <f t="shared" si="60"/>
        <v>-2</v>
      </c>
      <c r="N395" s="3">
        <f t="shared" si="64"/>
        <v>-1</v>
      </c>
      <c r="O395">
        <f t="shared" si="56"/>
        <v>392</v>
      </c>
      <c r="P395" t="str">
        <f t="shared" si="61"/>
        <v>Yes</v>
      </c>
      <c r="Q395">
        <f t="shared" si="62"/>
        <v>10</v>
      </c>
      <c r="R395">
        <f t="shared" si="63"/>
        <v>84</v>
      </c>
    </row>
    <row r="396" spans="6:18" ht="14.4">
      <c r="F396" s="3">
        <v>393</v>
      </c>
      <c r="G396" s="2">
        <v>0</v>
      </c>
      <c r="H396" s="4">
        <v>13</v>
      </c>
      <c r="I396" s="4">
        <v>76</v>
      </c>
      <c r="J396" s="3">
        <f t="shared" si="57"/>
        <v>85</v>
      </c>
      <c r="K396" s="3">
        <f t="shared" si="58"/>
        <v>1136</v>
      </c>
      <c r="L396" s="3">
        <f t="shared" si="59"/>
        <v>1</v>
      </c>
      <c r="M396" s="3">
        <f t="shared" si="60"/>
        <v>1</v>
      </c>
      <c r="N396" s="3">
        <f t="shared" si="64"/>
        <v>-10</v>
      </c>
      <c r="O396">
        <f t="shared" si="56"/>
        <v>393</v>
      </c>
      <c r="P396" t="str">
        <f t="shared" si="61"/>
        <v>No</v>
      </c>
      <c r="Q396">
        <f t="shared" si="62"/>
        <v>14</v>
      </c>
      <c r="R396">
        <f t="shared" si="63"/>
        <v>75</v>
      </c>
    </row>
    <row r="397" spans="6:18" ht="14.4">
      <c r="F397" s="3">
        <v>394</v>
      </c>
      <c r="G397" s="2">
        <v>0</v>
      </c>
      <c r="H397" s="4">
        <v>13</v>
      </c>
      <c r="I397" s="4">
        <v>76</v>
      </c>
      <c r="J397" s="3">
        <f t="shared" si="57"/>
        <v>85</v>
      </c>
      <c r="K397" s="3">
        <f t="shared" si="58"/>
        <v>1137</v>
      </c>
      <c r="L397" s="3">
        <f t="shared" si="59"/>
        <v>1</v>
      </c>
      <c r="M397" s="3">
        <f t="shared" si="60"/>
        <v>0.5</v>
      </c>
      <c r="N397" s="3">
        <f t="shared" si="64"/>
        <v>-7</v>
      </c>
      <c r="O397">
        <f t="shared" si="56"/>
        <v>394</v>
      </c>
      <c r="P397" t="str">
        <f t="shared" si="61"/>
        <v>No</v>
      </c>
      <c r="Q397">
        <f t="shared" si="62"/>
        <v>13.5</v>
      </c>
      <c r="R397">
        <f t="shared" si="63"/>
        <v>78</v>
      </c>
    </row>
    <row r="398" spans="6:18" ht="14.4">
      <c r="F398" s="3">
        <v>395</v>
      </c>
      <c r="G398" s="2">
        <v>0</v>
      </c>
      <c r="H398" s="4">
        <v>13</v>
      </c>
      <c r="I398" s="4">
        <v>76</v>
      </c>
      <c r="J398" s="3">
        <f t="shared" si="57"/>
        <v>85</v>
      </c>
      <c r="K398" s="3">
        <f t="shared" si="58"/>
        <v>1138</v>
      </c>
      <c r="L398" s="3">
        <f t="shared" si="59"/>
        <v>0</v>
      </c>
      <c r="M398" s="3">
        <f t="shared" si="60"/>
        <v>0</v>
      </c>
      <c r="N398" s="3">
        <f t="shared" si="64"/>
        <v>-4</v>
      </c>
      <c r="O398">
        <f t="shared" si="56"/>
        <v>395</v>
      </c>
      <c r="P398" t="str">
        <f t="shared" si="61"/>
        <v>Yes</v>
      </c>
      <c r="Q398">
        <f t="shared" si="62"/>
        <v>13</v>
      </c>
      <c r="R398">
        <f t="shared" si="63"/>
        <v>81</v>
      </c>
    </row>
    <row r="399" spans="6:18" ht="14.4">
      <c r="F399" s="3">
        <v>396</v>
      </c>
      <c r="G399" s="4">
        <v>0</v>
      </c>
      <c r="H399" s="4">
        <v>14</v>
      </c>
      <c r="I399" s="4">
        <v>76</v>
      </c>
      <c r="J399" s="3">
        <f t="shared" si="57"/>
        <v>85</v>
      </c>
      <c r="K399" s="3">
        <f t="shared" si="58"/>
        <v>1139</v>
      </c>
      <c r="L399" s="3">
        <f t="shared" si="59"/>
        <v>0</v>
      </c>
      <c r="M399" s="3">
        <f t="shared" si="60"/>
        <v>2</v>
      </c>
      <c r="N399" s="3">
        <f t="shared" si="64"/>
        <v>13</v>
      </c>
      <c r="O399">
        <f t="shared" si="56"/>
        <v>396</v>
      </c>
      <c r="P399" t="str">
        <f t="shared" si="61"/>
        <v>Yes</v>
      </c>
      <c r="Q399">
        <f t="shared" si="62"/>
        <v>15</v>
      </c>
      <c r="R399">
        <f t="shared" si="63"/>
        <v>98</v>
      </c>
    </row>
    <row r="400" spans="6:18" ht="14.4">
      <c r="F400" s="3">
        <v>397</v>
      </c>
      <c r="G400" s="4">
        <v>0</v>
      </c>
      <c r="H400" s="4">
        <v>15</v>
      </c>
      <c r="I400" s="4">
        <v>76</v>
      </c>
      <c r="J400" s="3">
        <f t="shared" si="57"/>
        <v>85</v>
      </c>
      <c r="K400" s="3">
        <f t="shared" si="58"/>
        <v>1140</v>
      </c>
      <c r="L400" s="3">
        <f t="shared" si="59"/>
        <v>1</v>
      </c>
      <c r="M400" s="3">
        <f t="shared" si="60"/>
        <v>-1</v>
      </c>
      <c r="N400" s="3">
        <f t="shared" si="64"/>
        <v>7</v>
      </c>
      <c r="O400">
        <f t="shared" si="56"/>
        <v>397</v>
      </c>
      <c r="P400" t="str">
        <f t="shared" si="61"/>
        <v>No</v>
      </c>
      <c r="Q400">
        <f t="shared" si="62"/>
        <v>14</v>
      </c>
      <c r="R400">
        <f t="shared" si="63"/>
        <v>92</v>
      </c>
    </row>
    <row r="401" spans="6:18" ht="14.4">
      <c r="F401" s="3">
        <v>398</v>
      </c>
      <c r="G401" s="4">
        <v>0</v>
      </c>
      <c r="H401" s="4">
        <v>15</v>
      </c>
      <c r="I401" s="4">
        <v>76</v>
      </c>
      <c r="J401" s="3">
        <f t="shared" si="57"/>
        <v>85</v>
      </c>
      <c r="K401" s="3">
        <f t="shared" si="58"/>
        <v>1141</v>
      </c>
      <c r="L401" s="3">
        <f t="shared" si="59"/>
        <v>1</v>
      </c>
      <c r="M401" s="3">
        <f t="shared" si="60"/>
        <v>-2</v>
      </c>
      <c r="N401" s="3">
        <f t="shared" si="64"/>
        <v>4</v>
      </c>
      <c r="O401">
        <f t="shared" si="56"/>
        <v>398</v>
      </c>
      <c r="P401" t="str">
        <f t="shared" si="61"/>
        <v>No</v>
      </c>
      <c r="Q401">
        <f t="shared" si="62"/>
        <v>13</v>
      </c>
      <c r="R401">
        <f t="shared" si="63"/>
        <v>89</v>
      </c>
    </row>
    <row r="402" spans="6:18" ht="14.4">
      <c r="F402" s="3">
        <v>399</v>
      </c>
      <c r="G402" s="4">
        <v>0</v>
      </c>
      <c r="H402" s="4">
        <v>15</v>
      </c>
      <c r="I402" s="4">
        <v>76</v>
      </c>
      <c r="J402" s="3">
        <f t="shared" si="57"/>
        <v>85</v>
      </c>
      <c r="K402" s="3">
        <f t="shared" si="58"/>
        <v>1142</v>
      </c>
      <c r="L402" s="3">
        <f t="shared" si="59"/>
        <v>0</v>
      </c>
      <c r="M402" s="3">
        <f t="shared" si="60"/>
        <v>1</v>
      </c>
      <c r="N402" s="3">
        <f t="shared" si="64"/>
        <v>1</v>
      </c>
      <c r="O402">
        <f t="shared" si="56"/>
        <v>399</v>
      </c>
      <c r="P402" t="str">
        <f t="shared" si="61"/>
        <v>Yes</v>
      </c>
      <c r="Q402">
        <f t="shared" si="62"/>
        <v>15</v>
      </c>
      <c r="R402">
        <f t="shared" si="63"/>
        <v>86</v>
      </c>
    </row>
    <row r="403" spans="6:18" ht="14.4">
      <c r="F403" s="3">
        <v>400</v>
      </c>
      <c r="G403" s="4">
        <v>0</v>
      </c>
      <c r="H403" s="4">
        <v>14</v>
      </c>
      <c r="I403" s="4">
        <v>77</v>
      </c>
      <c r="J403" s="3">
        <f t="shared" si="57"/>
        <v>88</v>
      </c>
      <c r="K403" s="3">
        <f t="shared" si="58"/>
        <v>1143</v>
      </c>
      <c r="L403" s="3">
        <f t="shared" si="59"/>
        <v>0</v>
      </c>
      <c r="M403" s="3">
        <f t="shared" si="60"/>
        <v>0.5</v>
      </c>
      <c r="N403" s="3">
        <f t="shared" si="64"/>
        <v>-1</v>
      </c>
      <c r="O403">
        <f t="shared" si="56"/>
        <v>400</v>
      </c>
      <c r="P403" t="str">
        <f t="shared" si="61"/>
        <v>Yes</v>
      </c>
      <c r="Q403">
        <f t="shared" si="62"/>
        <v>14.5</v>
      </c>
      <c r="R403">
        <f t="shared" si="63"/>
        <v>87</v>
      </c>
    </row>
    <row r="404" spans="6:18" ht="14.4">
      <c r="F404" s="3">
        <v>401</v>
      </c>
      <c r="G404" s="4">
        <v>0</v>
      </c>
      <c r="H404" s="4">
        <v>15</v>
      </c>
      <c r="I404" s="4">
        <v>77</v>
      </c>
      <c r="J404" s="3">
        <f t="shared" si="57"/>
        <v>88</v>
      </c>
      <c r="K404" s="3">
        <f t="shared" si="58"/>
        <v>1144</v>
      </c>
      <c r="L404" s="3">
        <f t="shared" si="59"/>
        <v>1</v>
      </c>
      <c r="M404" s="3">
        <f t="shared" si="60"/>
        <v>0</v>
      </c>
      <c r="N404" s="3">
        <f t="shared" si="64"/>
        <v>-10</v>
      </c>
      <c r="O404">
        <f t="shared" si="56"/>
        <v>401</v>
      </c>
      <c r="P404" t="str">
        <f t="shared" si="61"/>
        <v>No</v>
      </c>
      <c r="Q404">
        <f t="shared" si="62"/>
        <v>15</v>
      </c>
      <c r="R404">
        <f t="shared" si="63"/>
        <v>78</v>
      </c>
    </row>
    <row r="405" spans="6:18" ht="14.4">
      <c r="F405" s="3">
        <v>402</v>
      </c>
      <c r="G405" s="4">
        <v>0</v>
      </c>
      <c r="H405" s="4">
        <v>15</v>
      </c>
      <c r="I405" s="4">
        <v>77</v>
      </c>
      <c r="J405" s="3">
        <f t="shared" si="57"/>
        <v>88</v>
      </c>
      <c r="K405" s="3">
        <f t="shared" si="58"/>
        <v>1145</v>
      </c>
      <c r="L405" s="3">
        <f t="shared" si="59"/>
        <v>1</v>
      </c>
      <c r="M405" s="3">
        <f t="shared" si="60"/>
        <v>2</v>
      </c>
      <c r="N405" s="3">
        <f t="shared" si="64"/>
        <v>-7</v>
      </c>
      <c r="O405">
        <f t="shared" si="56"/>
        <v>402</v>
      </c>
      <c r="P405" t="str">
        <f t="shared" si="61"/>
        <v>No</v>
      </c>
      <c r="Q405">
        <f t="shared" si="62"/>
        <v>15</v>
      </c>
      <c r="R405">
        <f t="shared" si="63"/>
        <v>81</v>
      </c>
    </row>
    <row r="406" spans="6:18" ht="14.4">
      <c r="F406" s="3">
        <v>403</v>
      </c>
      <c r="G406" s="4">
        <v>0</v>
      </c>
      <c r="H406" s="4">
        <v>15</v>
      </c>
      <c r="I406" s="4">
        <v>77</v>
      </c>
      <c r="J406" s="3">
        <f t="shared" si="57"/>
        <v>88</v>
      </c>
      <c r="K406" s="3">
        <f t="shared" si="58"/>
        <v>1146</v>
      </c>
      <c r="L406" s="3">
        <f t="shared" si="59"/>
        <v>0</v>
      </c>
      <c r="M406" s="3">
        <f t="shared" si="60"/>
        <v>-1</v>
      </c>
      <c r="N406" s="3">
        <f t="shared" si="64"/>
        <v>-4</v>
      </c>
      <c r="O406">
        <f t="shared" si="56"/>
        <v>403</v>
      </c>
      <c r="P406" t="str">
        <f t="shared" si="61"/>
        <v>Yes</v>
      </c>
      <c r="Q406">
        <f t="shared" si="62"/>
        <v>14</v>
      </c>
      <c r="R406">
        <f t="shared" si="63"/>
        <v>84</v>
      </c>
    </row>
    <row r="407" spans="6:18" ht="14.4">
      <c r="F407" s="3">
        <v>404</v>
      </c>
      <c r="G407" s="4">
        <v>0</v>
      </c>
      <c r="H407" s="4">
        <v>13</v>
      </c>
      <c r="I407" s="4">
        <v>78</v>
      </c>
      <c r="J407" s="3">
        <f t="shared" si="57"/>
        <v>91</v>
      </c>
      <c r="K407" s="3">
        <f t="shared" si="58"/>
        <v>1147</v>
      </c>
      <c r="L407" s="3">
        <f t="shared" si="59"/>
        <v>0</v>
      </c>
      <c r="M407" s="3">
        <f t="shared" si="60"/>
        <v>-2</v>
      </c>
      <c r="N407" s="3">
        <f t="shared" si="64"/>
        <v>13</v>
      </c>
      <c r="O407">
        <f t="shared" si="56"/>
        <v>404</v>
      </c>
      <c r="P407" t="str">
        <f t="shared" si="61"/>
        <v>Yes</v>
      </c>
      <c r="Q407">
        <f t="shared" si="62"/>
        <v>11</v>
      </c>
      <c r="R407">
        <f t="shared" si="63"/>
        <v>100</v>
      </c>
    </row>
    <row r="408" spans="6:18" ht="14.4">
      <c r="F408" s="3">
        <v>405</v>
      </c>
      <c r="G408" s="4">
        <v>0</v>
      </c>
      <c r="H408" s="4">
        <v>13</v>
      </c>
      <c r="I408" s="4">
        <v>78</v>
      </c>
      <c r="J408" s="3">
        <f t="shared" si="57"/>
        <v>91</v>
      </c>
      <c r="K408" s="3">
        <f t="shared" si="58"/>
        <v>1148</v>
      </c>
      <c r="L408" s="3">
        <f t="shared" si="59"/>
        <v>1</v>
      </c>
      <c r="M408" s="3">
        <f t="shared" si="60"/>
        <v>1</v>
      </c>
      <c r="N408" s="3">
        <f t="shared" si="64"/>
        <v>7</v>
      </c>
      <c r="O408">
        <f t="shared" si="56"/>
        <v>405</v>
      </c>
      <c r="P408" t="str">
        <f t="shared" si="61"/>
        <v>No</v>
      </c>
      <c r="Q408">
        <f t="shared" si="62"/>
        <v>14</v>
      </c>
      <c r="R408">
        <f t="shared" si="63"/>
        <v>98</v>
      </c>
    </row>
    <row r="409" spans="6:18" ht="14.4">
      <c r="F409" s="3">
        <v>406</v>
      </c>
      <c r="G409" s="4">
        <v>0</v>
      </c>
      <c r="H409" s="4">
        <v>14</v>
      </c>
      <c r="I409" s="4">
        <v>78</v>
      </c>
      <c r="J409" s="3">
        <f t="shared" si="57"/>
        <v>91</v>
      </c>
      <c r="K409" s="3">
        <f t="shared" si="58"/>
        <v>1149</v>
      </c>
      <c r="L409" s="3">
        <f t="shared" si="59"/>
        <v>1</v>
      </c>
      <c r="M409" s="3">
        <f t="shared" si="60"/>
        <v>0.5</v>
      </c>
      <c r="N409" s="3">
        <f t="shared" si="64"/>
        <v>4</v>
      </c>
      <c r="O409">
        <f t="shared" si="56"/>
        <v>406</v>
      </c>
      <c r="P409" t="str">
        <f t="shared" si="61"/>
        <v>No</v>
      </c>
      <c r="Q409">
        <f t="shared" si="62"/>
        <v>14.5</v>
      </c>
      <c r="R409">
        <f t="shared" si="63"/>
        <v>95</v>
      </c>
    </row>
    <row r="410" spans="6:18" ht="14.4">
      <c r="F410" s="3">
        <v>407</v>
      </c>
      <c r="G410" s="4">
        <v>0</v>
      </c>
      <c r="H410" s="4">
        <v>15</v>
      </c>
      <c r="I410" s="4">
        <v>80</v>
      </c>
      <c r="J410" s="3">
        <f t="shared" si="57"/>
        <v>97</v>
      </c>
      <c r="K410" s="3">
        <f t="shared" si="58"/>
        <v>1150</v>
      </c>
      <c r="L410" s="3">
        <f t="shared" si="59"/>
        <v>0</v>
      </c>
      <c r="M410" s="3">
        <f t="shared" si="60"/>
        <v>0</v>
      </c>
      <c r="N410" s="3">
        <f t="shared" si="64"/>
        <v>1</v>
      </c>
      <c r="O410">
        <f t="shared" si="56"/>
        <v>407</v>
      </c>
      <c r="P410" t="str">
        <f t="shared" si="61"/>
        <v>Yes</v>
      </c>
      <c r="Q410">
        <f t="shared" si="62"/>
        <v>15</v>
      </c>
      <c r="R410">
        <f t="shared" si="63"/>
        <v>98</v>
      </c>
    </row>
    <row r="411" spans="6:18" ht="14.4">
      <c r="F411" s="3">
        <v>408</v>
      </c>
      <c r="G411" s="4">
        <v>0</v>
      </c>
      <c r="H411" s="4">
        <v>15</v>
      </c>
      <c r="I411" s="4">
        <v>81</v>
      </c>
      <c r="J411" s="3">
        <f t="shared" si="57"/>
        <v>100</v>
      </c>
      <c r="K411" s="3">
        <f t="shared" si="58"/>
        <v>1151</v>
      </c>
      <c r="L411" s="3">
        <f t="shared" si="59"/>
        <v>0</v>
      </c>
      <c r="M411" s="3">
        <f t="shared" si="60"/>
        <v>2</v>
      </c>
      <c r="N411" s="3">
        <f t="shared" si="64"/>
        <v>-1</v>
      </c>
      <c r="O411">
        <f t="shared" si="56"/>
        <v>408</v>
      </c>
      <c r="P411" t="str">
        <f t="shared" si="61"/>
        <v>Yes</v>
      </c>
      <c r="Q411">
        <f t="shared" si="62"/>
        <v>15</v>
      </c>
      <c r="R411">
        <f t="shared" si="63"/>
        <v>99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BDA501_DS_question1</vt:lpstr>
      <vt:lpstr>Info sheet (do not Change)</vt:lpstr>
    </vt:vector>
  </TitlesOfParts>
  <Company>Indiana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Connie McLaren</dc:creator>
  <cp:lastModifiedBy>Turkan Sevgili [Veri Analitigi Teftis Bolumu]</cp:lastModifiedBy>
  <cp:lastPrinted>2010-02-02T20:40:16Z</cp:lastPrinted>
  <dcterms:created xsi:type="dcterms:W3CDTF">2007-09-10T01:10:01Z</dcterms:created>
  <dcterms:modified xsi:type="dcterms:W3CDTF">2017-10-14T18:45:38Z</dcterms:modified>
</cp:coreProperties>
</file>