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770" yWindow="3870" windowWidth="13790" windowHeight="6890" firstSheet="4" activeTab="5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45621" concurrentCalc="0"/>
  <oleSize ref="A13:H3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<sst xmlns="http://schemas.openxmlformats.org/spreadsheetml/2006/main" count="138" uniqueCount="53">
  <si>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</si>
  <si>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</si>
  <si>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</si>
  <si>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</si>
  <si>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</si>
  <si>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</si>
  <si>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</si>
  <si>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</si>
  <si>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</si>
  <si>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</si>
  <si>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</si>
  <si>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</si>
  <si>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</si>
  <si>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</si>
  <si>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</si>
  <si>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</si>
  <si>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</si>
  <si>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</si>
  <si>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</si>
  <si>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</si>
  <si>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</si>
  <si>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</si>
  <si>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</si>
  <si>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</si>
  <si>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</si>
  <si>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</si>
  <si>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</si>
  <si>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</si>
  <si>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</si>
  <si>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</si>
  <si>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</si>
  <si>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</si>
  <si>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</si>
  <si>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</si>
  <si>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</si>
  <si>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</si>
  <si>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</si>
  <si>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</si>
  <si>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</si>
  <si>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</si>
  <si>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</si>
  <si>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</si>
  <si>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</si>
  <si>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</si>
  <si>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</si>
  <si>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</si>
  <si>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</si>
  <si>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</si>
  <si>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</si>
  <si>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</si>
  <si>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</si>
  <si>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</si>
  <si>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Bearbeitung CS1_Design_Thinking/Präsentation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</si>
</sst>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">
      <calculatedColumnFormula>WEEKNUM(C8,2)</calculatedColumnFormula>
    </tableColumn>
    <tableColumn id="1" name="Datum" totalsRowLabel="Ergebnis" dataDxfId="22" totalsRowDxfId="1"/>
    <tableColumn id="2" name="Tätigkeit" dataDxfId="21" totalsRowDxfId="0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5">
      <calculatedColumnFormula>WEEKNUM(C8,2)</calculatedColumnFormula>
    </tableColumn>
    <tableColumn id="1" name="Datum" totalsRowLabel="Ergebnis" dataDxfId="7" totalsRowDxfId="4"/>
    <tableColumn id="2" name="Tätigkeit" dataDxfId="6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53125" defaultRowHeight="14.5" x14ac:dyDescent="0.35"/>
  <cols>
    <col min="1" max="1" width="29.1796875" style="1" bestFit="1" customWidth="1"/>
    <col min="2" max="2" width="15.81640625" style="1" customWidth="1"/>
    <col min="3" max="3" width="14.6328125" style="6" customWidth="1"/>
    <col min="4" max="4" width="30.6328125" style="3" customWidth="1"/>
    <col min="5" max="5" width="8.81640625" customWidth="1"/>
    <col min="6" max="6" width="11.17968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5.75" x14ac:dyDescent="0.5">
      <c r="A1" s="2" t="s">
        <v>2</v>
      </c>
      <c r="B1" s="2"/>
    </row>
    <row r="2" spans="1:4" ht="14.5" customHeight="1" x14ac:dyDescent="0.5">
      <c r="A2" s="2"/>
      <c r="B2" s="2"/>
      <c r="D2" s="11"/>
    </row>
    <row r="3" spans="1:4" ht="14.5" customHeight="1" x14ac:dyDescent="0.6">
      <c r="A3" s="10" t="s">
        <v>8</v>
      </c>
      <c r="B3" s="2"/>
      <c r="D3" s="11"/>
    </row>
    <row r="4" spans="1:4" ht="14.5" customHeight="1" x14ac:dyDescent="0.3">
      <c r="A4" t="s">
        <v>6</v>
      </c>
      <c r="B4" t="s">
        <v>7</v>
      </c>
    </row>
    <row r="5" spans="1:4" ht="14.5" customHeight="1" x14ac:dyDescent="0.3">
      <c r="A5" t="str">
        <f>Tabelle697[Person]</f>
        <v>Burcu Sevinc</v>
      </c>
      <c r="B5">
        <f>Tabelle697[Aufwand Total]</f>
        <v>9.5</v>
      </c>
      <c r="D5" s="6"/>
    </row>
    <row r="6" spans="1:4" ht="14.5" customHeight="1" x14ac:dyDescent="0.3">
      <c r="A6" t="str">
        <f>Tabelle69712[Person]</f>
        <v>Fabian Kammermann</v>
      </c>
      <c r="B6">
        <f>Tabelle69712[Aufwand Total]</f>
        <v>9.75</v>
      </c>
    </row>
    <row r="7" spans="1:4" ht="14.5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ht="14.4" x14ac:dyDescent="0.3">
      <c r="A8" s="1" t="str">
        <f>Tabelle69716[Person]</f>
        <v>Pascal Dittli</v>
      </c>
      <c r="B8" s="14">
        <f>Tabelle69716[Aufwand Total]</f>
        <v>13</v>
      </c>
    </row>
    <row r="9" spans="1:4" ht="14.4" x14ac:dyDescent="0.3">
      <c r="A9" s="1" t="str">
        <f>Tabelle69718[Person]</f>
        <v>Patrick Jolo</v>
      </c>
      <c r="B9" s="14">
        <f>Tabelle69718[Aufwand Total]</f>
        <v>25</v>
      </c>
    </row>
    <row r="10" spans="1:4" ht="14.4" x14ac:dyDescent="0.3">
      <c r="A10" s="1" t="str">
        <f>Tabelle69720[Person]</f>
        <v>Remy Lam</v>
      </c>
      <c r="B10" s="14">
        <f>Tabelle69720[Aufwand Total]</f>
        <v>6.25</v>
      </c>
    </row>
    <row r="11" spans="1:4" ht="14.4" x14ac:dyDescent="0.3">
      <c r="A11" s="1" t="str">
        <f>Tabelle69722[Person]</f>
        <v>Claudia Telesca</v>
      </c>
      <c r="B11" s="14">
        <f>Tabelle69722[Aufwand Total]</f>
        <v>26.75</v>
      </c>
    </row>
    <row r="12" spans="1:4" ht="14.4" x14ac:dyDescent="0.3">
      <c r="A12" t="s">
        <v>1</v>
      </c>
      <c r="B12">
        <f>SUBTOTAL(109,Tabelle69[Aufwand Total])</f>
        <v>96.25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Burcu Sevinc</v>
      </c>
      <c r="B3">
        <f>Tabelle35108[[#Totals],[Aufwand
(in h)]]</f>
        <v>9.5</v>
      </c>
      <c r="D3" s="6"/>
    </row>
    <row r="6" spans="1:5" ht="14.4" x14ac:dyDescent="0.3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ht="14.4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14.4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ht="14.4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ht="14.4" x14ac:dyDescent="0.3">
      <c r="B19" s="12">
        <f t="shared" si="0"/>
        <v>1</v>
      </c>
    </row>
    <row r="20" spans="2:2" ht="14.4" x14ac:dyDescent="0.3">
      <c r="B20" s="12">
        <f t="shared" si="0"/>
        <v>1</v>
      </c>
    </row>
    <row r="21" spans="2:2" ht="14.4" x14ac:dyDescent="0.3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1">WEEKNUM(C71,2)</f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54296875" defaultRowHeight="14.5" x14ac:dyDescent="0.35"/>
  <cols>
    <col min="1" max="1" width="18.1796875" style="1" bestFit="1" customWidth="1"/>
    <col min="2" max="2" width="19.1796875" style="1" bestFit="1" customWidth="1"/>
    <col min="3" max="3" width="14.6328125" style="6" customWidth="1"/>
    <col min="4" max="4" width="36.6328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Fabian Kammermann</v>
      </c>
      <c r="B3">
        <f>Tabelle3510813[[#Totals],[Aufwand
(in h)]]</f>
        <v>9.75</v>
      </c>
      <c r="D3" s="6"/>
    </row>
    <row r="6" spans="1:5" ht="14.4" x14ac:dyDescent="0.3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75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ht="14.4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ht="14.4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ht="14.4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ht="14.4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ht="14.4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ht="14.4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ht="14.4" x14ac:dyDescent="0.3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ht="14.4" x14ac:dyDescent="0.3">
      <c r="B22" s="12">
        <f t="shared" si="0"/>
        <v>1</v>
      </c>
    </row>
    <row r="23" spans="2:5" ht="14.4" x14ac:dyDescent="0.3">
      <c r="B23" s="12">
        <f t="shared" si="0"/>
        <v>1</v>
      </c>
    </row>
    <row r="24" spans="2:5" ht="14.4" x14ac:dyDescent="0.3">
      <c r="B24" s="12">
        <f t="shared" si="0"/>
        <v>1</v>
      </c>
    </row>
    <row r="25" spans="2:5" ht="14.4" x14ac:dyDescent="0.3">
      <c r="B25" s="12">
        <f t="shared" si="0"/>
        <v>1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ref="B40:B71" si="1">WEEKNUM(C40,2)</f>
        <v>1</v>
      </c>
    </row>
    <row r="41" spans="2:2" ht="14.4" x14ac:dyDescent="0.3">
      <c r="B41" s="12">
        <f t="shared" si="1"/>
        <v>1</v>
      </c>
    </row>
    <row r="42" spans="2:2" ht="14.4" x14ac:dyDescent="0.3">
      <c r="B42" s="12">
        <f t="shared" si="1"/>
        <v>1</v>
      </c>
    </row>
    <row r="43" spans="2:2" ht="14.4" x14ac:dyDescent="0.3">
      <c r="B43" s="12">
        <f t="shared" si="1"/>
        <v>1</v>
      </c>
    </row>
    <row r="44" spans="2:2" ht="14.4" x14ac:dyDescent="0.3">
      <c r="B44" s="12">
        <f t="shared" si="1"/>
        <v>1</v>
      </c>
    </row>
    <row r="45" spans="2:2" ht="14.4" x14ac:dyDescent="0.3">
      <c r="B45" s="12">
        <f t="shared" si="1"/>
        <v>1</v>
      </c>
    </row>
    <row r="46" spans="2:2" ht="14.4" x14ac:dyDescent="0.3">
      <c r="B46" s="12">
        <f t="shared" si="1"/>
        <v>1</v>
      </c>
    </row>
    <row r="47" spans="2:2" ht="14.4" x14ac:dyDescent="0.3">
      <c r="B47" s="12">
        <f t="shared" si="1"/>
        <v>1</v>
      </c>
    </row>
    <row r="48" spans="2:2" ht="14.4" x14ac:dyDescent="0.3">
      <c r="B48" s="12">
        <f t="shared" si="1"/>
        <v>1</v>
      </c>
    </row>
    <row r="49" spans="2:2" ht="14.4" x14ac:dyDescent="0.3">
      <c r="B49" s="12">
        <f t="shared" si="1"/>
        <v>1</v>
      </c>
    </row>
    <row r="50" spans="2:2" ht="14.4" x14ac:dyDescent="0.3">
      <c r="B50" s="12">
        <f t="shared" si="1"/>
        <v>1</v>
      </c>
    </row>
    <row r="51" spans="2:2" ht="14.4" x14ac:dyDescent="0.3">
      <c r="B51" s="12">
        <f t="shared" si="1"/>
        <v>1</v>
      </c>
    </row>
    <row r="52" spans="2:2" ht="14.4" x14ac:dyDescent="0.3">
      <c r="B52" s="12">
        <f t="shared" si="1"/>
        <v>1</v>
      </c>
    </row>
    <row r="53" spans="2:2" ht="14.4" x14ac:dyDescent="0.3">
      <c r="B53" s="12">
        <f t="shared" si="1"/>
        <v>1</v>
      </c>
    </row>
    <row r="54" spans="2:2" ht="14.4" x14ac:dyDescent="0.3">
      <c r="B54" s="12">
        <f t="shared" si="1"/>
        <v>1</v>
      </c>
    </row>
    <row r="55" spans="2:2" ht="14.4" x14ac:dyDescent="0.3">
      <c r="B55" s="12">
        <f t="shared" si="1"/>
        <v>1</v>
      </c>
    </row>
    <row r="56" spans="2:2" ht="14.4" x14ac:dyDescent="0.3">
      <c r="B56" s="12">
        <f t="shared" si="1"/>
        <v>1</v>
      </c>
    </row>
    <row r="57" spans="2:2" ht="14.4" x14ac:dyDescent="0.3">
      <c r="B57" s="12">
        <f t="shared" si="1"/>
        <v>1</v>
      </c>
    </row>
    <row r="58" spans="2:2" ht="14.4" x14ac:dyDescent="0.3">
      <c r="B58" s="12">
        <f t="shared" si="1"/>
        <v>1</v>
      </c>
    </row>
    <row r="59" spans="2:2" ht="14.4" x14ac:dyDescent="0.3">
      <c r="B59" s="12">
        <f t="shared" si="1"/>
        <v>1</v>
      </c>
    </row>
    <row r="60" spans="2:2" ht="14.4" x14ac:dyDescent="0.3">
      <c r="B60" s="12">
        <f t="shared" si="1"/>
        <v>1</v>
      </c>
    </row>
    <row r="61" spans="2:2" ht="14.4" x14ac:dyDescent="0.3">
      <c r="B61" s="12">
        <f t="shared" si="1"/>
        <v>1</v>
      </c>
    </row>
    <row r="62" spans="2:2" ht="14.4" x14ac:dyDescent="0.3">
      <c r="B62" s="12">
        <f t="shared" si="1"/>
        <v>1</v>
      </c>
    </row>
    <row r="63" spans="2:2" ht="14.4" x14ac:dyDescent="0.3">
      <c r="B63" s="12">
        <f t="shared" si="1"/>
        <v>1</v>
      </c>
    </row>
    <row r="64" spans="2:2" ht="14.4" x14ac:dyDescent="0.3">
      <c r="B64" s="12">
        <f t="shared" si="1"/>
        <v>1</v>
      </c>
    </row>
    <row r="65" spans="2:2" ht="14.4" x14ac:dyDescent="0.3">
      <c r="B65" s="12">
        <f t="shared" si="1"/>
        <v>1</v>
      </c>
    </row>
    <row r="66" spans="2:2" ht="14.4" x14ac:dyDescent="0.3">
      <c r="B66" s="12">
        <f t="shared" si="1"/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ref="B72:B91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2">
        <f t="shared" si="2"/>
        <v>1</v>
      </c>
    </row>
    <row r="92" spans="2:5" ht="14.4" x14ac:dyDescent="0.3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ColWidth="11.54296875" defaultRowHeight="14.5" x14ac:dyDescent="0.35"/>
  <cols>
    <col min="1" max="1" width="18.453125" style="1" bestFit="1" customWidth="1"/>
    <col min="2" max="2" width="19.1796875" style="1" bestFit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ht="14.4" x14ac:dyDescent="0.3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14.4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4.4" x14ac:dyDescent="0.3">
      <c r="B14" s="12">
        <f t="shared" si="0"/>
        <v>1</v>
      </c>
    </row>
    <row r="15" spans="1:5" ht="14.4" x14ac:dyDescent="0.3">
      <c r="B15" s="12">
        <f t="shared" si="0"/>
        <v>1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3" workbookViewId="0">
      <selection activeCell="E18" sqref="E18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Pascal Dittli</v>
      </c>
      <c r="B3">
        <f>Tabelle3510817[[#Totals],[Aufwand
(in h)]]</f>
        <v>13</v>
      </c>
      <c r="D3" s="6"/>
    </row>
    <row r="6" spans="1:5" ht="14.4" x14ac:dyDescent="0.3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25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13" workbookViewId="0">
      <selection activeCell="D24" sqref="D24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Patrick Jolo</v>
      </c>
      <c r="B3">
        <f>Tabelle3510819[[#Totals],[Aufwand
(in h)]]</f>
        <v>25</v>
      </c>
      <c r="D3" s="6"/>
    </row>
    <row r="6" spans="1:5" ht="14.4" x14ac:dyDescent="0.3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ht="29" x14ac:dyDescent="0.35">
      <c r="B22" s="12">
        <f t="shared" si="0"/>
        <v>44</v>
      </c>
      <c r="C22" s="6">
        <v>42667</v>
      </c>
      <c r="D22" s="3" t="s">
        <v>52</v>
      </c>
      <c r="E22">
        <v>3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Remy Lam</v>
      </c>
      <c r="B3">
        <f>Tabelle3510821[[#Totals],[Aufwand
(in h)]]</f>
        <v>6.25</v>
      </c>
      <c r="D3" s="6"/>
    </row>
    <row r="6" spans="1:5" ht="14.4" x14ac:dyDescent="0.3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75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14.4" x14ac:dyDescent="0.3">
      <c r="B13" s="12">
        <f t="shared" si="0"/>
        <v>1</v>
      </c>
    </row>
    <row r="14" spans="1:5" ht="14.4" x14ac:dyDescent="0.3">
      <c r="B14" s="12">
        <f t="shared" si="0"/>
        <v>1</v>
      </c>
    </row>
    <row r="15" spans="1:5" ht="14.4" x14ac:dyDescent="0.3">
      <c r="B15" s="12">
        <f t="shared" si="0"/>
        <v>1</v>
      </c>
    </row>
    <row r="16" spans="1:5" ht="14.4" x14ac:dyDescent="0.3">
      <c r="B16" s="12">
        <f t="shared" si="0"/>
        <v>1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9" workbookViewId="0">
      <selection activeCell="D23" sqref="D23"/>
    </sheetView>
  </sheetViews>
  <sheetFormatPr baseColWidth="10" defaultColWidth="11.5429687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Claudia Telesca</v>
      </c>
      <c r="B3">
        <f>Tabelle3510823[[#Totals],[Aufwand
(in h)]]</f>
        <v>26.75</v>
      </c>
      <c r="D3" s="6"/>
    </row>
    <row r="6" spans="1:5" ht="14.4" x14ac:dyDescent="0.3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75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5">
      <c r="B22" s="12">
        <f t="shared" si="0"/>
        <v>44</v>
      </c>
      <c r="C22" s="6">
        <v>42667</v>
      </c>
      <c r="D22" s="3" t="s">
        <v>17</v>
      </c>
      <c r="E22">
        <v>0.75</v>
      </c>
    </row>
    <row r="23" spans="2:5" ht="29" x14ac:dyDescent="0.35">
      <c r="B23" s="12">
        <f t="shared" si="0"/>
        <v>44</v>
      </c>
      <c r="C23" s="6">
        <v>42667</v>
      </c>
      <c r="D23" s="3" t="s">
        <v>52</v>
      </c>
      <c r="E23">
        <v>3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26.75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Patrick Jolo</cp:lastModifiedBy>
  <dcterms:created xsi:type="dcterms:W3CDTF">2016-02-28T12:59:46Z</dcterms:created>
  <dcterms:modified xsi:type="dcterms:W3CDTF">2016-10-24T13:58:47Z</dcterms:modified>
</cp:coreProperties>
</file>