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7070" windowHeight="7755" firstSheet="2" activeTab="3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oleSize ref="A10:J3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<sst xmlns="http://schemas.openxmlformats.org/spreadsheetml/2006/main" count="181" uniqueCount="85">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</sst>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2">
      <calculatedColumnFormula>WEEKNUM(C8,2)</calculatedColumnFormula>
    </tableColumn>
    <tableColumn id="1" name="Datum" totalsRowLabel="Ergebnis" dataDxfId="40" totalsRowDxfId="1"/>
    <tableColumn id="2" name="Tätigkeit" dataDxfId="39" totalsRowDxfId="0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defaultColWidth="11.42578125" defaultRowHeight="15" x14ac:dyDescent="0.25"/>
  <cols>
    <col min="1" max="1" width="29.28515625" style="1" bestFit="1" customWidth="1"/>
    <col min="2" max="2" width="15.7109375" style="1" customWidth="1"/>
    <col min="3" max="3" width="14.5703125" style="6" customWidth="1"/>
    <col min="4" max="4" width="30.5703125" style="3" customWidth="1"/>
    <col min="5" max="5" width="8.7109375" customWidth="1"/>
    <col min="6" max="6" width="11.28515625" customWidth="1"/>
    <col min="7" max="7" width="14.5703125" style="6" customWidth="1"/>
    <col min="8" max="8" width="30.5703125" style="3" customWidth="1"/>
    <col min="9" max="9" width="22.7109375" customWidth="1"/>
    <col min="10" max="10" width="9.42578125" customWidth="1"/>
    <col min="11" max="11" width="9.42578125" style="6" customWidth="1"/>
    <col min="12" max="12" width="14.5703125" style="6" customWidth="1"/>
    <col min="13" max="13" width="30.5703125" style="3" customWidth="1"/>
    <col min="14" max="14" width="22.7109375" customWidth="1"/>
    <col min="15" max="15" width="9.42578125" customWidth="1"/>
    <col min="17" max="17" width="14.5703125" style="6" customWidth="1"/>
    <col min="18" max="18" width="30.5703125" style="3" customWidth="1"/>
    <col min="19" max="19" width="22.7109375" customWidth="1"/>
    <col min="20" max="20" width="9.42578125" customWidth="1"/>
    <col min="22" max="22" width="14.5703125" style="6" customWidth="1"/>
    <col min="23" max="23" width="30.5703125" style="3" customWidth="1"/>
    <col min="24" max="24" width="22.7109375" customWidth="1"/>
    <col min="25" max="25" width="9.42578125" customWidth="1"/>
    <col min="27" max="27" width="14.5703125" style="6" customWidth="1"/>
    <col min="28" max="28" width="30.5703125" style="3" customWidth="1"/>
    <col min="29" max="29" width="22.7109375" customWidth="1"/>
    <col min="30" max="30" width="9.42578125" customWidth="1"/>
    <col min="32" max="32" width="14.5703125" style="6" customWidth="1"/>
    <col min="33" max="33" width="30.5703125" style="3" customWidth="1"/>
    <col min="34" max="34" width="22.7109375" customWidth="1"/>
    <col min="35" max="35" width="9.42578125" customWidth="1"/>
  </cols>
  <sheetData>
    <row r="1" spans="1:4" ht="26.25" x14ac:dyDescent="0.4">
      <c r="A1" s="2" t="s">
        <v>2</v>
      </c>
      <c r="B1" s="2"/>
    </row>
    <row r="2" spans="1:4" ht="14.65" customHeight="1" x14ac:dyDescent="0.4">
      <c r="A2" s="2"/>
      <c r="B2" s="2"/>
      <c r="D2" s="11"/>
    </row>
    <row r="3" spans="1:4" ht="14.65" customHeight="1" x14ac:dyDescent="0.4">
      <c r="A3" s="10" t="s">
        <v>8</v>
      </c>
      <c r="B3" s="2"/>
      <c r="D3" s="11"/>
    </row>
    <row r="4" spans="1:4" ht="14.65" customHeight="1" x14ac:dyDescent="0.25">
      <c r="A4" t="s">
        <v>6</v>
      </c>
      <c r="B4" t="s">
        <v>7</v>
      </c>
    </row>
    <row r="5" spans="1:4" ht="14.65" customHeight="1" x14ac:dyDescent="0.25">
      <c r="A5" t="str">
        <f>Tabelle697[Person]</f>
        <v>Burcu Sevinc</v>
      </c>
      <c r="B5">
        <f>Tabelle697[Aufwand Total]</f>
        <v>16</v>
      </c>
      <c r="D5" s="6"/>
    </row>
    <row r="6" spans="1:4" ht="14.65" customHeight="1" x14ac:dyDescent="0.25">
      <c r="A6" t="str">
        <f>Tabelle69712[Person]</f>
        <v>Fabian Kammermann</v>
      </c>
      <c r="B6">
        <f>Tabelle69712[Aufwand Total]</f>
        <v>22.25</v>
      </c>
    </row>
    <row r="7" spans="1:4" ht="14.65" customHeight="1" x14ac:dyDescent="0.25">
      <c r="A7" s="1" t="str">
        <f>Tabelle69714[Person]</f>
        <v>Niveadha Kanagarasa</v>
      </c>
      <c r="B7" s="14">
        <f>Tabelle69714[Aufwand Total]</f>
        <v>18.25</v>
      </c>
    </row>
    <row r="8" spans="1:4" x14ac:dyDescent="0.25">
      <c r="A8" s="1" t="str">
        <f>Tabelle69716[Person]</f>
        <v>Pascal Dittli</v>
      </c>
      <c r="B8" s="14">
        <f>Tabelle69716[Aufwand Total]</f>
        <v>31.25</v>
      </c>
    </row>
    <row r="9" spans="1:4" x14ac:dyDescent="0.25">
      <c r="A9" s="1" t="str">
        <f>Tabelle69718[Person]</f>
        <v>Patrick Jolo</v>
      </c>
      <c r="B9" s="14">
        <f>Tabelle69718[Aufwand Total]</f>
        <v>29.75</v>
      </c>
    </row>
    <row r="10" spans="1:4" x14ac:dyDescent="0.25">
      <c r="A10" s="1" t="str">
        <f>Tabelle69720[Person]</f>
        <v>Remy Lam</v>
      </c>
      <c r="B10" s="14">
        <f>Tabelle69720[Aufwand Total]</f>
        <v>17.5</v>
      </c>
    </row>
    <row r="11" spans="1:4" x14ac:dyDescent="0.25">
      <c r="A11" s="1" t="str">
        <f>Tabelle69722[Person]</f>
        <v>Claudia Telesca</v>
      </c>
      <c r="B11" s="14">
        <f>Tabelle69722[Aufwand Total]</f>
        <v>31.5</v>
      </c>
    </row>
    <row r="12" spans="1:4" x14ac:dyDescent="0.25">
      <c r="A12" t="s">
        <v>1</v>
      </c>
      <c r="B12">
        <f>SUBTOTAL(109,Tabelle69[Aufwand Total])</f>
        <v>166.5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11" workbookViewId="0">
      <selection activeCell="E18" sqref="E18"/>
    </sheetView>
  </sheetViews>
  <sheetFormatPr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2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Burcu Sevinc</v>
      </c>
      <c r="B3">
        <f>Tabelle35108[[#Totals],[Aufwand
(in h)]]</f>
        <v>16</v>
      </c>
      <c r="D3" s="6"/>
    </row>
    <row r="6" spans="1:5" x14ac:dyDescent="0.25">
      <c r="B6" s="9" t="s">
        <v>10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30" x14ac:dyDescent="0.2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2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2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ht="30" x14ac:dyDescent="0.2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2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2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2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ht="14.45" x14ac:dyDescent="0.35">
      <c r="B34" s="12">
        <f t="shared" si="0"/>
        <v>1</v>
      </c>
    </row>
    <row r="35" spans="2:2" ht="14.45" x14ac:dyDescent="0.35">
      <c r="B35" s="12">
        <f t="shared" si="0"/>
        <v>1</v>
      </c>
    </row>
    <row r="36" spans="2:2" ht="14.45" x14ac:dyDescent="0.35">
      <c r="B36" s="12">
        <f t="shared" si="0"/>
        <v>1</v>
      </c>
    </row>
    <row r="37" spans="2:2" ht="14.45" x14ac:dyDescent="0.35">
      <c r="B37" s="12">
        <f t="shared" si="0"/>
        <v>1</v>
      </c>
    </row>
    <row r="38" spans="2:2" ht="14.45" x14ac:dyDescent="0.35">
      <c r="B38" s="12">
        <f t="shared" si="0"/>
        <v>1</v>
      </c>
    </row>
    <row r="39" spans="2:2" ht="14.45" x14ac:dyDescent="0.35">
      <c r="B39" s="12">
        <f t="shared" si="0"/>
        <v>1</v>
      </c>
    </row>
    <row r="40" spans="2:2" ht="14.45" x14ac:dyDescent="0.35">
      <c r="B40" s="12">
        <f t="shared" si="0"/>
        <v>1</v>
      </c>
    </row>
    <row r="41" spans="2:2" ht="14.45" x14ac:dyDescent="0.35">
      <c r="B41" s="12">
        <f t="shared" si="0"/>
        <v>1</v>
      </c>
    </row>
    <row r="42" spans="2:2" ht="14.45" x14ac:dyDescent="0.35">
      <c r="B42" s="12">
        <f t="shared" si="0"/>
        <v>1</v>
      </c>
    </row>
    <row r="43" spans="2:2" ht="14.45" x14ac:dyDescent="0.35">
      <c r="B43" s="12">
        <f t="shared" si="0"/>
        <v>1</v>
      </c>
    </row>
    <row r="44" spans="2:2" ht="14.45" x14ac:dyDescent="0.35">
      <c r="B44" s="12">
        <f t="shared" si="0"/>
        <v>1</v>
      </c>
    </row>
    <row r="45" spans="2:2" ht="14.45" x14ac:dyDescent="0.35">
      <c r="B45" s="12">
        <f t="shared" si="0"/>
        <v>1</v>
      </c>
    </row>
    <row r="46" spans="2:2" ht="14.45" x14ac:dyDescent="0.35">
      <c r="B46" s="12">
        <f t="shared" si="0"/>
        <v>1</v>
      </c>
    </row>
    <row r="47" spans="2:2" ht="14.45" x14ac:dyDescent="0.35">
      <c r="B47" s="12">
        <f t="shared" si="0"/>
        <v>1</v>
      </c>
    </row>
    <row r="48" spans="2:2" ht="14.45" x14ac:dyDescent="0.35">
      <c r="B48" s="12">
        <f t="shared" si="0"/>
        <v>1</v>
      </c>
    </row>
    <row r="49" spans="2:2" ht="14.45" x14ac:dyDescent="0.35">
      <c r="B49" s="12">
        <f t="shared" si="0"/>
        <v>1</v>
      </c>
    </row>
    <row r="50" spans="2:2" ht="14.45" x14ac:dyDescent="0.35">
      <c r="B50" s="12">
        <f t="shared" si="0"/>
        <v>1</v>
      </c>
    </row>
    <row r="51" spans="2:2" ht="14.45" x14ac:dyDescent="0.35">
      <c r="B51" s="12">
        <f t="shared" si="0"/>
        <v>1</v>
      </c>
    </row>
    <row r="52" spans="2:2" ht="14.45" x14ac:dyDescent="0.35">
      <c r="B52" s="12">
        <f t="shared" si="0"/>
        <v>1</v>
      </c>
    </row>
    <row r="53" spans="2:2" ht="14.45" x14ac:dyDescent="0.35">
      <c r="B53" s="12">
        <f t="shared" si="0"/>
        <v>1</v>
      </c>
    </row>
    <row r="54" spans="2:2" ht="14.45" x14ac:dyDescent="0.35">
      <c r="B54" s="12">
        <f t="shared" si="0"/>
        <v>1</v>
      </c>
    </row>
    <row r="55" spans="2:2" ht="14.45" x14ac:dyDescent="0.35">
      <c r="B55" s="12">
        <f t="shared" si="0"/>
        <v>1</v>
      </c>
    </row>
    <row r="56" spans="2:2" ht="14.45" x14ac:dyDescent="0.35">
      <c r="B56" s="12">
        <f t="shared" si="0"/>
        <v>1</v>
      </c>
    </row>
    <row r="57" spans="2:2" ht="14.45" x14ac:dyDescent="0.35">
      <c r="B57" s="12">
        <f t="shared" si="0"/>
        <v>1</v>
      </c>
    </row>
    <row r="58" spans="2:2" ht="14.45" x14ac:dyDescent="0.35">
      <c r="B58" s="12">
        <f t="shared" si="0"/>
        <v>1</v>
      </c>
    </row>
    <row r="59" spans="2:2" ht="14.45" x14ac:dyDescent="0.35">
      <c r="B59" s="12">
        <f t="shared" si="0"/>
        <v>1</v>
      </c>
    </row>
    <row r="60" spans="2:2" ht="14.45" x14ac:dyDescent="0.35">
      <c r="B60" s="12">
        <f t="shared" si="0"/>
        <v>1</v>
      </c>
    </row>
    <row r="61" spans="2:2" ht="14.45" x14ac:dyDescent="0.35">
      <c r="B61" s="12">
        <f t="shared" si="0"/>
        <v>1</v>
      </c>
    </row>
    <row r="62" spans="2:2" ht="14.45" x14ac:dyDescent="0.35">
      <c r="B62" s="12">
        <f t="shared" si="0"/>
        <v>1</v>
      </c>
    </row>
    <row r="63" spans="2:2" ht="14.45" x14ac:dyDescent="0.35">
      <c r="B63" s="12">
        <f t="shared" si="0"/>
        <v>1</v>
      </c>
    </row>
    <row r="64" spans="2:2" ht="14.45" x14ac:dyDescent="0.35">
      <c r="B64" s="12">
        <f t="shared" si="0"/>
        <v>1</v>
      </c>
    </row>
    <row r="65" spans="2:2" ht="14.45" x14ac:dyDescent="0.35">
      <c r="B65" s="12">
        <f t="shared" si="0"/>
        <v>1</v>
      </c>
    </row>
    <row r="66" spans="2:2" ht="14.45" x14ac:dyDescent="0.35">
      <c r="B66" s="12">
        <f t="shared" si="0"/>
        <v>1</v>
      </c>
    </row>
    <row r="67" spans="2:2" ht="14.45" x14ac:dyDescent="0.35">
      <c r="B67" s="12">
        <f t="shared" si="0"/>
        <v>1</v>
      </c>
    </row>
    <row r="68" spans="2:2" ht="14.45" x14ac:dyDescent="0.35">
      <c r="B68" s="12">
        <f t="shared" si="0"/>
        <v>1</v>
      </c>
    </row>
    <row r="69" spans="2:2" ht="14.45" x14ac:dyDescent="0.35">
      <c r="B69" s="12">
        <f t="shared" si="0"/>
        <v>1</v>
      </c>
    </row>
    <row r="70" spans="2:2" ht="14.45" x14ac:dyDescent="0.35">
      <c r="B70" s="12">
        <f t="shared" si="0"/>
        <v>1</v>
      </c>
    </row>
    <row r="71" spans="2:2" ht="14.45" x14ac:dyDescent="0.35">
      <c r="B71" s="12">
        <f t="shared" ref="B71:B89" si="2">WEEKNUM(C71,2)</f>
        <v>1</v>
      </c>
    </row>
    <row r="72" spans="2:2" ht="14.45" x14ac:dyDescent="0.35">
      <c r="B72" s="12">
        <f t="shared" si="2"/>
        <v>1</v>
      </c>
    </row>
    <row r="73" spans="2:2" ht="14.45" x14ac:dyDescent="0.35">
      <c r="B73" s="12">
        <f t="shared" si="2"/>
        <v>1</v>
      </c>
    </row>
    <row r="74" spans="2:2" ht="14.45" x14ac:dyDescent="0.35">
      <c r="B74" s="12">
        <f t="shared" si="2"/>
        <v>1</v>
      </c>
    </row>
    <row r="75" spans="2:2" ht="14.45" x14ac:dyDescent="0.35">
      <c r="B75" s="12">
        <f t="shared" si="2"/>
        <v>1</v>
      </c>
    </row>
    <row r="76" spans="2:2" ht="14.45" x14ac:dyDescent="0.35">
      <c r="B76" s="12">
        <f t="shared" si="2"/>
        <v>1</v>
      </c>
    </row>
    <row r="77" spans="2:2" ht="14.45" x14ac:dyDescent="0.35">
      <c r="B77" s="12">
        <f t="shared" si="2"/>
        <v>1</v>
      </c>
    </row>
    <row r="78" spans="2:2" ht="14.45" x14ac:dyDescent="0.35">
      <c r="B78" s="12">
        <f t="shared" si="2"/>
        <v>1</v>
      </c>
    </row>
    <row r="79" spans="2:2" ht="14.45" x14ac:dyDescent="0.35">
      <c r="B79" s="12">
        <f t="shared" si="2"/>
        <v>1</v>
      </c>
    </row>
    <row r="80" spans="2:2" ht="14.45" x14ac:dyDescent="0.35">
      <c r="B80" s="12">
        <f t="shared" si="2"/>
        <v>1</v>
      </c>
    </row>
    <row r="81" spans="2:5" ht="14.45" x14ac:dyDescent="0.35">
      <c r="B81" s="12">
        <f t="shared" si="2"/>
        <v>1</v>
      </c>
    </row>
    <row r="82" spans="2:5" ht="14.45" x14ac:dyDescent="0.35">
      <c r="B82" s="12">
        <f t="shared" si="2"/>
        <v>1</v>
      </c>
    </row>
    <row r="83" spans="2:5" ht="14.45" x14ac:dyDescent="0.35">
      <c r="B83" s="12">
        <f t="shared" si="2"/>
        <v>1</v>
      </c>
    </row>
    <row r="84" spans="2:5" ht="14.45" x14ac:dyDescent="0.35">
      <c r="B84" s="12">
        <f t="shared" si="2"/>
        <v>1</v>
      </c>
    </row>
    <row r="85" spans="2:5" ht="14.45" x14ac:dyDescent="0.35">
      <c r="B85" s="12">
        <f t="shared" si="2"/>
        <v>1</v>
      </c>
    </row>
    <row r="86" spans="2:5" ht="14.45" x14ac:dyDescent="0.35">
      <c r="B86" s="12">
        <f t="shared" si="2"/>
        <v>1</v>
      </c>
    </row>
    <row r="87" spans="2:5" ht="14.45" x14ac:dyDescent="0.35">
      <c r="B87" s="12">
        <f t="shared" si="2"/>
        <v>1</v>
      </c>
    </row>
    <row r="88" spans="2:5" ht="14.45" x14ac:dyDescent="0.35">
      <c r="B88" s="12">
        <f t="shared" si="2"/>
        <v>1</v>
      </c>
    </row>
    <row r="89" spans="2:5" ht="14.45" x14ac:dyDescent="0.35">
      <c r="B89" s="12">
        <f t="shared" si="2"/>
        <v>1</v>
      </c>
    </row>
    <row r="90" spans="2:5" ht="14.45" x14ac:dyDescent="0.35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E26" sqref="E26"/>
    </sheetView>
  </sheetViews>
  <sheetFormatPr defaultColWidth="11.42578125" defaultRowHeight="15" x14ac:dyDescent="0.25"/>
  <cols>
    <col min="1" max="1" width="18.28515625" style="1" bestFit="1" customWidth="1"/>
    <col min="2" max="2" width="19.28515625" style="1" bestFit="1" customWidth="1"/>
    <col min="3" max="3" width="14.5703125" style="6" customWidth="1"/>
    <col min="4" max="4" width="36.5703125" style="3" customWidth="1"/>
    <col min="5" max="5" width="8.71093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Fabian Kammermann</v>
      </c>
      <c r="B3">
        <f>Tabelle3510813[[#Totals],[Aufwand
(in h)]]</f>
        <v>22.25</v>
      </c>
      <c r="D3" s="6"/>
    </row>
    <row r="6" spans="1:5" x14ac:dyDescent="0.25">
      <c r="B6" s="17" t="s">
        <v>11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45" x14ac:dyDescent="0.2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5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25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25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25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25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25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30" x14ac:dyDescent="0.25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25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25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25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ht="14.45" x14ac:dyDescent="0.35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x14ac:dyDescent="0.25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ht="14.45" x14ac:dyDescent="0.3">
      <c r="B30" s="12">
        <f t="shared" si="0"/>
        <v>1</v>
      </c>
    </row>
    <row r="31" spans="2:5" ht="14.45" x14ac:dyDescent="0.3">
      <c r="B31" s="12">
        <f t="shared" si="0"/>
        <v>1</v>
      </c>
    </row>
    <row r="32" spans="2:5" ht="14.45" x14ac:dyDescent="0.3">
      <c r="B32" s="12">
        <f t="shared" si="0"/>
        <v>1</v>
      </c>
    </row>
    <row r="33" spans="2:2" ht="14.45" x14ac:dyDescent="0.3">
      <c r="B33" s="12">
        <f t="shared" si="0"/>
        <v>1</v>
      </c>
    </row>
    <row r="34" spans="2:2" ht="14.45" x14ac:dyDescent="0.3">
      <c r="B34" s="12">
        <f t="shared" si="0"/>
        <v>1</v>
      </c>
    </row>
    <row r="35" spans="2:2" ht="14.45" x14ac:dyDescent="0.3">
      <c r="B35" s="12">
        <f t="shared" si="0"/>
        <v>1</v>
      </c>
    </row>
    <row r="36" spans="2:2" ht="14.45" x14ac:dyDescent="0.3">
      <c r="B36" s="12">
        <f t="shared" si="0"/>
        <v>1</v>
      </c>
    </row>
    <row r="37" spans="2:2" ht="14.45" x14ac:dyDescent="0.35">
      <c r="B37" s="12">
        <f t="shared" si="0"/>
        <v>1</v>
      </c>
    </row>
    <row r="38" spans="2:2" ht="14.45" x14ac:dyDescent="0.35">
      <c r="B38" s="12">
        <f t="shared" si="0"/>
        <v>1</v>
      </c>
    </row>
    <row r="39" spans="2:2" ht="14.45" x14ac:dyDescent="0.35">
      <c r="B39" s="12">
        <f t="shared" si="0"/>
        <v>1</v>
      </c>
    </row>
    <row r="40" spans="2:2" ht="14.45" x14ac:dyDescent="0.35">
      <c r="B40" s="12">
        <f t="shared" ref="B40:B71" si="1">WEEKNUM(C40,2)</f>
        <v>1</v>
      </c>
    </row>
    <row r="41" spans="2:2" ht="14.45" x14ac:dyDescent="0.35">
      <c r="B41" s="12">
        <f t="shared" si="1"/>
        <v>1</v>
      </c>
    </row>
    <row r="42" spans="2:2" ht="14.45" x14ac:dyDescent="0.35">
      <c r="B42" s="12">
        <f t="shared" si="1"/>
        <v>1</v>
      </c>
    </row>
    <row r="43" spans="2:2" ht="14.45" x14ac:dyDescent="0.35">
      <c r="B43" s="12">
        <f t="shared" si="1"/>
        <v>1</v>
      </c>
    </row>
    <row r="44" spans="2:2" ht="14.45" x14ac:dyDescent="0.35">
      <c r="B44" s="12">
        <f t="shared" si="1"/>
        <v>1</v>
      </c>
    </row>
    <row r="45" spans="2:2" ht="14.45" x14ac:dyDescent="0.35">
      <c r="B45" s="12">
        <f t="shared" si="1"/>
        <v>1</v>
      </c>
    </row>
    <row r="46" spans="2:2" ht="14.45" x14ac:dyDescent="0.35">
      <c r="B46" s="12">
        <f t="shared" si="1"/>
        <v>1</v>
      </c>
    </row>
    <row r="47" spans="2:2" ht="14.45" x14ac:dyDescent="0.35">
      <c r="B47" s="12">
        <f t="shared" si="1"/>
        <v>1</v>
      </c>
    </row>
    <row r="48" spans="2:2" ht="14.45" x14ac:dyDescent="0.35">
      <c r="B48" s="12">
        <f t="shared" si="1"/>
        <v>1</v>
      </c>
    </row>
    <row r="49" spans="2:2" ht="14.45" x14ac:dyDescent="0.35">
      <c r="B49" s="12">
        <f t="shared" si="1"/>
        <v>1</v>
      </c>
    </row>
    <row r="50" spans="2:2" ht="14.45" x14ac:dyDescent="0.35">
      <c r="B50" s="12">
        <f t="shared" si="1"/>
        <v>1</v>
      </c>
    </row>
    <row r="51" spans="2:2" ht="14.45" x14ac:dyDescent="0.35">
      <c r="B51" s="12">
        <f t="shared" si="1"/>
        <v>1</v>
      </c>
    </row>
    <row r="52" spans="2:2" ht="14.45" x14ac:dyDescent="0.35">
      <c r="B52" s="12">
        <f t="shared" si="1"/>
        <v>1</v>
      </c>
    </row>
    <row r="53" spans="2:2" ht="14.45" x14ac:dyDescent="0.35">
      <c r="B53" s="12">
        <f t="shared" si="1"/>
        <v>1</v>
      </c>
    </row>
    <row r="54" spans="2:2" ht="14.45" x14ac:dyDescent="0.35">
      <c r="B54" s="12">
        <f t="shared" si="1"/>
        <v>1</v>
      </c>
    </row>
    <row r="55" spans="2:2" ht="14.45" x14ac:dyDescent="0.35">
      <c r="B55" s="12">
        <f t="shared" si="1"/>
        <v>1</v>
      </c>
    </row>
    <row r="56" spans="2:2" ht="14.45" x14ac:dyDescent="0.35">
      <c r="B56" s="12">
        <f t="shared" si="1"/>
        <v>1</v>
      </c>
    </row>
    <row r="57" spans="2:2" ht="14.45" x14ac:dyDescent="0.35">
      <c r="B57" s="12">
        <f t="shared" si="1"/>
        <v>1</v>
      </c>
    </row>
    <row r="58" spans="2:2" ht="14.45" x14ac:dyDescent="0.35">
      <c r="B58" s="12">
        <f t="shared" si="1"/>
        <v>1</v>
      </c>
    </row>
    <row r="59" spans="2:2" ht="14.45" x14ac:dyDescent="0.35">
      <c r="B59" s="12">
        <f t="shared" si="1"/>
        <v>1</v>
      </c>
    </row>
    <row r="60" spans="2:2" ht="14.45" x14ac:dyDescent="0.35">
      <c r="B60" s="12">
        <f t="shared" si="1"/>
        <v>1</v>
      </c>
    </row>
    <row r="61" spans="2:2" ht="14.45" x14ac:dyDescent="0.35">
      <c r="B61" s="12">
        <f t="shared" si="1"/>
        <v>1</v>
      </c>
    </row>
    <row r="62" spans="2:2" ht="14.45" x14ac:dyDescent="0.35">
      <c r="B62" s="12">
        <f t="shared" si="1"/>
        <v>1</v>
      </c>
    </row>
    <row r="63" spans="2:2" ht="14.45" x14ac:dyDescent="0.35">
      <c r="B63" s="12">
        <f t="shared" si="1"/>
        <v>1</v>
      </c>
    </row>
    <row r="64" spans="2:2" ht="14.45" x14ac:dyDescent="0.35">
      <c r="B64" s="12">
        <f t="shared" si="1"/>
        <v>1</v>
      </c>
    </row>
    <row r="65" spans="2:2" ht="14.45" x14ac:dyDescent="0.35">
      <c r="B65" s="12">
        <f t="shared" si="1"/>
        <v>1</v>
      </c>
    </row>
    <row r="66" spans="2:2" ht="14.45" x14ac:dyDescent="0.35">
      <c r="B66" s="12">
        <f t="shared" si="1"/>
        <v>1</v>
      </c>
    </row>
    <row r="67" spans="2:2" ht="14.45" x14ac:dyDescent="0.35">
      <c r="B67" s="12">
        <f t="shared" si="1"/>
        <v>1</v>
      </c>
    </row>
    <row r="68" spans="2:2" ht="14.45" x14ac:dyDescent="0.35">
      <c r="B68" s="12">
        <f t="shared" si="1"/>
        <v>1</v>
      </c>
    </row>
    <row r="69" spans="2:2" ht="14.45" x14ac:dyDescent="0.35">
      <c r="B69" s="12">
        <f t="shared" si="1"/>
        <v>1</v>
      </c>
    </row>
    <row r="70" spans="2:2" ht="14.45" x14ac:dyDescent="0.35">
      <c r="B70" s="12">
        <f t="shared" si="1"/>
        <v>1</v>
      </c>
    </row>
    <row r="71" spans="2:2" ht="14.45" x14ac:dyDescent="0.35">
      <c r="B71" s="12">
        <f t="shared" si="1"/>
        <v>1</v>
      </c>
    </row>
    <row r="72" spans="2:2" ht="14.45" x14ac:dyDescent="0.35">
      <c r="B72" s="12">
        <f t="shared" ref="B72:B91" si="2">WEEKNUM(C72,2)</f>
        <v>1</v>
      </c>
    </row>
    <row r="73" spans="2:2" ht="14.45" x14ac:dyDescent="0.35">
      <c r="B73" s="12">
        <f t="shared" si="2"/>
        <v>1</v>
      </c>
    </row>
    <row r="74" spans="2:2" ht="14.45" x14ac:dyDescent="0.35">
      <c r="B74" s="12">
        <f t="shared" si="2"/>
        <v>1</v>
      </c>
    </row>
    <row r="75" spans="2:2" ht="14.45" x14ac:dyDescent="0.35">
      <c r="B75" s="12">
        <f t="shared" si="2"/>
        <v>1</v>
      </c>
    </row>
    <row r="76" spans="2:2" ht="14.45" x14ac:dyDescent="0.35">
      <c r="B76" s="12">
        <f t="shared" si="2"/>
        <v>1</v>
      </c>
    </row>
    <row r="77" spans="2:2" ht="14.45" x14ac:dyDescent="0.35">
      <c r="B77" s="12">
        <f t="shared" si="2"/>
        <v>1</v>
      </c>
    </row>
    <row r="78" spans="2:2" ht="14.45" x14ac:dyDescent="0.35">
      <c r="B78" s="12">
        <f t="shared" si="2"/>
        <v>1</v>
      </c>
    </row>
    <row r="79" spans="2:2" ht="14.45" x14ac:dyDescent="0.35">
      <c r="B79" s="12">
        <f t="shared" si="2"/>
        <v>1</v>
      </c>
    </row>
    <row r="80" spans="2:2" ht="14.45" x14ac:dyDescent="0.35">
      <c r="B80" s="12">
        <f t="shared" si="2"/>
        <v>1</v>
      </c>
    </row>
    <row r="81" spans="2:5" ht="14.45" x14ac:dyDescent="0.35">
      <c r="B81" s="12">
        <f t="shared" si="2"/>
        <v>1</v>
      </c>
    </row>
    <row r="82" spans="2:5" ht="14.45" x14ac:dyDescent="0.35">
      <c r="B82" s="12">
        <f t="shared" si="2"/>
        <v>1</v>
      </c>
    </row>
    <row r="83" spans="2:5" ht="14.45" x14ac:dyDescent="0.35">
      <c r="B83" s="12">
        <f t="shared" si="2"/>
        <v>1</v>
      </c>
    </row>
    <row r="84" spans="2:5" ht="14.45" x14ac:dyDescent="0.35">
      <c r="B84" s="12">
        <f t="shared" si="2"/>
        <v>1</v>
      </c>
    </row>
    <row r="85" spans="2:5" ht="14.45" x14ac:dyDescent="0.35">
      <c r="B85" s="12">
        <f t="shared" si="2"/>
        <v>1</v>
      </c>
    </row>
    <row r="86" spans="2:5" ht="14.45" x14ac:dyDescent="0.35">
      <c r="B86" s="12">
        <f t="shared" si="2"/>
        <v>1</v>
      </c>
    </row>
    <row r="87" spans="2:5" ht="14.45" x14ac:dyDescent="0.35">
      <c r="B87" s="12">
        <f t="shared" si="2"/>
        <v>1</v>
      </c>
    </row>
    <row r="88" spans="2:5" ht="14.45" x14ac:dyDescent="0.35">
      <c r="B88" s="12">
        <f t="shared" si="2"/>
        <v>1</v>
      </c>
    </row>
    <row r="89" spans="2:5" ht="14.45" x14ac:dyDescent="0.35">
      <c r="B89" s="12">
        <f t="shared" si="2"/>
        <v>1</v>
      </c>
    </row>
    <row r="90" spans="2:5" ht="14.45" x14ac:dyDescent="0.35">
      <c r="B90" s="12">
        <f t="shared" si="2"/>
        <v>1</v>
      </c>
    </row>
    <row r="91" spans="2:5" ht="14.45" x14ac:dyDescent="0.35">
      <c r="B91" s="12">
        <f t="shared" si="2"/>
        <v>1</v>
      </c>
    </row>
    <row r="92" spans="2:5" ht="14.45" x14ac:dyDescent="0.35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abSelected="1" topLeftCell="A10" workbookViewId="0">
      <selection activeCell="H21" sqref="H21"/>
    </sheetView>
  </sheetViews>
  <sheetFormatPr defaultColWidth="11.42578125" defaultRowHeight="15" x14ac:dyDescent="0.25"/>
  <cols>
    <col min="1" max="1" width="18.42578125" style="1" bestFit="1" customWidth="1"/>
    <col min="2" max="2" width="19.28515625" style="1" bestFit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3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Niveadha Kanagarasa</v>
      </c>
      <c r="B3">
        <f>Tabelle3510815[[#Totals],[Aufwand
(in h)]]</f>
        <v>18.25</v>
      </c>
      <c r="D3" s="6"/>
    </row>
    <row r="6" spans="1:5" x14ac:dyDescent="0.25">
      <c r="B6" s="18" t="s">
        <v>16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2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2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2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2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2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30" x14ac:dyDescent="0.2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5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si="0"/>
        <v>1</v>
      </c>
    </row>
    <row r="74" spans="2:2" x14ac:dyDescent="0.25">
      <c r="B74" s="12">
        <f t="shared" ref="B74:B92" si="1">WEEKNUM(C74,2)</f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2">
        <f t="shared" si="1"/>
        <v>1</v>
      </c>
    </row>
    <row r="93" spans="2:5" x14ac:dyDescent="0.25">
      <c r="B93" s="14"/>
      <c r="C93" s="8" t="s">
        <v>1</v>
      </c>
      <c r="E93">
        <f>SUBTOTAL(109,Tabelle3510815[Aufwand
(in h)])</f>
        <v>18.25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13" workbookViewId="0">
      <selection activeCell="D24" sqref="D24"/>
    </sheetView>
  </sheetViews>
  <sheetFormatPr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4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Pascal Dittli</v>
      </c>
      <c r="B3">
        <f>Tabelle3510817[[#Totals],[Aufwand
(in h)]]</f>
        <v>31.25</v>
      </c>
      <c r="D3" s="6"/>
    </row>
    <row r="6" spans="1:5" x14ac:dyDescent="0.25">
      <c r="B6" s="19" t="s">
        <v>12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30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5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30" x14ac:dyDescent="0.2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2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2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2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2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2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30" x14ac:dyDescent="0.2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ref="B66:B84" si="1">WEEKNUM(C66,2)</f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4"/>
      <c r="C85" s="8" t="s">
        <v>1</v>
      </c>
      <c r="E85">
        <f>SUBTOTAL(109,Tabelle3510817[Aufwand
(in h)])</f>
        <v>31.25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3" workbookViewId="0">
      <selection activeCell="D25" sqref="D25"/>
    </sheetView>
  </sheetViews>
  <sheetFormatPr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Patrick Jolo</v>
      </c>
      <c r="B3">
        <f>Tabelle3510819[[#Totals],[Aufwand
(in h)]]</f>
        <v>29.75</v>
      </c>
      <c r="D3" s="6"/>
    </row>
    <row r="6" spans="1:5" x14ac:dyDescent="0.25">
      <c r="B6" s="20" t="s">
        <v>13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45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30" x14ac:dyDescent="0.2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5" x14ac:dyDescent="0.2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30" x14ac:dyDescent="0.2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ref="B72:B90" si="1">WEEKNUM(C72,2)</f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4"/>
      <c r="C91" s="8" t="s">
        <v>1</v>
      </c>
      <c r="E91">
        <f>SUBTOTAL(109,Tabelle3510819[Aufwand
(in h)])</f>
        <v>29.75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0" workbookViewId="0">
      <selection activeCell="D5" sqref="D5"/>
    </sheetView>
  </sheetViews>
  <sheetFormatPr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Remy Lam</v>
      </c>
      <c r="B3">
        <f>Tabelle3510821[[#Totals],[Aufwand
(in h)]]</f>
        <v>17.5</v>
      </c>
      <c r="D3" s="6"/>
    </row>
    <row r="6" spans="1:5" x14ac:dyDescent="0.25">
      <c r="B6" s="16" t="s">
        <v>14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2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2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2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2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2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ht="14.45" x14ac:dyDescent="0.35">
      <c r="B33" s="12">
        <f t="shared" si="0"/>
        <v>1</v>
      </c>
    </row>
    <row r="34" spans="2:2" ht="14.45" x14ac:dyDescent="0.35">
      <c r="B34" s="12">
        <f t="shared" si="0"/>
        <v>1</v>
      </c>
    </row>
    <row r="35" spans="2:2" ht="14.45" x14ac:dyDescent="0.35">
      <c r="B35" s="12">
        <f t="shared" si="0"/>
        <v>1</v>
      </c>
    </row>
    <row r="36" spans="2:2" ht="14.45" x14ac:dyDescent="0.35">
      <c r="B36" s="12">
        <f t="shared" si="0"/>
        <v>1</v>
      </c>
    </row>
    <row r="37" spans="2:2" ht="14.45" x14ac:dyDescent="0.35">
      <c r="B37" s="12">
        <f t="shared" si="0"/>
        <v>1</v>
      </c>
    </row>
    <row r="38" spans="2:2" ht="14.45" x14ac:dyDescent="0.35">
      <c r="B38" s="12">
        <f t="shared" si="0"/>
        <v>1</v>
      </c>
    </row>
    <row r="39" spans="2:2" ht="14.45" x14ac:dyDescent="0.35">
      <c r="B39" s="12">
        <f t="shared" si="0"/>
        <v>1</v>
      </c>
    </row>
    <row r="40" spans="2:2" ht="14.45" x14ac:dyDescent="0.35">
      <c r="B40" s="12">
        <f t="shared" si="0"/>
        <v>1</v>
      </c>
    </row>
    <row r="41" spans="2:2" ht="14.45" x14ac:dyDescent="0.35">
      <c r="B41" s="12">
        <f t="shared" si="0"/>
        <v>1</v>
      </c>
    </row>
    <row r="42" spans="2:2" ht="14.45" x14ac:dyDescent="0.35">
      <c r="B42" s="12">
        <f t="shared" si="0"/>
        <v>1</v>
      </c>
    </row>
    <row r="43" spans="2:2" ht="14.45" x14ac:dyDescent="0.35">
      <c r="B43" s="12">
        <f t="shared" si="0"/>
        <v>1</v>
      </c>
    </row>
    <row r="44" spans="2:2" ht="14.45" x14ac:dyDescent="0.35">
      <c r="B44" s="12">
        <f t="shared" si="0"/>
        <v>1</v>
      </c>
    </row>
    <row r="45" spans="2:2" ht="14.45" x14ac:dyDescent="0.35">
      <c r="B45" s="12">
        <f t="shared" si="0"/>
        <v>1</v>
      </c>
    </row>
    <row r="46" spans="2:2" ht="14.45" x14ac:dyDescent="0.35">
      <c r="B46" s="12">
        <f t="shared" si="0"/>
        <v>1</v>
      </c>
    </row>
    <row r="47" spans="2:2" ht="14.45" x14ac:dyDescent="0.35">
      <c r="B47" s="12">
        <f t="shared" si="0"/>
        <v>1</v>
      </c>
    </row>
    <row r="48" spans="2:2" ht="14.45" x14ac:dyDescent="0.35">
      <c r="B48" s="12">
        <f t="shared" si="0"/>
        <v>1</v>
      </c>
    </row>
    <row r="49" spans="2:2" ht="14.45" x14ac:dyDescent="0.35">
      <c r="B49" s="12">
        <f t="shared" si="0"/>
        <v>1</v>
      </c>
    </row>
    <row r="50" spans="2:2" ht="14.45" x14ac:dyDescent="0.35">
      <c r="B50" s="12">
        <f t="shared" si="0"/>
        <v>1</v>
      </c>
    </row>
    <row r="51" spans="2:2" ht="14.45" x14ac:dyDescent="0.35">
      <c r="B51" s="12">
        <f t="shared" si="0"/>
        <v>1</v>
      </c>
    </row>
    <row r="52" spans="2:2" ht="14.45" x14ac:dyDescent="0.35">
      <c r="B52" s="12">
        <f t="shared" si="0"/>
        <v>1</v>
      </c>
    </row>
    <row r="53" spans="2:2" ht="14.45" x14ac:dyDescent="0.35">
      <c r="B53" s="12">
        <f t="shared" si="0"/>
        <v>1</v>
      </c>
    </row>
    <row r="54" spans="2:2" ht="14.45" x14ac:dyDescent="0.35">
      <c r="B54" s="12">
        <f t="shared" si="0"/>
        <v>1</v>
      </c>
    </row>
    <row r="55" spans="2:2" ht="14.45" x14ac:dyDescent="0.35">
      <c r="B55" s="12">
        <f t="shared" si="0"/>
        <v>1</v>
      </c>
    </row>
    <row r="56" spans="2:2" ht="14.45" x14ac:dyDescent="0.35">
      <c r="B56" s="12">
        <f t="shared" si="0"/>
        <v>1</v>
      </c>
    </row>
    <row r="57" spans="2:2" ht="14.45" x14ac:dyDescent="0.35">
      <c r="B57" s="12">
        <f t="shared" si="0"/>
        <v>1</v>
      </c>
    </row>
    <row r="58" spans="2:2" ht="14.45" x14ac:dyDescent="0.35">
      <c r="B58" s="12">
        <f t="shared" si="0"/>
        <v>1</v>
      </c>
    </row>
    <row r="59" spans="2:2" ht="14.45" x14ac:dyDescent="0.35">
      <c r="B59" s="12">
        <f t="shared" si="0"/>
        <v>1</v>
      </c>
    </row>
    <row r="60" spans="2:2" ht="14.45" x14ac:dyDescent="0.35">
      <c r="B60" s="12">
        <f t="shared" si="0"/>
        <v>1</v>
      </c>
    </row>
    <row r="61" spans="2:2" ht="14.45" x14ac:dyDescent="0.35">
      <c r="B61" s="12">
        <f t="shared" si="0"/>
        <v>1</v>
      </c>
    </row>
    <row r="62" spans="2:2" ht="14.45" x14ac:dyDescent="0.35">
      <c r="B62" s="12">
        <f t="shared" si="0"/>
        <v>1</v>
      </c>
    </row>
    <row r="63" spans="2:2" ht="14.45" x14ac:dyDescent="0.35">
      <c r="B63" s="12">
        <f t="shared" si="0"/>
        <v>1</v>
      </c>
    </row>
    <row r="64" spans="2:2" ht="14.45" x14ac:dyDescent="0.35">
      <c r="B64" s="12">
        <f t="shared" si="0"/>
        <v>1</v>
      </c>
    </row>
    <row r="65" spans="2:2" ht="14.45" x14ac:dyDescent="0.35">
      <c r="B65" s="12">
        <f t="shared" si="0"/>
        <v>1</v>
      </c>
    </row>
    <row r="66" spans="2:2" ht="14.45" x14ac:dyDescent="0.35">
      <c r="B66" s="12">
        <f t="shared" si="0"/>
        <v>1</v>
      </c>
    </row>
    <row r="67" spans="2:2" ht="14.45" x14ac:dyDescent="0.35">
      <c r="B67" s="12">
        <f t="shared" si="0"/>
        <v>1</v>
      </c>
    </row>
    <row r="68" spans="2:2" ht="14.45" x14ac:dyDescent="0.35">
      <c r="B68" s="12">
        <f t="shared" si="0"/>
        <v>1</v>
      </c>
    </row>
    <row r="69" spans="2:2" ht="14.45" x14ac:dyDescent="0.35">
      <c r="B69" s="12">
        <f t="shared" si="0"/>
        <v>1</v>
      </c>
    </row>
    <row r="70" spans="2:2" ht="14.45" x14ac:dyDescent="0.35">
      <c r="B70" s="12">
        <f t="shared" si="0"/>
        <v>1</v>
      </c>
    </row>
    <row r="71" spans="2:2" ht="14.45" x14ac:dyDescent="0.35">
      <c r="B71" s="12">
        <f t="shared" si="0"/>
        <v>1</v>
      </c>
    </row>
    <row r="72" spans="2:2" ht="14.45" x14ac:dyDescent="0.35">
      <c r="B72" s="12">
        <f t="shared" si="0"/>
        <v>1</v>
      </c>
    </row>
    <row r="73" spans="2:2" ht="14.45" x14ac:dyDescent="0.35">
      <c r="B73" s="12">
        <f t="shared" ref="B73:B91" si="1">WEEKNUM(C73,2)</f>
        <v>1</v>
      </c>
    </row>
    <row r="74" spans="2:2" ht="14.45" x14ac:dyDescent="0.35">
      <c r="B74" s="12">
        <f t="shared" si="1"/>
        <v>1</v>
      </c>
    </row>
    <row r="75" spans="2:2" ht="14.45" x14ac:dyDescent="0.35">
      <c r="B75" s="12">
        <f t="shared" si="1"/>
        <v>1</v>
      </c>
    </row>
    <row r="76" spans="2:2" ht="14.45" x14ac:dyDescent="0.35">
      <c r="B76" s="12">
        <f t="shared" si="1"/>
        <v>1</v>
      </c>
    </row>
    <row r="77" spans="2:2" ht="14.45" x14ac:dyDescent="0.35">
      <c r="B77" s="12">
        <f t="shared" si="1"/>
        <v>1</v>
      </c>
    </row>
    <row r="78" spans="2:2" ht="14.45" x14ac:dyDescent="0.35">
      <c r="B78" s="12">
        <f t="shared" si="1"/>
        <v>1</v>
      </c>
    </row>
    <row r="79" spans="2:2" ht="14.45" x14ac:dyDescent="0.35">
      <c r="B79" s="12">
        <f t="shared" si="1"/>
        <v>1</v>
      </c>
    </row>
    <row r="80" spans="2:2" ht="14.45" x14ac:dyDescent="0.35">
      <c r="B80" s="12">
        <f t="shared" si="1"/>
        <v>1</v>
      </c>
    </row>
    <row r="81" spans="2:5" ht="14.45" x14ac:dyDescent="0.35">
      <c r="B81" s="12">
        <f t="shared" si="1"/>
        <v>1</v>
      </c>
    </row>
    <row r="82" spans="2:5" ht="14.45" x14ac:dyDescent="0.35">
      <c r="B82" s="12">
        <f t="shared" si="1"/>
        <v>1</v>
      </c>
    </row>
    <row r="83" spans="2:5" ht="14.45" x14ac:dyDescent="0.35">
      <c r="B83" s="12">
        <f t="shared" si="1"/>
        <v>1</v>
      </c>
    </row>
    <row r="84" spans="2:5" ht="14.45" x14ac:dyDescent="0.35">
      <c r="B84" s="12">
        <f t="shared" si="1"/>
        <v>1</v>
      </c>
    </row>
    <row r="85" spans="2:5" ht="14.45" x14ac:dyDescent="0.35">
      <c r="B85" s="12">
        <f t="shared" si="1"/>
        <v>1</v>
      </c>
    </row>
    <row r="86" spans="2:5" ht="14.45" x14ac:dyDescent="0.35">
      <c r="B86" s="12">
        <f t="shared" si="1"/>
        <v>1</v>
      </c>
    </row>
    <row r="87" spans="2:5" ht="14.45" x14ac:dyDescent="0.35">
      <c r="B87" s="12">
        <f t="shared" si="1"/>
        <v>1</v>
      </c>
    </row>
    <row r="88" spans="2:5" ht="14.45" x14ac:dyDescent="0.35">
      <c r="B88" s="12">
        <f t="shared" si="1"/>
        <v>1</v>
      </c>
    </row>
    <row r="89" spans="2:5" ht="14.45" x14ac:dyDescent="0.35">
      <c r="B89" s="12">
        <f t="shared" si="1"/>
        <v>1</v>
      </c>
    </row>
    <row r="90" spans="2:5" ht="14.45" x14ac:dyDescent="0.35">
      <c r="B90" s="12">
        <f t="shared" si="1"/>
        <v>1</v>
      </c>
    </row>
    <row r="91" spans="2:5" ht="14.45" x14ac:dyDescent="0.35">
      <c r="B91" s="12">
        <f t="shared" si="1"/>
        <v>1</v>
      </c>
    </row>
    <row r="92" spans="2:5" ht="14.45" x14ac:dyDescent="0.35">
      <c r="B92" s="14"/>
      <c r="C92" s="8" t="s">
        <v>1</v>
      </c>
      <c r="E92">
        <f>SUBTOTAL(109,Tabelle3510821[Aufwand
(in h)])</f>
        <v>17.5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6" workbookViewId="0">
      <selection activeCell="E25" sqref="E25"/>
    </sheetView>
  </sheetViews>
  <sheetFormatPr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Claudia Telesca</v>
      </c>
      <c r="B3">
        <f>Tabelle3510823[[#Totals],[Aufwand
(in h)]]</f>
        <v>31.5</v>
      </c>
      <c r="D3" s="6"/>
    </row>
    <row r="6" spans="1:5" x14ac:dyDescent="0.25">
      <c r="B6" s="21" t="s">
        <v>0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45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2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2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30" x14ac:dyDescent="0.2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2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5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45" x14ac:dyDescent="0.25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25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25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30" x14ac:dyDescent="0.25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2">WEEKNUM(C71,2)</f>
        <v>1</v>
      </c>
    </row>
    <row r="72" spans="2:2" x14ac:dyDescent="0.25">
      <c r="B72" s="12">
        <f t="shared" si="2"/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4"/>
      <c r="C90" s="8" t="s">
        <v>1</v>
      </c>
      <c r="E90">
        <f>SUBTOTAL(109,Tabelle3510823[Aufwand
(in h)])</f>
        <v>31.5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Niveadha</cp:lastModifiedBy>
  <dcterms:created xsi:type="dcterms:W3CDTF">2016-02-28T12:59:46Z</dcterms:created>
  <dcterms:modified xsi:type="dcterms:W3CDTF">2016-10-31T08:23:39Z</dcterms:modified>
</cp:coreProperties>
</file>