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1\Documents\Ejercicios de excel\Repaso\"/>
    </mc:Choice>
  </mc:AlternateContent>
  <bookViews>
    <workbookView xWindow="0" yWindow="0" windowWidth="20490" windowHeight="7755"/>
  </bookViews>
  <sheets>
    <sheet name="HOJA DE DATOS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E7" i="3"/>
  <c r="G15" i="1"/>
  <c r="G14" i="1"/>
  <c r="G13" i="1"/>
  <c r="G23" i="1" l="1"/>
  <c r="G21" i="1"/>
  <c r="G20" i="1"/>
  <c r="G19" i="1"/>
  <c r="G10" i="1"/>
  <c r="G11" i="1"/>
  <c r="I11" i="1" s="1"/>
  <c r="G12" i="1"/>
  <c r="I12" i="1" s="1"/>
  <c r="I10" i="1"/>
  <c r="I15" i="1"/>
  <c r="I13" i="1"/>
  <c r="H11" i="1"/>
  <c r="H12" i="1"/>
  <c r="H13" i="1"/>
  <c r="H15" i="1"/>
  <c r="H10" i="1"/>
  <c r="F11" i="1"/>
  <c r="F12" i="1"/>
  <c r="F13" i="1"/>
  <c r="F15" i="1"/>
  <c r="F10" i="1"/>
  <c r="E11" i="1"/>
  <c r="E12" i="1"/>
  <c r="E13" i="1"/>
  <c r="E14" i="1"/>
  <c r="E15" i="1"/>
  <c r="E10" i="1"/>
  <c r="G22" i="1" l="1"/>
  <c r="F14" i="1"/>
  <c r="G24" i="1" l="1"/>
  <c r="H14" i="1"/>
  <c r="I14" i="1"/>
</calcChain>
</file>

<file path=xl/sharedStrings.xml><?xml version="1.0" encoding="utf-8"?>
<sst xmlns="http://schemas.openxmlformats.org/spreadsheetml/2006/main" count="36" uniqueCount="29">
  <si>
    <t>TARIFAS DIARIAS</t>
  </si>
  <si>
    <t>Modelo D</t>
  </si>
  <si>
    <t>Modelo G</t>
  </si>
  <si>
    <t>IVA</t>
  </si>
  <si>
    <t>ALQUILER DE AUTOMÓVILES</t>
  </si>
  <si>
    <t>CLIENTE</t>
  </si>
  <si>
    <t>MODELO</t>
  </si>
  <si>
    <t>FECHA DE ENTREGA</t>
  </si>
  <si>
    <t>FECHA DE RECOGIDA</t>
  </si>
  <si>
    <t>DIAS</t>
  </si>
  <si>
    <t>IMPORTE</t>
  </si>
  <si>
    <t>DESCUENTO</t>
  </si>
  <si>
    <t>IMPORTE TOTAL</t>
  </si>
  <si>
    <t>D</t>
  </si>
  <si>
    <t>G</t>
  </si>
  <si>
    <t>M.Suárez</t>
  </si>
  <si>
    <t>R. García</t>
  </si>
  <si>
    <t>P. López</t>
  </si>
  <si>
    <t>M. Solís</t>
  </si>
  <si>
    <t>F. Dominguez</t>
  </si>
  <si>
    <t>L. Anzar</t>
  </si>
  <si>
    <t>Cuenta el nº del clientes:</t>
  </si>
  <si>
    <t>Cuenta el nº del clientes con modelo D:</t>
  </si>
  <si>
    <t>Cuenta el nº de clientes que sobrepasa los 15 días:</t>
  </si>
  <si>
    <t>Cuenta el nº de clientes con modelo G:</t>
  </si>
  <si>
    <t>Cuenta los clientes cuyo modelo es D y además supera los 15 días</t>
  </si>
  <si>
    <t>Promedio del Importe:</t>
  </si>
  <si>
    <t>Introduce el nombre del cliente a consultar</t>
  </si>
  <si>
    <t xml:space="preserve">FECHA DE RECOGIDA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</si>
</sst>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8" tint="0.599963377788628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hair">
        <color theme="8" tint="-0.24994659260841701"/>
      </bottom>
      <diagonal/>
    </border>
    <border>
      <left style="thick">
        <color theme="8" tint="-0.24994659260841701"/>
      </left>
      <right style="thick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thick">
        <color theme="8" tint="-0.24994659260841701"/>
      </left>
      <right style="thick">
        <color theme="8" tint="-0.24994659260841701"/>
      </right>
      <top style="hair">
        <color theme="8" tint="-0.24994659260841701"/>
      </top>
      <bottom style="thick">
        <color theme="8" tint="-0.24994659260841701"/>
      </bottom>
      <diagonal/>
    </border>
    <border>
      <left style="thick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 style="thick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thick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thick">
        <color theme="8" tint="-0.24994659260841701"/>
      </bottom>
      <diagonal/>
    </border>
    <border>
      <left style="hair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thick">
        <color theme="8" tint="-0.24994659260841701"/>
      </bottom>
      <diagonal/>
    </border>
    <border>
      <left style="hair">
        <color theme="8" tint="-0.24994659260841701"/>
      </left>
      <right style="thick">
        <color theme="8" tint="-0.24994659260841701"/>
      </right>
      <top style="hair">
        <color theme="8" tint="-0.24994659260841701"/>
      </top>
      <bottom style="thick">
        <color theme="8" tint="-0.24994659260841701"/>
      </bottom>
      <diagonal/>
    </border>
    <border>
      <left style="thick">
        <color theme="8" tint="-0.24994659260841701"/>
      </left>
      <right style="hair">
        <color theme="8" tint="-0.24994659260841701"/>
      </right>
      <top/>
      <bottom style="hair">
        <color theme="8" tint="-0.24994659260841701"/>
      </bottom>
      <diagonal/>
    </border>
    <border>
      <left style="hair">
        <color theme="8" tint="-0.24994659260841701"/>
      </left>
      <right style="hair">
        <color theme="8" tint="-0.24994659260841701"/>
      </right>
      <top/>
      <bottom style="hair">
        <color theme="8" tint="-0.24994659260841701"/>
      </bottom>
      <diagonal/>
    </border>
    <border>
      <left style="thick">
        <color theme="8" tint="-0.24994659260841701"/>
      </left>
      <right style="hair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hair">
        <color theme="8" tint="-0.24994659260841701"/>
      </left>
      <right style="hair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hair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right"/>
    </xf>
    <xf numFmtId="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9" fontId="0" fillId="0" borderId="12" xfId="3" applyFont="1" applyBorder="1"/>
    <xf numFmtId="9" fontId="0" fillId="0" borderId="9" xfId="3" applyFont="1" applyBorder="1"/>
    <xf numFmtId="164" fontId="0" fillId="0" borderId="7" xfId="2" applyNumberFormat="1" applyFont="1" applyBorder="1"/>
    <xf numFmtId="164" fontId="0" fillId="0" borderId="10" xfId="0" applyNumberFormat="1" applyBorder="1"/>
    <xf numFmtId="164" fontId="0" fillId="0" borderId="12" xfId="1" applyNumberFormat="1" applyFont="1" applyBorder="1"/>
    <xf numFmtId="164" fontId="0" fillId="0" borderId="9" xfId="1" applyNumberFormat="1" applyFont="1" applyBorder="1"/>
    <xf numFmtId="164" fontId="0" fillId="0" borderId="12" xfId="0" applyNumberFormat="1" applyBorder="1"/>
    <xf numFmtId="164" fontId="0" fillId="0" borderId="9" xfId="0" applyNumberFormat="1" applyBorder="1"/>
    <xf numFmtId="164" fontId="0" fillId="0" borderId="4" xfId="0" applyNumberFormat="1" applyBorder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26" xfId="0" applyBorder="1"/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4"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tx1"/>
                </a:solidFill>
              </a:rPr>
              <a:t>DÍAS</a:t>
            </a:r>
            <a:r>
              <a:rPr lang="es-ES" b="1" baseline="0">
                <a:solidFill>
                  <a:schemeClr val="tx1"/>
                </a:solidFill>
              </a:rPr>
              <a:t> POR CLIENTES </a:t>
            </a:r>
            <a:endParaRPr lang="es-ES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ln>
              <a:noFill/>
            </a:ln>
          </c:spPr>
          <c:explosion val="20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25400">
                <a:noFill/>
              </a:ln>
              <a:effectLst/>
              <a:sp3d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25400">
                <a:noFill/>
              </a:ln>
              <a:effectLst/>
              <a:sp3d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  <a:sp3d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rgbClr val="7030A0"/>
              </a:solidFill>
              <a:ln w="25400">
                <a:noFill/>
              </a:ln>
              <a:effectLst/>
              <a:sp3d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noFill/>
              </a:ln>
              <a:effectLst/>
              <a:sp3d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  <a:sp3d>
                <a:contourClr>
                  <a:schemeClr val="lt1"/>
                </a:contourClr>
              </a:sp3d>
            </c:spPr>
          </c:dPt>
          <c:dLbls>
            <c:dLbl>
              <c:idx val="4"/>
              <c:layout>
                <c:manualLayout>
                  <c:x val="1.0336504811898514E-2"/>
                  <c:y val="6.439924176144733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'HOJA DE DATOS'!$A$10:$A$15</c:f>
              <c:strCache>
                <c:ptCount val="6"/>
                <c:pt idx="0">
                  <c:v>M.Suárez</c:v>
                </c:pt>
                <c:pt idx="1">
                  <c:v>R. García</c:v>
                </c:pt>
                <c:pt idx="2">
                  <c:v>P. López</c:v>
                </c:pt>
                <c:pt idx="3">
                  <c:v>M. Solís</c:v>
                </c:pt>
                <c:pt idx="4">
                  <c:v>F. Dominguez</c:v>
                </c:pt>
                <c:pt idx="5">
                  <c:v>L. Anzar</c:v>
                </c:pt>
              </c:strCache>
            </c:strRef>
          </c:cat>
          <c:val>
            <c:numRef>
              <c:f>'HOJA DE DATOS'!$E$10:$E$15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14</c:v>
                </c:pt>
                <c:pt idx="3">
                  <c:v>27</c:v>
                </c:pt>
                <c:pt idx="4">
                  <c:v>15</c:v>
                </c:pt>
                <c:pt idx="5">
                  <c:v>29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5000">
          <a:schemeClr val="accent1">
            <a:lumMod val="5000"/>
            <a:lumOff val="95000"/>
          </a:schemeClr>
        </a:gs>
        <a:gs pos="100000">
          <a:schemeClr val="accent6">
            <a:lumMod val="75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</xdr:row>
      <xdr:rowOff>100012</xdr:rowOff>
    </xdr:from>
    <xdr:to>
      <xdr:col>7</xdr:col>
      <xdr:colOff>342900</xdr:colOff>
      <xdr:row>15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5"/>
  <sheetViews>
    <sheetView showGridLines="0" tabSelected="1" topLeftCell="A7" workbookViewId="0">
      <selection activeCell="A17" sqref="A17"/>
    </sheetView>
  </sheetViews>
  <sheetFormatPr baseColWidth="10" defaultRowHeight="15" x14ac:dyDescent="0.25"/>
  <cols>
    <col min="1" max="1" width="13" bestFit="1" customWidth="1"/>
  </cols>
  <sheetData>
    <row r="1" spans="1:9" ht="39.950000000000003" customHeight="1" x14ac:dyDescent="0.45">
      <c r="A1" s="30" t="s">
        <v>4</v>
      </c>
      <c r="B1" s="30"/>
      <c r="C1" s="30"/>
      <c r="D1" s="30"/>
      <c r="E1" s="30"/>
      <c r="F1" s="30"/>
      <c r="G1" s="30"/>
      <c r="H1" s="30"/>
      <c r="I1" s="30"/>
    </row>
    <row r="4" spans="1:9" ht="18.75" x14ac:dyDescent="0.3">
      <c r="A4" s="29" t="s">
        <v>0</v>
      </c>
      <c r="B4" s="29"/>
    </row>
    <row r="5" spans="1:9" x14ac:dyDescent="0.25">
      <c r="A5" s="1" t="s">
        <v>1</v>
      </c>
      <c r="B5" s="2">
        <v>3</v>
      </c>
      <c r="E5" s="3" t="s">
        <v>3</v>
      </c>
      <c r="F5" s="4">
        <v>0.21</v>
      </c>
    </row>
    <row r="6" spans="1:9" x14ac:dyDescent="0.25">
      <c r="A6" s="1" t="s">
        <v>2</v>
      </c>
      <c r="B6" s="2">
        <v>3.5</v>
      </c>
    </row>
    <row r="8" spans="1:9" ht="15.75" thickBot="1" x14ac:dyDescent="0.3"/>
    <row r="9" spans="1:9" ht="31.5" thickTop="1" thickBot="1" x14ac:dyDescent="0.3">
      <c r="A9" s="16" t="s">
        <v>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  <c r="G9" s="17" t="s">
        <v>11</v>
      </c>
      <c r="H9" s="17" t="s">
        <v>3</v>
      </c>
      <c r="I9" s="18" t="s">
        <v>12</v>
      </c>
    </row>
    <row r="10" spans="1:9" ht="15.75" thickTop="1" x14ac:dyDescent="0.25">
      <c r="A10" s="13" t="s">
        <v>15</v>
      </c>
      <c r="B10" s="14" t="s">
        <v>13</v>
      </c>
      <c r="C10" s="15">
        <v>41365</v>
      </c>
      <c r="D10" s="15">
        <v>41371</v>
      </c>
      <c r="E10" s="14">
        <f>_xlfn.DAYS(D10,C10)</f>
        <v>6</v>
      </c>
      <c r="F10" s="25">
        <f>IF(B10="D",E10*$B$5,E10*$B$6)</f>
        <v>18</v>
      </c>
      <c r="G10" s="19">
        <f>IF(E10&gt;15,10%,)</f>
        <v>0</v>
      </c>
      <c r="H10" s="23">
        <f>F10*$F$5</f>
        <v>3.78</v>
      </c>
      <c r="I10" s="21">
        <f t="shared" ref="I10:I12" si="0">F10*G10+H10</f>
        <v>3.78</v>
      </c>
    </row>
    <row r="11" spans="1:9" x14ac:dyDescent="0.25">
      <c r="A11" s="7" t="s">
        <v>16</v>
      </c>
      <c r="B11" s="8" t="s">
        <v>14</v>
      </c>
      <c r="C11" s="15">
        <v>41366</v>
      </c>
      <c r="D11" s="9">
        <v>41376</v>
      </c>
      <c r="E11" s="14">
        <f t="shared" ref="E11:E15" si="1">_xlfn.DAYS(D11,C11)</f>
        <v>10</v>
      </c>
      <c r="F11" s="25">
        <f t="shared" ref="F11:F15" si="2">IF(B11="D",E11*$B$5,E11*$B$6)</f>
        <v>35</v>
      </c>
      <c r="G11" s="19">
        <f>IF(E11&gt;15,10%,)</f>
        <v>0</v>
      </c>
      <c r="H11" s="23">
        <f t="shared" ref="H11:H15" si="3">F11*$F$5</f>
        <v>7.35</v>
      </c>
      <c r="I11" s="21">
        <f t="shared" si="0"/>
        <v>7.35</v>
      </c>
    </row>
    <row r="12" spans="1:9" x14ac:dyDescent="0.25">
      <c r="A12" s="7" t="s">
        <v>17</v>
      </c>
      <c r="B12" s="8" t="s">
        <v>13</v>
      </c>
      <c r="C12" s="15">
        <v>41367</v>
      </c>
      <c r="D12" s="9">
        <v>41381</v>
      </c>
      <c r="E12" s="14">
        <f t="shared" si="1"/>
        <v>14</v>
      </c>
      <c r="F12" s="25">
        <f t="shared" si="2"/>
        <v>42</v>
      </c>
      <c r="G12" s="19">
        <f>IF(E12&gt;15,10%,)</f>
        <v>0</v>
      </c>
      <c r="H12" s="23">
        <f t="shared" si="3"/>
        <v>8.82</v>
      </c>
      <c r="I12" s="21">
        <f t="shared" si="0"/>
        <v>8.82</v>
      </c>
    </row>
    <row r="13" spans="1:9" x14ac:dyDescent="0.25">
      <c r="A13" s="7" t="s">
        <v>18</v>
      </c>
      <c r="B13" s="8" t="s">
        <v>13</v>
      </c>
      <c r="C13" s="15">
        <v>41368</v>
      </c>
      <c r="D13" s="9">
        <v>41395</v>
      </c>
      <c r="E13" s="14">
        <f t="shared" si="1"/>
        <v>27</v>
      </c>
      <c r="F13" s="25">
        <f t="shared" si="2"/>
        <v>81</v>
      </c>
      <c r="G13" s="19">
        <f>IF(E13&gt;15,10%,)</f>
        <v>0.1</v>
      </c>
      <c r="H13" s="23">
        <f t="shared" si="3"/>
        <v>17.009999999999998</v>
      </c>
      <c r="I13" s="21">
        <f>F13*G13+H13</f>
        <v>25.11</v>
      </c>
    </row>
    <row r="14" spans="1:9" x14ac:dyDescent="0.25">
      <c r="A14" s="7" t="s">
        <v>19</v>
      </c>
      <c r="B14" s="8" t="s">
        <v>14</v>
      </c>
      <c r="C14" s="15">
        <v>41369</v>
      </c>
      <c r="D14" s="9">
        <v>41384</v>
      </c>
      <c r="E14" s="14">
        <f t="shared" si="1"/>
        <v>15</v>
      </c>
      <c r="F14" s="25">
        <f t="shared" si="2"/>
        <v>52.5</v>
      </c>
      <c r="G14" s="19">
        <f>IF(E14&gt;15,10%,)</f>
        <v>0</v>
      </c>
      <c r="H14" s="23">
        <f t="shared" si="3"/>
        <v>11.025</v>
      </c>
      <c r="I14" s="21">
        <f t="shared" ref="I14:I15" si="4">F14*G14+H14</f>
        <v>11.025</v>
      </c>
    </row>
    <row r="15" spans="1:9" ht="15.75" thickBot="1" x14ac:dyDescent="0.3">
      <c r="A15" s="10" t="s">
        <v>20</v>
      </c>
      <c r="B15" s="11" t="s">
        <v>14</v>
      </c>
      <c r="C15" s="12">
        <v>41370</v>
      </c>
      <c r="D15" s="12">
        <v>41399</v>
      </c>
      <c r="E15" s="11">
        <f t="shared" si="1"/>
        <v>29</v>
      </c>
      <c r="F15" s="26">
        <f t="shared" si="2"/>
        <v>101.5</v>
      </c>
      <c r="G15" s="20">
        <f>IF(E15&gt;15,10%,)</f>
        <v>0.1</v>
      </c>
      <c r="H15" s="24">
        <f t="shared" si="3"/>
        <v>21.314999999999998</v>
      </c>
      <c r="I15" s="22">
        <f t="shared" si="4"/>
        <v>31.464999999999996</v>
      </c>
    </row>
    <row r="16" spans="1:9" ht="15.75" thickTop="1" x14ac:dyDescent="0.25"/>
    <row r="18" spans="1:7" ht="15.75" thickBot="1" x14ac:dyDescent="0.3"/>
    <row r="19" spans="1:7" ht="15.75" thickTop="1" x14ac:dyDescent="0.25">
      <c r="E19" s="31" t="s">
        <v>21</v>
      </c>
      <c r="F19" s="31"/>
      <c r="G19" s="5">
        <f>COUNTA(A10:A15)</f>
        <v>6</v>
      </c>
    </row>
    <row r="20" spans="1:7" x14ac:dyDescent="0.25">
      <c r="C20" s="28" t="s">
        <v>22</v>
      </c>
      <c r="D20" s="28"/>
      <c r="E20" s="28"/>
      <c r="F20" s="28"/>
      <c r="G20" s="6">
        <f>COUNTIF(B10:B15,"D")</f>
        <v>3</v>
      </c>
    </row>
    <row r="21" spans="1:7" x14ac:dyDescent="0.25">
      <c r="C21" s="28" t="s">
        <v>24</v>
      </c>
      <c r="D21" s="28"/>
      <c r="E21" s="28"/>
      <c r="F21" s="28"/>
      <c r="G21" s="6">
        <f>COUNTIF(B10:B15,"G")</f>
        <v>3</v>
      </c>
    </row>
    <row r="22" spans="1:7" x14ac:dyDescent="0.25">
      <c r="C22" s="28" t="s">
        <v>23</v>
      </c>
      <c r="D22" s="28"/>
      <c r="E22" s="28"/>
      <c r="F22" s="28"/>
      <c r="G22" s="6">
        <f>COUNTIF(E10:E15,"&gt;15")</f>
        <v>2</v>
      </c>
    </row>
    <row r="23" spans="1:7" x14ac:dyDescent="0.25">
      <c r="A23" s="28" t="s">
        <v>25</v>
      </c>
      <c r="B23" s="28"/>
      <c r="C23" s="28"/>
      <c r="D23" s="28"/>
      <c r="E23" s="28"/>
      <c r="F23" s="28"/>
      <c r="G23" s="6">
        <f>COUNTIFS(B10:B15,"D",E10:E15,"&gt;15")</f>
        <v>1</v>
      </c>
    </row>
    <row r="24" spans="1:7" ht="15.75" thickBot="1" x14ac:dyDescent="0.3">
      <c r="E24" s="28" t="s">
        <v>26</v>
      </c>
      <c r="F24" s="28"/>
      <c r="G24" s="27">
        <f>AVERAGE(F10:F15)</f>
        <v>55</v>
      </c>
    </row>
    <row r="25" spans="1:7" ht="15.75" thickTop="1" x14ac:dyDescent="0.25"/>
  </sheetData>
  <mergeCells count="8">
    <mergeCell ref="E24:F24"/>
    <mergeCell ref="A23:F23"/>
    <mergeCell ref="A4:B4"/>
    <mergeCell ref="A1:I1"/>
    <mergeCell ref="E19:F19"/>
    <mergeCell ref="C20:F20"/>
    <mergeCell ref="C21:F21"/>
    <mergeCell ref="C22:F22"/>
  </mergeCells>
  <conditionalFormatting sqref="I10">
    <cfRule type="cellIs" dxfId="3" priority="4" operator="greaterThan">
      <formula>50</formula>
    </cfRule>
    <cfRule type="cellIs" dxfId="2" priority="3" operator="greaterThan">
      <formula>50</formula>
    </cfRule>
  </conditionalFormatting>
  <conditionalFormatting sqref="I10:I15">
    <cfRule type="cellIs" dxfId="1" priority="2" operator="greaterThan">
      <formula>50</formula>
    </cfRule>
    <cfRule type="cellIs" dxfId="0" priority="1" operator="lessThan">
      <formula>50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&amp;C&amp;P</oddFooter>
  </headerFooter>
  <rowBreaks count="1" manualBreakCount="1">
    <brk id="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8" sqref="E8"/>
    </sheetView>
  </sheetViews>
  <sheetFormatPr baseColWidth="10" defaultRowHeight="15" x14ac:dyDescent="0.25"/>
  <cols>
    <col min="5" max="5" width="20.7109375" customWidth="1"/>
  </cols>
  <sheetData>
    <row r="2" spans="1:6" ht="15.75" thickBot="1" x14ac:dyDescent="0.3"/>
    <row r="3" spans="1:6" ht="16.5" thickTop="1" thickBot="1" x14ac:dyDescent="0.3">
      <c r="A3" s="32" t="s">
        <v>27</v>
      </c>
      <c r="B3" s="32"/>
      <c r="C3" s="32"/>
      <c r="D3" s="32"/>
      <c r="E3" s="44" t="s">
        <v>16</v>
      </c>
    </row>
    <row r="4" spans="1:6" ht="15.75" thickTop="1" x14ac:dyDescent="0.25"/>
    <row r="5" spans="1:6" ht="15.75" thickBot="1" x14ac:dyDescent="0.3"/>
    <row r="6" spans="1:6" ht="16.5" thickTop="1" thickBot="1" x14ac:dyDescent="0.3">
      <c r="C6" s="33"/>
      <c r="D6" s="34"/>
      <c r="E6" s="34"/>
      <c r="F6" s="35"/>
    </row>
    <row r="7" spans="1:6" ht="15.75" thickTop="1" x14ac:dyDescent="0.25">
      <c r="C7" s="36" t="s">
        <v>28</v>
      </c>
      <c r="D7" s="37"/>
      <c r="E7" s="42">
        <f>VLOOKUP(E3,'HOJA DE DATOS'!A10:I15,4,FALSE)</f>
        <v>41376</v>
      </c>
      <c r="F7" s="38"/>
    </row>
    <row r="8" spans="1:6" ht="15.75" thickBot="1" x14ac:dyDescent="0.3">
      <c r="C8" s="36" t="s">
        <v>12</v>
      </c>
      <c r="D8" s="37"/>
      <c r="E8" s="43">
        <f>VLOOKUP(E3,'HOJA DE DATOS'!A10:I15,9,FALSE)</f>
        <v>7.35</v>
      </c>
      <c r="F8" s="38"/>
    </row>
    <row r="9" spans="1:6" ht="16.5" thickTop="1" thickBot="1" x14ac:dyDescent="0.3">
      <c r="C9" s="39"/>
      <c r="D9" s="40"/>
      <c r="E9" s="40"/>
      <c r="F9" s="41"/>
    </row>
    <row r="10" spans="1:6" ht="15.75" thickTop="1" x14ac:dyDescent="0.25"/>
  </sheetData>
  <mergeCells count="3">
    <mergeCell ref="A3:D3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DATOS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</dc:creator>
  <cp:lastModifiedBy>SMR1</cp:lastModifiedBy>
  <dcterms:created xsi:type="dcterms:W3CDTF">2024-01-29T11:55:31Z</dcterms:created>
  <dcterms:modified xsi:type="dcterms:W3CDTF">2024-02-12T11:38:29Z</dcterms:modified>
</cp:coreProperties>
</file>