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FACTURA" sheetId="1" r:id="rId1"/>
    <sheet name="CLIENTES" sheetId="2" r:id="rId2"/>
    <sheet name="PRODUC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B26" i="1"/>
  <c r="B25" i="1"/>
  <c r="D25" i="1" s="1"/>
  <c r="B24" i="1"/>
  <c r="D24" i="1" s="1"/>
  <c r="B23" i="1"/>
  <c r="G23" i="1" s="1"/>
  <c r="H23" i="1" s="1"/>
  <c r="B22" i="1"/>
  <c r="D22" i="1" s="1"/>
  <c r="B21" i="1"/>
  <c r="G21" i="1" s="1"/>
  <c r="B20" i="1"/>
  <c r="D20" i="1" s="1"/>
  <c r="H25" i="1"/>
  <c r="C17" i="1"/>
  <c r="C16" i="1"/>
  <c r="C15" i="1"/>
  <c r="C14" i="1"/>
  <c r="C13" i="1"/>
  <c r="G26" i="1"/>
  <c r="H26" i="1" s="1"/>
  <c r="G25" i="1"/>
  <c r="G24" i="1"/>
  <c r="H24" i="1" s="1"/>
  <c r="G22" i="1"/>
  <c r="H22" i="1" s="1"/>
  <c r="G20" i="1"/>
  <c r="D26" i="1"/>
  <c r="D21" i="1"/>
  <c r="H20" i="1" l="1"/>
  <c r="H27" i="1" s="1"/>
  <c r="D23" i="1"/>
  <c r="H21" i="1"/>
  <c r="F5" i="1"/>
  <c r="H28" i="1" l="1"/>
  <c r="H29" i="1" s="1"/>
  <c r="H30" i="1" l="1"/>
  <c r="H31" i="1" s="1"/>
</calcChain>
</file>

<file path=xl/sharedStrings.xml><?xml version="1.0" encoding="utf-8"?>
<sst xmlns="http://schemas.openxmlformats.org/spreadsheetml/2006/main" count="1122" uniqueCount="922">
  <si>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</si>
  <si>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</si>
  <si>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</si>
  <si>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</si>
  <si>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</si>
  <si>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</si>
  <si>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</si>
  <si>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</si>
  <si>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</si>
  <si>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</si>
  <si>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</si>
  <si>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</si>
  <si>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</si>
  <si>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</si>
  <si>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</si>
  <si>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</si>
  <si>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</si>
  <si>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</si>
  <si>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</si>
  <si>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</si>
  <si>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</si>
  <si>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</si>
  <si>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</si>
  <si>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IdCliente</t>
  </si>
  <si>
    <t>NombreCompañía</t>
  </si>
  <si>
    <t>NombreContacto</t>
  </si>
  <si>
    <t>CargoContacto</t>
  </si>
  <si>
    <t>Dirección</t>
  </si>
  <si>
    <t>Región</t>
  </si>
  <si>
    <t>CódPostal</t>
  </si>
  <si>
    <t>País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</si>
  <si>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</si>
  <si>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</si>
  <si>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</si>
  <si>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</si>
  <si>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</si>
  <si>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</si>
  <si>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</si>
  <si>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</si>
  <si>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</si>
  <si>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</si>
  <si>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</si>
  <si>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</si>
  <si>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</si>
  <si>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</si>
  <si>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</si>
  <si>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</si>
  <si>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</si>
  <si>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</si>
  <si>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</si>
  <si>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</si>
  <si>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</si>
  <si>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</si>
  <si>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</si>
  <si>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</si>
  <si>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</si>
  <si>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</si>
  <si>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</si>
  <si>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</si>
  <si>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</si>
  <si>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</si>
  <si>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</si>
  <si>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</si>
  <si>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</si>
  <si>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</si>
  <si>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</si>
  <si>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</si>
  <si>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</si>
  <si>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</si>
  <si>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</si>
  <si>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</si>
  <si>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</si>
  <si>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</si>
  <si>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</si>
  <si>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</si>
  <si>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</si>
  <si>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</si>
  <si>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</si>
  <si>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</si>
  <si>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</si>
  <si>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</si>
  <si>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</si>
  <si>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</si>
  <si>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</si>
  <si>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</si>
  <si>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</si>
  <si>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</si>
  <si>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</si>
  <si>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</si>
  <si>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</si>
  <si>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</si>
  <si>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</si>
  <si>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</si>
  <si>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</si>
  <si>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</si>
  <si>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</si>
  <si>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</si>
  <si>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</si>
  <si>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</si>
  <si>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</si>
  <si>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</si>
  <si>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</si>
  <si>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</si>
  <si>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</si>
  <si>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</si>
  <si>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</si>
  <si>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</si>
  <si>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</si>
  <si>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</si>
  <si>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</si>
  <si>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</si>
  <si>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</si>
  <si>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</si>
  <si>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</si>
  <si>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</si>
  <si>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</si>
  <si>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</si>
  <si>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</si>
  <si>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</si>
  <si>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</si>
  <si>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</si>
  <si>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</si>
  <si>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</si>
  <si>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</si>
  <si>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</si>
  <si>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</si>
  <si>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</si>
  <si>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</si>
  <si>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</si>
  <si>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</si>
  <si>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</si>
  <si>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</si>
  <si>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</si>
  <si>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</si>
  <si>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</si>
  <si>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</si>
  <si>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</si>
  <si>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</si>
  <si>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</si>
  <si>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</si>
  <si>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</si>
  <si>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</si>
  <si>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</si>
  <si>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</si>
  <si>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</si>
  <si>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</si>
  <si>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</si>
  <si>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</si>
  <si>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</si>
  <si>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</si>
  <si>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</si>
  <si>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</si>
  <si>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</si>
  <si>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</si>
  <si>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</si>
  <si>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</si>
  <si>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</si>
  <si>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</si>
  <si>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</si>
  <si>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</si>
  <si>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</si>
  <si>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</si>
  <si>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</si>
  <si>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</si>
  <si>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</si>
  <si>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</si>
  <si>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</si>
  <si>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</si>
  <si>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</si>
  <si>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</si>
  <si>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</si>
  <si>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</si>
  <si>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</si>
  <si>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</si>
  <si>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</si>
  <si>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</si>
  <si>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</si>
  <si>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</si>
  <si>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</si>
  <si>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</si>
  <si>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</si>
  <si>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</si>
  <si>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</si>
  <si>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</si>
  <si>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</si>
  <si>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</si>
  <si>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</si>
  <si>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</si>
  <si>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</si>
  <si>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</si>
  <si>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</si>
  <si>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</si>
  <si>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</si>
  <si>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</si>
  <si>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</si>
  <si>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</si>
  <si>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</si>
  <si>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</si>
  <si>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</si>
  <si>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</si>
  <si>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</si>
  <si>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</si>
  <si>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</si>
  <si>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</si>
  <si>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</si>
  <si>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</si>
  <si>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</si>
  <si>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</si>
  <si>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</si>
  <si>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</si>
  <si>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</si>
  <si>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</si>
  <si>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</si>
  <si>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</si>
  <si>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</si>
  <si>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</si>
  <si>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</si>
  <si>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</si>
  <si>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</si>
  <si>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</si>
  <si>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</si>
  <si>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</si>
  <si>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</si>
  <si>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</si>
  <si>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</si>
  <si>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</si>
  <si>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</si>
  <si>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</si>
  <si>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</si>
  <si>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</si>
  <si>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</si>
  <si>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</si>
  <si>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</si>
  <si>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</si>
  <si>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</si>
  <si>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</si>
  <si>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</si>
  <si>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</si>
  <si>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</si>
  <si>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</si>
  <si>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</si>
  <si>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</si>
  <si>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</si>
  <si>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</si>
  <si>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</si>
  <si>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</si>
  <si>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</si>
  <si>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</si>
  <si>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</si>
  <si>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</si>
  <si>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</si>
  <si>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</si>
  <si>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</si>
  <si>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</si>
  <si>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</si>
  <si>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</si>
  <si>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</si>
  <si>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</si>
  <si>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</si>
  <si>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</si>
  <si>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</si>
  <si>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</si>
  <si>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</si>
  <si>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</si>
  <si>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</si>
  <si>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</si>
  <si>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</si>
  <si>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</si>
  <si>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</si>
  <si>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</si>
  <si>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</si>
  <si>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</si>
  <si>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</si>
  <si>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</si>
  <si>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</si>
  <si>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</si>
  <si>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</si>
  <si>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</si>
  <si>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</si>
  <si>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</si>
  <si>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</si>
  <si>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</si>
  <si>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</si>
  <si>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</si>
  <si>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</si>
  <si>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</si>
  <si>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</si>
  <si>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</si>
  <si>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</si>
  <si>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</si>
  <si>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</si>
  <si>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</si>
  <si>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</si>
  <si>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</si>
  <si>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</si>
  <si>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</si>
  <si>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</si>
  <si>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</si>
  <si>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</si>
  <si>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</si>
  <si>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</si>
  <si>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</si>
  <si>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</si>
  <si>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</si>
  <si>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</si>
  <si>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</si>
  <si>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</si>
  <si>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</si>
  <si>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</si>
  <si>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</si>
  <si>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</si>
  <si>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</si>
  <si>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</si>
  <si>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</si>
  <si>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</si>
  <si>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</si>
  <si>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</si>
  <si>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</si>
  <si>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</si>
  <si>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</si>
  <si>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</si>
  <si>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</si>
  <si>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</si>
  <si>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</si>
  <si>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</si>
  <si>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</si>
  <si>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</si>
  <si>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</si>
  <si>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</si>
  <si>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</si>
  <si>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</si>
  <si>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</si>
  <si>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</si>
  <si>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</si>
  <si>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</si>
  <si>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</si>
  <si>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</si>
  <si>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</si>
  <si>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</si>
  <si>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</si>
  <si>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</si>
  <si>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</si>
  <si>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</si>
  <si>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</si>
  <si>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</si>
  <si>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</si>
  <si>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</si>
  <si>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</si>
  <si>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</si>
  <si>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</si>
  <si>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</si>
  <si>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</si>
  <si>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</si>
  <si>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</si>
  <si>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</si>
  <si>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</si>
  <si>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</si>
  <si>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</si>
  <si>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</si>
  <si>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</si>
  <si>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</si>
  <si>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</si>
  <si>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</si>
  <si>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</si>
  <si>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</si>
  <si>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</si>
  <si>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</si>
  <si>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</si>
  <si>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</si>
  <si>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</si>
  <si>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</si>
  <si>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</si>
  <si>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</si>
  <si>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</si>
  <si>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</si>
  <si>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</si>
  <si>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</si>
  <si>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</si>
  <si>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</si>
  <si>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</si>
  <si>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</si>
  <si>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</si>
  <si>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</si>
  <si>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</si>
  <si>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</si>
  <si>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</si>
  <si>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</si>
  <si>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</si>
  <si>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</si>
  <si>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</si>
  <si>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</si>
  <si>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</si>
  <si>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</si>
  <si>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</si>
  <si>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</si>
  <si>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</si>
  <si>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</si>
  <si>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</si>
  <si>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</si>
  <si>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</si>
  <si>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</si>
  <si>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</si>
  <si>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</si>
  <si>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</si>
  <si>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</si>
  <si>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</si>
  <si>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</si>
  <si>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</si>
  <si>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</si>
  <si>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</si>
  <si>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</si>
  <si>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</si>
  <si>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</si>
  <si>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</si>
  <si>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</si>
  <si>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</si>
  <si>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</si>
  <si>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</si>
  <si>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</si>
  <si>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</si>
  <si>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</si>
  <si>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</si>
  <si>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</si>
  <si>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</si>
  <si>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</si>
  <si>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</si>
  <si>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</si>
  <si>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</si>
  <si>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</si>
  <si>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</si>
  <si>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</si>
  <si>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</si>
  <si>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</si>
  <si>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</si>
  <si>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</si>
  <si>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</si>
  <si>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</si>
  <si>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</si>
  <si>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</si>
  <si>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</si>
  <si>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</si>
  <si>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</si>
  <si>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</si>
  <si>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</si>
  <si>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</si>
  <si>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</si>
  <si>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</si>
  <si>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</si>
  <si>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</si>
  <si>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</si>
  <si>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</si>
  <si>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</si>
  <si>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</si>
  <si>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</si>
  <si>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</si>
  <si>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</si>
  <si>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</si>
  <si>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</si>
  <si>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</si>
  <si>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</si>
  <si>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</si>
  <si>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</si>
  <si>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</si>
  <si>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</si>
  <si>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</si>
  <si>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</si>
  <si>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</si>
  <si>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</si>
  <si>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</si>
  <si>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</si>
  <si>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</si>
  <si>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</si>
  <si>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</si>
  <si>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</si>
  <si>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</si>
  <si>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</si>
  <si>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</si>
  <si>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</si>
  <si>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</si>
  <si>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</si>
  <si>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</si>
  <si>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</si>
  <si>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</si>
  <si>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</si>
  <si>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</si>
  <si>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</si>
  <si>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</si>
  <si>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</si>
  <si>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</si>
  <si>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</si>
  <si>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</si>
  <si>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</si>
  <si>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</si>
  <si>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</si>
  <si>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</si>
  <si>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</si>
  <si>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</si>
  <si>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</si>
  <si>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</si>
  <si>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</si>
  <si>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</si>
  <si>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</si>
  <si>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</si>
  <si>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</si>
  <si>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</si>
  <si>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</si>
  <si>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</si>
  <si>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</si>
  <si>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</si>
  <si>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</si>
  <si>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</si>
  <si>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</si>
  <si>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</si>
  <si>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</si>
  <si>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</si>
  <si>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</si>
  <si>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</si>
  <si>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</si>
  <si>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</si>
  <si>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</si>
  <si>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</si>
  <si>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</si>
  <si>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</si>
  <si>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</si>
  <si>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</si>
  <si>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</si>
  <si>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</si>
  <si>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</si>
  <si>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</si>
  <si>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</si>
  <si>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</si>
  <si>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</si>
  <si>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</si>
  <si>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</si>
  <si>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</si>
  <si>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</si>
  <si>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</si>
  <si>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</si>
  <si>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</si>
  <si>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</si>
  <si>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</si>
  <si>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</si>
  <si>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</si>
  <si>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</si>
  <si>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</si>
  <si>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</si>
  <si>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</si>
  <si>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</si>
  <si>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</si>
  <si>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</si>
  <si>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</si>
  <si>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</si>
  <si>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</si>
  <si>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</si>
  <si>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</si>
  <si>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</si>
  <si>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</si>
  <si>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</si>
  <si>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</si>
  <si>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</si>
  <si>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</si>
  <si>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</si>
  <si>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</si>
  <si>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</si>
  <si>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</si>
  <si>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</si>
  <si>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</si>
  <si>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</si>
  <si>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</si>
  <si>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</si>
  <si>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</si>
  <si>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</si>
  <si>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</si>
  <si>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</si>
  <si>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</si>
  <si>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</si>
  <si>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</si>
  <si>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</si>
  <si>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</si>
  <si>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</si>
  <si>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</si>
  <si>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</si>
  <si>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</si>
  <si>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</si>
  <si>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</si>
  <si>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</si>
  <si>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</si>
  <si>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</si>
  <si>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</si>
  <si>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</si>
  <si>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</si>
  <si>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</si>
  <si>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</si>
  <si>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</si>
  <si>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</si>
  <si>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</si>
  <si>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</si>
  <si>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</si>
  <si>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</si>
  <si>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</si>
  <si>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</si>
  <si>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</si>
  <si>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</si>
  <si>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</si>
  <si>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</si>
  <si>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</si>
  <si>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</si>
  <si>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</si>
  <si>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</si>
  <si>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</si>
  <si>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</si>
  <si>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</si>
  <si>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</si>
  <si>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</si>
  <si>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</si>
  <si>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</si>
  <si>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</si>
  <si>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</si>
  <si>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</si>
  <si>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</si>
  <si>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</si>
  <si>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</si>
  <si>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</si>
  <si>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</si>
  <si>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</si>
  <si>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</si>
  <si>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</si>
  <si>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</si>
  <si>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</si>
  <si>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</si>
  <si>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</si>
  <si>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</si>
  <si>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</si>
  <si>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</si>
  <si>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</si>
  <si>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</si>
  <si>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</si>
  <si>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</si>
  <si>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</si>
  <si>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</si>
  <si>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</si>
  <si>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</si>
  <si>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</si>
  <si>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</si>
  <si>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</si>
  <si>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</si>
  <si>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</si>
  <si>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</si>
  <si>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</si>
  <si>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</si>
  <si>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</si>
  <si>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</si>
  <si>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</si>
  <si>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</si>
  <si>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</si>
  <si>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</si>
  <si>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</si>
  <si>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</si>
  <si>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</si>
  <si>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</si>
  <si>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</si>
  <si>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</si>
  <si>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</si>
  <si>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</si>
  <si>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</si>
  <si>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</si>
  <si>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</si>
  <si>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</si>
  <si>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</si>
  <si>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</si>
  <si>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</si>
  <si>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</si>
  <si>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</si>
  <si>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</si>
  <si>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</si>
  <si>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</si>
  <si>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</si>
  <si>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</si>
  <si>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</si>
  <si>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</si>
  <si>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</si>
  <si>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</si>
  <si>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</si>
  <si>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</si>
  <si>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</si>
  <si>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</si>
  <si>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</si>
  <si>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</si>
  <si>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</si>
  <si>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</si>
  <si>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</si>
  <si>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</si>
  <si>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</si>
  <si>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</si>
  <si>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</si>
  <si>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</si>
  <si>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</si>
  <si>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</si>
  <si>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</si>
  <si>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</si>
  <si>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</si>
  <si>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</si>
  <si>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</si>
  <si>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</si>
  <si>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</si>
  <si>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</si>
  <si>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</si>
  <si>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</si>
  <si>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</si>
  <si>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</si>
  <si>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</si>
  <si>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</si>
  <si>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</si>
  <si>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</si>
  <si>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</si>
  <si>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</si>
  <si>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</si>
  <si>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</si>
  <si>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</si>
  <si>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</si>
  <si>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</si>
  <si>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</si>
  <si>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</si>
  <si>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</si>
  <si>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</si>
  <si>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</si>
  <si>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</si>
  <si>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</si>
  <si>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</si>
  <si>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</si>
  <si>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</si>
  <si>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</si>
  <si>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</si>
  <si>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</si>
  <si>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</si>
  <si>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</si>
  <si>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</si>
  <si>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</si>
  <si>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</si>
  <si>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</si>
  <si>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</si>
  <si>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</si>
  <si>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</si>
  <si>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</si>
  <si>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</si>
  <si>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</si>
  <si>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</si>
  <si>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</si>
  <si>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</si>
  <si>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</si>
  <si>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</si>
  <si>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</si>
  <si>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</si>
  <si>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</si>
  <si>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</si>
  <si>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</si>
  <si>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</si>
  <si>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</si>
  <si>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</si>
  <si>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</si>
  <si>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IdProducto</t>
  </si>
  <si>
    <t>NombreProducto</t>
  </si>
  <si>
    <t>IdProveedor</t>
  </si>
  <si>
    <t>IdCategoría</t>
  </si>
  <si>
    <t>CantidadPorUnidad</t>
  </si>
  <si>
    <t>PrecioUnidad</t>
  </si>
  <si>
    <t>UnidadesEnExistencia</t>
  </si>
  <si>
    <t>UnidadesEnPedido</t>
  </si>
  <si>
    <t>NivelNuevoPedido</t>
  </si>
  <si>
    <t>Suspendido</t>
  </si>
  <si>
    <t>fds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</si>
  <si>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</si>
  <si>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</si>
  <si>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</si>
  <si>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</si>
  <si>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</si>
  <si>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</si>
  <si>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</si>
  <si>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</si>
  <si>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</si>
  <si>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</si>
  <si>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</si>
  <si>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</si>
  <si>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</si>
  <si>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</si>
  <si>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</si>
  <si>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</si>
  <si>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</si>
  <si>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</si>
  <si>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</si>
  <si>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</si>
  <si>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</si>
  <si>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</si>
  <si>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</si>
  <si>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</si>
  <si>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</si>
  <si>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</si>
  <si>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</si>
  <si>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</si>
  <si>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</si>
  <si>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</si>
  <si>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</si>
  <si>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</si>
  <si>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</si>
  <si>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</si>
  <si>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</si>
  <si>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</si>
  <si>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</si>
  <si>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</si>
  <si>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</si>
  <si>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</si>
  <si>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</si>
  <si>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</si>
  <si>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</si>
  <si>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</si>
  <si>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</si>
  <si>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</si>
  <si>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</si>
  <si>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</si>
  <si>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</si>
  <si>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</si>
  <si>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</si>
  <si>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</si>
  <si>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</si>
  <si>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</si>
  <si>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</si>
  <si>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</si>
  <si>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</si>
  <si>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</si>
  <si>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</si>
  <si>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</si>
  <si>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</si>
  <si>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</si>
  <si>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</si>
  <si>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</si>
  <si>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</si>
  <si>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</si>
  <si>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</si>
  <si>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</si>
  <si>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</si>
  <si>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</si>
  <si>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</si>
  <si>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</si>
  <si>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</si>
  <si>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</si>
  <si>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</si>
  <si>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</si>
  <si>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</si>
  <si>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</si>
  <si>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</si>
  <si>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</si>
  <si>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</si>
  <si>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</si>
  <si>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</si>
  <si>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</si>
  <si>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</si>
  <si>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</si>
  <si>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</si>
  <si>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</si>
  <si>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</si>
  <si>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</si>
  <si>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</si>
  <si>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</si>
  <si>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</si>
  <si>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</si>
  <si>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</si>
  <si>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</si>
  <si>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</si>
  <si>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</si>
  <si>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</si>
  <si>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</si>
  <si>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</si>
  <si>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</si>
  <si>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</si>
  <si>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</si>
  <si>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</si>
  <si>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</si>
  <si>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</si>
  <si>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</si>
  <si>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</si>
  <si>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</si>
  <si>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</si>
  <si>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</si>
  <si>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</si>
  <si>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</si>
  <si>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</si>
  <si>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</si>
  <si>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</si>
  <si>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</si>
  <si>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</si>
  <si>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</si>
  <si>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</si>
  <si>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</si>
  <si>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</si>
  <si>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</si>
  <si>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</si>
  <si>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</si>
  <si>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</si>
  <si>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</si>
  <si>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</si>
  <si>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</si>
  <si>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</si>
  <si>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</si>
  <si>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</si>
  <si>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</si>
  <si>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</si>
  <si>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</si>
  <si>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</si>
  <si>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</si>
  <si>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</si>
  <si>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</si>
  <si>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</si>
  <si>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</si>
  <si>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</si>
  <si>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</si>
  <si>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</si>
  <si>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</si>
  <si>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</si>
  <si>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ID DE PRODUCTO</t>
  </si>
  <si>
    <t>FORMA DE PAGO</t>
  </si>
  <si>
    <t>CODIGO DEL CLIENTE: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</si>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</sst>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b/>
      <sz val="12"/>
      <color rgb="FFFF0000"/>
      <name val="MS Sans Serif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18" xfId="0" applyFont="1" applyBorder="1"/>
    <xf numFmtId="14" fontId="0" fillId="0" borderId="19" xfId="0" applyNumberForma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0" fillId="4" borderId="11" xfId="0" applyNumberFormat="1" applyFill="1" applyBorder="1" applyAlignment="1">
      <alignment horizontal="left"/>
    </xf>
    <xf numFmtId="0" fontId="0" fillId="4" borderId="9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0" fillId="4" borderId="14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20" xfId="0" applyBorder="1" applyAlignment="1">
      <alignment horizontal="center"/>
    </xf>
    <xf numFmtId="0" fontId="9" fillId="0" borderId="0" xfId="1"/>
    <xf numFmtId="0" fontId="9" fillId="0" borderId="0" xfId="1" quotePrefix="1" applyNumberFormat="1"/>
    <xf numFmtId="0" fontId="10" fillId="0" borderId="0" xfId="1" quotePrefix="1" applyNumberFormat="1" applyFont="1"/>
    <xf numFmtId="0" fontId="8" fillId="5" borderId="32" xfId="0" applyFont="1" applyFill="1" applyBorder="1"/>
    <xf numFmtId="0" fontId="8" fillId="5" borderId="33" xfId="0" applyFont="1" applyFill="1" applyBorder="1"/>
    <xf numFmtId="0" fontId="8" fillId="5" borderId="34" xfId="0" applyFont="1" applyFill="1" applyBorder="1"/>
    <xf numFmtId="0" fontId="0" fillId="6" borderId="32" xfId="0" applyFont="1" applyFill="1" applyBorder="1"/>
    <xf numFmtId="0" fontId="0" fillId="6" borderId="33" xfId="0" applyFont="1" applyFill="1" applyBorder="1"/>
    <xf numFmtId="0" fontId="0" fillId="6" borderId="34" xfId="0" applyFont="1" applyFill="1" applyBorder="1"/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0" fontId="0" fillId="6" borderId="35" xfId="0" applyFont="1" applyFill="1" applyBorder="1"/>
    <xf numFmtId="0" fontId="0" fillId="6" borderId="36" xfId="0" applyFont="1" applyFill="1" applyBorder="1"/>
    <xf numFmtId="0" fontId="0" fillId="6" borderId="37" xfId="0" applyFont="1" applyFill="1" applyBorder="1"/>
    <xf numFmtId="0" fontId="0" fillId="7" borderId="38" xfId="0" applyFill="1" applyBorder="1"/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8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685800"/>
          <a:ext cx="8258175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11</xdr:row>
      <xdr:rowOff>104775</xdr:rowOff>
    </xdr:from>
    <xdr:to>
      <xdr:col>8</xdr:col>
      <xdr:colOff>95250</xdr:colOff>
      <xdr:row>17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H32"/>
  <sheetViews>
    <sheetView showGridLines="0" tabSelected="1" topLeftCell="A11" workbookViewId="0">
      <selection activeCell="G11" sqref="G11"/>
    </sheetView>
  </sheetViews>
  <sheetFormatPr baseColWidth="10" defaultRowHeight="15" x14ac:dyDescent="0.25"/>
  <cols>
    <col min="1" max="1" width="4" customWidth="1"/>
    <col min="2" max="2" width="15.28515625" bestFit="1" customWidth="1"/>
    <col min="3" max="3" width="17.7109375" bestFit="1" customWidth="1"/>
    <col min="5" max="5" width="15.28515625" bestFit="1" customWidth="1"/>
    <col min="6" max="6" width="30.85546875" customWidth="1"/>
    <col min="7" max="7" width="22.5703125" customWidth="1"/>
  </cols>
  <sheetData>
    <row r="1" spans="2:8" ht="24.75" customHeight="1" x14ac:dyDescent="0.4">
      <c r="B1" s="52" t="s">
        <v>0</v>
      </c>
      <c r="C1" s="52"/>
      <c r="D1" s="52"/>
      <c r="E1" s="52"/>
      <c r="F1" s="52"/>
      <c r="G1" s="52"/>
      <c r="H1" s="52"/>
    </row>
    <row r="2" spans="2:8" x14ac:dyDescent="0.25">
      <c r="F2" s="2"/>
      <c r="G2" s="2"/>
    </row>
    <row r="3" spans="2:8" x14ac:dyDescent="0.25">
      <c r="F3" s="2"/>
      <c r="G3" s="2"/>
    </row>
    <row r="4" spans="2:8" x14ac:dyDescent="0.25">
      <c r="B4" t="s">
        <v>1</v>
      </c>
      <c r="F4" s="2"/>
      <c r="G4" s="2"/>
    </row>
    <row r="5" spans="2:8" x14ac:dyDescent="0.25">
      <c r="B5" t="s">
        <v>2</v>
      </c>
      <c r="E5" s="3" t="s">
        <v>22</v>
      </c>
      <c r="F5" s="4">
        <f ca="1">TODAY()</f>
        <v>45324</v>
      </c>
      <c r="G5" s="5" t="s">
        <v>5</v>
      </c>
      <c r="H5" s="1">
        <v>30</v>
      </c>
    </row>
    <row r="6" spans="2:8" ht="15.75" thickBot="1" x14ac:dyDescent="0.3">
      <c r="B6" t="s">
        <v>3</v>
      </c>
      <c r="F6" s="2"/>
      <c r="G6" s="2"/>
    </row>
    <row r="7" spans="2:8" ht="16.5" thickTop="1" thickBot="1" x14ac:dyDescent="0.3">
      <c r="B7" t="s">
        <v>4</v>
      </c>
      <c r="G7" s="12" t="s">
        <v>6</v>
      </c>
      <c r="H7" s="13">
        <v>43840</v>
      </c>
    </row>
    <row r="8" spans="2:8" ht="15.75" thickTop="1" x14ac:dyDescent="0.25"/>
    <row r="10" spans="2:8" ht="33.75" customHeight="1" thickBot="1" x14ac:dyDescent="0.4">
      <c r="C10" s="56" t="s">
        <v>7</v>
      </c>
      <c r="D10" s="57"/>
      <c r="E10" s="57"/>
      <c r="F10" s="57"/>
    </row>
    <row r="11" spans="2:8" ht="33.75" customHeight="1" thickBot="1" x14ac:dyDescent="0.4">
      <c r="C11" s="51" t="s">
        <v>920</v>
      </c>
      <c r="D11" s="51"/>
      <c r="E11" s="51"/>
      <c r="F11" s="51"/>
      <c r="G11" s="45" t="s">
        <v>32</v>
      </c>
    </row>
    <row r="13" spans="2:8" x14ac:dyDescent="0.25">
      <c r="B13" s="28" t="s">
        <v>8</v>
      </c>
      <c r="C13" s="29" t="str">
        <f>IF($G$11="","",VLOOKUP($G$11,CLIENTES!1:1048576,2,FALSE))</f>
        <v>Alfreds Futterkiste</v>
      </c>
      <c r="D13" s="61"/>
      <c r="E13" s="62"/>
      <c r="F13" s="62"/>
      <c r="G13" s="62"/>
      <c r="H13" s="63"/>
    </row>
    <row r="14" spans="2:8" x14ac:dyDescent="0.25">
      <c r="B14" s="28" t="s">
        <v>9</v>
      </c>
      <c r="C14" s="29" t="str">
        <f>IF($G$11="","",VLOOKUP($G$11,CLIENTES!1:1048576,5,FALSE))</f>
        <v>Obere Str. 57</v>
      </c>
      <c r="D14" s="64"/>
      <c r="E14" s="65"/>
      <c r="F14" s="65"/>
      <c r="G14" s="65"/>
      <c r="H14" s="66"/>
    </row>
    <row r="15" spans="2:8" x14ac:dyDescent="0.25">
      <c r="B15" s="28" t="s">
        <v>10</v>
      </c>
      <c r="C15" s="29" t="str">
        <f>IF($G$11="","",VLOOKUP($G$11,CLIENTES!1:1048576,6,FALSE))</f>
        <v>Berlín</v>
      </c>
      <c r="D15" s="64"/>
      <c r="E15" s="65"/>
      <c r="F15" s="65"/>
      <c r="G15" s="65"/>
      <c r="H15" s="66"/>
    </row>
    <row r="16" spans="2:8" x14ac:dyDescent="0.25">
      <c r="B16" s="28" t="s">
        <v>11</v>
      </c>
      <c r="C16" s="29" t="str">
        <f>IF($G$11="","",VLOOKUP($G$11,CLIENTES!1:1048576,8,FALSE))</f>
        <v>12209</v>
      </c>
      <c r="D16" s="64"/>
      <c r="E16" s="65"/>
      <c r="F16" s="65"/>
      <c r="G16" s="65"/>
      <c r="H16" s="66"/>
    </row>
    <row r="17" spans="2:8" x14ac:dyDescent="0.25">
      <c r="B17" s="28" t="s">
        <v>12</v>
      </c>
      <c r="C17" s="29" t="str">
        <f>IF($G$11="","",VLOOKUP($G$11,CLIENTES!1:1048576,10,FALSE))</f>
        <v>030-0074321</v>
      </c>
      <c r="D17" s="64"/>
      <c r="E17" s="65"/>
      <c r="F17" s="65"/>
      <c r="G17" s="65"/>
      <c r="H17" s="66"/>
    </row>
    <row r="18" spans="2:8" ht="15.75" thickBot="1" x14ac:dyDescent="0.3"/>
    <row r="19" spans="2:8" ht="42.75" customHeight="1" thickTop="1" thickBot="1" x14ac:dyDescent="0.3">
      <c r="B19" s="48" t="s">
        <v>918</v>
      </c>
      <c r="C19" s="46" t="s">
        <v>13</v>
      </c>
      <c r="D19" s="58" t="s">
        <v>14</v>
      </c>
      <c r="E19" s="58"/>
      <c r="F19" s="58"/>
      <c r="G19" s="46" t="s">
        <v>15</v>
      </c>
      <c r="H19" s="47" t="s">
        <v>16</v>
      </c>
    </row>
    <row r="20" spans="2:8" ht="15.75" thickTop="1" x14ac:dyDescent="0.25">
      <c r="B20" s="6">
        <f>IF($G$11="","", 1)</f>
        <v>1</v>
      </c>
      <c r="C20" s="6">
        <f>IF($G$11="","", 5)</f>
        <v>5</v>
      </c>
      <c r="D20" s="67" t="str">
        <f>IF($G$11="","", VLOOKUP(B20,PRODUCTOS!1:1048576,2,FALSE))</f>
        <v>Té Dharamsala</v>
      </c>
      <c r="E20" s="68"/>
      <c r="F20" s="69"/>
      <c r="G20" s="7">
        <f>IF($G$11="","",VLOOKUP(B20,PRODUCTOS!1:1048576,6,FALSE))</f>
        <v>18</v>
      </c>
      <c r="H20" s="17">
        <f>IF($G$11="","", C20*G20)</f>
        <v>90</v>
      </c>
    </row>
    <row r="21" spans="2:8" x14ac:dyDescent="0.25">
      <c r="B21" s="8">
        <f>IF($G$11="","", 6)</f>
        <v>6</v>
      </c>
      <c r="C21" s="8">
        <f>IF($G$11="","", 4)</f>
        <v>4</v>
      </c>
      <c r="D21" s="70" t="str">
        <f>IF($G$11="","",VLOOKUP(B21,PRODUCTOS!1:1048576,2,FALSE))</f>
        <v>Mermelada de grosellas de la abuela</v>
      </c>
      <c r="E21" s="71"/>
      <c r="F21" s="72"/>
      <c r="G21" s="9">
        <f>IF($G$11="","",VLOOKUP(B21,PRODUCTOS!1:1048576,6,FALSE))</f>
        <v>25</v>
      </c>
      <c r="H21" s="18">
        <f>IF($G$11="","", C21*G21)</f>
        <v>100</v>
      </c>
    </row>
    <row r="22" spans="2:8" x14ac:dyDescent="0.25">
      <c r="B22" s="8">
        <f>IF($G$11="","", 8)</f>
        <v>8</v>
      </c>
      <c r="C22" s="8">
        <f>IF($G$11="","", 9)</f>
        <v>9</v>
      </c>
      <c r="D22" s="73" t="str">
        <f>IF($G$11="","",VLOOKUP(B22,PRODUCTOS!1:1048576,2,FALSE))</f>
        <v>Salsa de arándanos Northwoods</v>
      </c>
      <c r="E22" s="74"/>
      <c r="F22" s="75"/>
      <c r="G22" s="9">
        <f>IF($G$11="","",VLOOKUP(B22,PRODUCTOS!1:1048576,6,FALSE))</f>
        <v>40</v>
      </c>
      <c r="H22" s="18">
        <f>IF($G$11="","", C22*G22)</f>
        <v>360</v>
      </c>
    </row>
    <row r="23" spans="2:8" x14ac:dyDescent="0.25">
      <c r="B23" s="8">
        <f>IF($G$11="","", 4)</f>
        <v>4</v>
      </c>
      <c r="C23" s="8">
        <f>IF($G$11="","", 62)</f>
        <v>62</v>
      </c>
      <c r="D23" s="76" t="str">
        <f>IF($G$11="","",VLOOKUP(B23,PRODUCTOS!1:1048576,2,FALSE))</f>
        <v>Especias Cajun del chef Anton</v>
      </c>
      <c r="E23" s="77"/>
      <c r="F23" s="78"/>
      <c r="G23" s="9">
        <f>IF($G$11="","",VLOOKUP(B23,PRODUCTOS!1:1048576,6,FALSE))</f>
        <v>22</v>
      </c>
      <c r="H23" s="18">
        <f>IF($G$11="","", C23*G23)</f>
        <v>1364</v>
      </c>
    </row>
    <row r="24" spans="2:8" x14ac:dyDescent="0.25">
      <c r="B24" s="8">
        <f>IF($G$11="","", 19)</f>
        <v>19</v>
      </c>
      <c r="C24" s="8">
        <f>IF($G$11="","", 37)</f>
        <v>37</v>
      </c>
      <c r="D24" s="76" t="str">
        <f>IF($G$11="","",VLOOKUP(B24,PRODUCTOS!1:1048576,2,FALSE))</f>
        <v>Pastas de té de chocolate</v>
      </c>
      <c r="E24" s="77"/>
      <c r="F24" s="78"/>
      <c r="G24" s="9">
        <f>IF($G$11="","",VLOOKUP(B24,PRODUCTOS!1:1048576,6,FALSE))</f>
        <v>9.1999999999999993</v>
      </c>
      <c r="H24" s="18">
        <f>IF($G$11="","", C24*G24)</f>
        <v>340.4</v>
      </c>
    </row>
    <row r="25" spans="2:8" x14ac:dyDescent="0.25">
      <c r="B25" s="8">
        <f>IF($G$11="","", 22)</f>
        <v>22</v>
      </c>
      <c r="C25" s="8">
        <f>IF($G$11="","", 44)</f>
        <v>44</v>
      </c>
      <c r="D25" s="76" t="str">
        <f>IF($G$11="","",VLOOKUP(B25,PRODUCTOS!1:1048576,2,FALSE))</f>
        <v>Pan de centeno crujiente estilo Gustaf's</v>
      </c>
      <c r="E25" s="77"/>
      <c r="F25" s="78"/>
      <c r="G25" s="9">
        <f>IF($G$11="","",VLOOKUP(B25,PRODUCTOS!1:1048576,6,FALSE))</f>
        <v>21</v>
      </c>
      <c r="H25" s="18">
        <f>IF($G$11="","", C25*G25)</f>
        <v>924</v>
      </c>
    </row>
    <row r="26" spans="2:8" ht="15.75" thickBot="1" x14ac:dyDescent="0.3">
      <c r="B26" s="10">
        <f>IF($G$11="","", 15)</f>
        <v>15</v>
      </c>
      <c r="C26" s="10">
        <f>IF($G$11="","", 12)</f>
        <v>12</v>
      </c>
      <c r="D26" s="53" t="str">
        <f>IF($G$11="","",VLOOKUP(B26,PRODUCTOS!1:1048576,2,FALSE))</f>
        <v>Salsa de soja baja en sodio</v>
      </c>
      <c r="E26" s="54"/>
      <c r="F26" s="55"/>
      <c r="G26" s="11">
        <f>IF($G$11="","",VLOOKUP(B26,PRODUCTOS!1:1048576,6,FALSE))</f>
        <v>15.5</v>
      </c>
      <c r="H26" s="19">
        <f>IF($G$11="","", C26*G26)</f>
        <v>186</v>
      </c>
    </row>
    <row r="27" spans="2:8" ht="16.5" thickTop="1" thickBot="1" x14ac:dyDescent="0.3">
      <c r="F27" s="20"/>
      <c r="G27" s="21" t="s">
        <v>17</v>
      </c>
      <c r="H27" s="14">
        <f>IF($G$11="","",SUM(H20:H26))</f>
        <v>3364.4</v>
      </c>
    </row>
    <row r="28" spans="2:8" ht="30" customHeight="1" thickTop="1" thickBot="1" x14ac:dyDescent="0.3">
      <c r="B28" s="50" t="s">
        <v>919</v>
      </c>
      <c r="C28" s="49" t="s">
        <v>921</v>
      </c>
      <c r="F28" s="22" t="s">
        <v>18</v>
      </c>
      <c r="G28" s="23">
        <v>0.05</v>
      </c>
      <c r="H28" s="15">
        <f>IF($G$11="","",IF(C28="CONTADO",H27*5%,))</f>
        <v>168.22000000000003</v>
      </c>
    </row>
    <row r="29" spans="2:8" ht="15.75" thickTop="1" x14ac:dyDescent="0.25">
      <c r="F29" s="24"/>
      <c r="G29" s="25" t="s">
        <v>19</v>
      </c>
      <c r="H29" s="15">
        <f>IF($G$11="","", H27-H28)</f>
        <v>3196.1800000000003</v>
      </c>
    </row>
    <row r="30" spans="2:8" ht="15.75" thickBot="1" x14ac:dyDescent="0.3">
      <c r="F30" s="26" t="s">
        <v>20</v>
      </c>
      <c r="G30" s="27">
        <v>0.21</v>
      </c>
      <c r="H30" s="15">
        <f>IF($G$11="","", H29*G30)</f>
        <v>671.19780000000003</v>
      </c>
    </row>
    <row r="31" spans="2:8" ht="21" thickTop="1" thickBot="1" x14ac:dyDescent="0.35">
      <c r="F31" s="59" t="s">
        <v>21</v>
      </c>
      <c r="G31" s="60"/>
      <c r="H31" s="16">
        <f>IF($G$11="","", H29+H30)</f>
        <v>3867.3778000000002</v>
      </c>
    </row>
    <row r="32" spans="2:8" ht="15.75" thickTop="1" x14ac:dyDescent="0.25"/>
  </sheetData>
  <mergeCells count="17">
    <mergeCell ref="F31:G31"/>
    <mergeCell ref="D13:H13"/>
    <mergeCell ref="D14:H14"/>
    <mergeCell ref="D15:H15"/>
    <mergeCell ref="D16:H16"/>
    <mergeCell ref="D17:H17"/>
    <mergeCell ref="D20:F20"/>
    <mergeCell ref="D21:F21"/>
    <mergeCell ref="D22:F22"/>
    <mergeCell ref="D23:F23"/>
    <mergeCell ref="D24:F24"/>
    <mergeCell ref="D25:F25"/>
    <mergeCell ref="C11:F11"/>
    <mergeCell ref="B1:H1"/>
    <mergeCell ref="D26:F26"/>
    <mergeCell ref="C10:F10"/>
    <mergeCell ref="D19:F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2"/>
  <sheetViews>
    <sheetView topLeftCell="B1" workbookViewId="0">
      <selection activeCell="A2" sqref="A2"/>
    </sheetView>
  </sheetViews>
  <sheetFormatPr baseColWidth="10" defaultRowHeight="15" x14ac:dyDescent="0.25"/>
  <cols>
    <col min="2" max="2" width="32.85546875" bestFit="1" customWidth="1"/>
    <col min="3" max="3" width="22" bestFit="1" customWidth="1"/>
    <col min="4" max="4" width="27.28515625" bestFit="1" customWidth="1"/>
    <col min="5" max="5" width="41.42578125" bestFit="1" customWidth="1"/>
    <col min="8" max="8" width="13.140625" bestFit="1" customWidth="1"/>
    <col min="10" max="11" width="14.85546875" bestFit="1" customWidth="1"/>
  </cols>
  <sheetData>
    <row r="1" spans="1:11" ht="15.75" x14ac:dyDescent="0.25">
      <c r="A1" s="32" t="s">
        <v>23</v>
      </c>
      <c r="B1" s="32" t="s">
        <v>24</v>
      </c>
      <c r="C1" s="32" t="s">
        <v>25</v>
      </c>
      <c r="D1" s="32" t="s">
        <v>26</v>
      </c>
      <c r="E1" s="32" t="s">
        <v>27</v>
      </c>
      <c r="F1" s="32" t="s">
        <v>10</v>
      </c>
      <c r="G1" s="32" t="s">
        <v>28</v>
      </c>
      <c r="H1" s="32" t="s">
        <v>29</v>
      </c>
      <c r="I1" s="32" t="s">
        <v>30</v>
      </c>
      <c r="J1" s="32" t="s">
        <v>12</v>
      </c>
      <c r="K1" s="32" t="s">
        <v>31</v>
      </c>
    </row>
    <row r="2" spans="1:11" x14ac:dyDescent="0.25">
      <c r="A2" s="31" t="s">
        <v>32</v>
      </c>
      <c r="B2" s="31" t="s">
        <v>33</v>
      </c>
      <c r="C2" s="31" t="s">
        <v>34</v>
      </c>
      <c r="D2" s="31" t="s">
        <v>35</v>
      </c>
      <c r="E2" s="31" t="s">
        <v>36</v>
      </c>
      <c r="F2" s="31" t="s">
        <v>37</v>
      </c>
      <c r="G2" s="30"/>
      <c r="H2" s="31" t="s">
        <v>38</v>
      </c>
      <c r="I2" s="31" t="s">
        <v>39</v>
      </c>
      <c r="J2" s="31" t="s">
        <v>40</v>
      </c>
      <c r="K2" s="31" t="s">
        <v>41</v>
      </c>
    </row>
    <row r="3" spans="1:11" x14ac:dyDescent="0.25">
      <c r="A3" s="31" t="s">
        <v>42</v>
      </c>
      <c r="B3" s="31" t="s">
        <v>43</v>
      </c>
      <c r="C3" s="31" t="s">
        <v>44</v>
      </c>
      <c r="D3" s="31" t="s">
        <v>45</v>
      </c>
      <c r="E3" s="31" t="s">
        <v>46</v>
      </c>
      <c r="F3" s="31" t="s">
        <v>47</v>
      </c>
      <c r="G3" s="30"/>
      <c r="H3" s="31" t="s">
        <v>48</v>
      </c>
      <c r="I3" s="31" t="s">
        <v>49</v>
      </c>
      <c r="J3" s="31" t="s">
        <v>50</v>
      </c>
      <c r="K3" s="31" t="s">
        <v>51</v>
      </c>
    </row>
    <row r="4" spans="1:11" x14ac:dyDescent="0.25">
      <c r="A4" s="31" t="s">
        <v>52</v>
      </c>
      <c r="B4" s="31" t="s">
        <v>53</v>
      </c>
      <c r="C4" s="31" t="s">
        <v>54</v>
      </c>
      <c r="D4" s="31" t="s">
        <v>45</v>
      </c>
      <c r="E4" s="31" t="s">
        <v>55</v>
      </c>
      <c r="F4" s="31" t="s">
        <v>47</v>
      </c>
      <c r="G4" s="30"/>
      <c r="H4" s="31" t="s">
        <v>56</v>
      </c>
      <c r="I4" s="31" t="s">
        <v>49</v>
      </c>
      <c r="J4" s="31" t="s">
        <v>57</v>
      </c>
      <c r="K4" s="30"/>
    </row>
    <row r="5" spans="1:11" x14ac:dyDescent="0.25">
      <c r="A5" s="31" t="s">
        <v>58</v>
      </c>
      <c r="B5" s="31" t="s">
        <v>59</v>
      </c>
      <c r="C5" s="31" t="s">
        <v>60</v>
      </c>
      <c r="D5" s="31" t="s">
        <v>35</v>
      </c>
      <c r="E5" s="31" t="s">
        <v>61</v>
      </c>
      <c r="F5" s="31" t="s">
        <v>62</v>
      </c>
      <c r="G5" s="30"/>
      <c r="H5" s="31" t="s">
        <v>63</v>
      </c>
      <c r="I5" s="31" t="s">
        <v>64</v>
      </c>
      <c r="J5" s="31" t="s">
        <v>65</v>
      </c>
      <c r="K5" s="31" t="s">
        <v>66</v>
      </c>
    </row>
    <row r="6" spans="1:11" x14ac:dyDescent="0.25">
      <c r="A6" s="31" t="s">
        <v>67</v>
      </c>
      <c r="B6" s="31" t="s">
        <v>68</v>
      </c>
      <c r="C6" s="31" t="s">
        <v>69</v>
      </c>
      <c r="D6" s="31" t="s">
        <v>70</v>
      </c>
      <c r="E6" s="31" t="s">
        <v>71</v>
      </c>
      <c r="F6" s="31" t="s">
        <v>72</v>
      </c>
      <c r="G6" s="30"/>
      <c r="H6" s="31" t="s">
        <v>73</v>
      </c>
      <c r="I6" s="31" t="s">
        <v>74</v>
      </c>
      <c r="J6" s="31" t="s">
        <v>75</v>
      </c>
      <c r="K6" s="31" t="s">
        <v>76</v>
      </c>
    </row>
    <row r="7" spans="1:11" x14ac:dyDescent="0.25">
      <c r="A7" s="31" t="s">
        <v>77</v>
      </c>
      <c r="B7" s="31" t="s">
        <v>78</v>
      </c>
      <c r="C7" s="31" t="s">
        <v>79</v>
      </c>
      <c r="D7" s="31" t="s">
        <v>35</v>
      </c>
      <c r="E7" s="31" t="s">
        <v>80</v>
      </c>
      <c r="F7" s="31" t="s">
        <v>81</v>
      </c>
      <c r="G7" s="30"/>
      <c r="H7" s="31" t="s">
        <v>82</v>
      </c>
      <c r="I7" s="31" t="s">
        <v>39</v>
      </c>
      <c r="J7" s="31" t="s">
        <v>83</v>
      </c>
      <c r="K7" s="31" t="s">
        <v>84</v>
      </c>
    </row>
    <row r="8" spans="1:11" x14ac:dyDescent="0.25">
      <c r="A8" s="31" t="s">
        <v>85</v>
      </c>
      <c r="B8" s="31" t="s">
        <v>86</v>
      </c>
      <c r="C8" s="31" t="s">
        <v>87</v>
      </c>
      <c r="D8" s="31" t="s">
        <v>88</v>
      </c>
      <c r="E8" s="31" t="s">
        <v>89</v>
      </c>
      <c r="F8" s="31" t="s">
        <v>90</v>
      </c>
      <c r="G8" s="30"/>
      <c r="H8" s="31" t="s">
        <v>91</v>
      </c>
      <c r="I8" s="31" t="s">
        <v>92</v>
      </c>
      <c r="J8" s="31" t="s">
        <v>93</v>
      </c>
      <c r="K8" s="31" t="s">
        <v>94</v>
      </c>
    </row>
    <row r="9" spans="1:11" x14ac:dyDescent="0.25">
      <c r="A9" s="31" t="s">
        <v>95</v>
      </c>
      <c r="B9" s="31" t="s">
        <v>96</v>
      </c>
      <c r="C9" s="31" t="s">
        <v>97</v>
      </c>
      <c r="D9" s="31" t="s">
        <v>45</v>
      </c>
      <c r="E9" s="31" t="s">
        <v>98</v>
      </c>
      <c r="F9" s="31" t="s">
        <v>99</v>
      </c>
      <c r="G9" s="30"/>
      <c r="H9" s="31" t="s">
        <v>100</v>
      </c>
      <c r="I9" s="31" t="s">
        <v>101</v>
      </c>
      <c r="J9" s="31" t="s">
        <v>102</v>
      </c>
      <c r="K9" s="31" t="s">
        <v>103</v>
      </c>
    </row>
    <row r="10" spans="1:11" x14ac:dyDescent="0.25">
      <c r="A10" s="31" t="s">
        <v>104</v>
      </c>
      <c r="B10" s="31" t="s">
        <v>105</v>
      </c>
      <c r="C10" s="31" t="s">
        <v>106</v>
      </c>
      <c r="D10" s="31" t="s">
        <v>45</v>
      </c>
      <c r="E10" s="31" t="s">
        <v>107</v>
      </c>
      <c r="F10" s="31" t="s">
        <v>108</v>
      </c>
      <c r="G10" s="30"/>
      <c r="H10" s="31" t="s">
        <v>109</v>
      </c>
      <c r="I10" s="31" t="s">
        <v>92</v>
      </c>
      <c r="J10" s="31" t="s">
        <v>110</v>
      </c>
      <c r="K10" s="31" t="s">
        <v>111</v>
      </c>
    </row>
    <row r="11" spans="1:11" x14ac:dyDescent="0.25">
      <c r="A11" s="31" t="s">
        <v>112</v>
      </c>
      <c r="B11" s="31" t="s">
        <v>113</v>
      </c>
      <c r="C11" s="31" t="s">
        <v>114</v>
      </c>
      <c r="D11" s="31" t="s">
        <v>115</v>
      </c>
      <c r="E11" s="31" t="s">
        <v>116</v>
      </c>
      <c r="F11" s="31" t="s">
        <v>117</v>
      </c>
      <c r="G11" s="31" t="s">
        <v>118</v>
      </c>
      <c r="H11" s="31" t="s">
        <v>119</v>
      </c>
      <c r="I11" s="31" t="s">
        <v>120</v>
      </c>
      <c r="J11" s="31" t="s">
        <v>121</v>
      </c>
      <c r="K11" s="31" t="s">
        <v>122</v>
      </c>
    </row>
    <row r="12" spans="1:11" x14ac:dyDescent="0.25">
      <c r="A12" s="31" t="s">
        <v>123</v>
      </c>
      <c r="B12" s="31" t="s">
        <v>124</v>
      </c>
      <c r="C12" s="31" t="s">
        <v>125</v>
      </c>
      <c r="D12" s="31" t="s">
        <v>35</v>
      </c>
      <c r="E12" s="31" t="s">
        <v>126</v>
      </c>
      <c r="F12" s="31" t="s">
        <v>62</v>
      </c>
      <c r="G12" s="30"/>
      <c r="H12" s="31" t="s">
        <v>127</v>
      </c>
      <c r="I12" s="31" t="s">
        <v>64</v>
      </c>
      <c r="J12" s="31" t="s">
        <v>128</v>
      </c>
      <c r="K12" s="30"/>
    </row>
    <row r="13" spans="1:11" x14ac:dyDescent="0.25">
      <c r="A13" s="31" t="s">
        <v>129</v>
      </c>
      <c r="B13" s="31" t="s">
        <v>130</v>
      </c>
      <c r="C13" s="31" t="s">
        <v>131</v>
      </c>
      <c r="D13" s="31" t="s">
        <v>132</v>
      </c>
      <c r="E13" s="31" t="s">
        <v>133</v>
      </c>
      <c r="F13" s="31" t="s">
        <v>134</v>
      </c>
      <c r="G13" s="30"/>
      <c r="H13" s="31" t="s">
        <v>135</v>
      </c>
      <c r="I13" s="31" t="s">
        <v>136</v>
      </c>
      <c r="J13" s="31" t="s">
        <v>137</v>
      </c>
      <c r="K13" s="31" t="s">
        <v>138</v>
      </c>
    </row>
    <row r="14" spans="1:11" x14ac:dyDescent="0.25">
      <c r="A14" s="31" t="s">
        <v>139</v>
      </c>
      <c r="B14" s="31" t="s">
        <v>140</v>
      </c>
      <c r="C14" s="31" t="s">
        <v>141</v>
      </c>
      <c r="D14" s="31" t="s">
        <v>88</v>
      </c>
      <c r="E14" s="31" t="s">
        <v>142</v>
      </c>
      <c r="F14" s="31" t="s">
        <v>47</v>
      </c>
      <c r="G14" s="30"/>
      <c r="H14" s="31" t="s">
        <v>143</v>
      </c>
      <c r="I14" s="31" t="s">
        <v>49</v>
      </c>
      <c r="J14" s="31" t="s">
        <v>144</v>
      </c>
      <c r="K14" s="31" t="s">
        <v>145</v>
      </c>
    </row>
    <row r="15" spans="1:11" x14ac:dyDescent="0.25">
      <c r="A15" s="31" t="s">
        <v>146</v>
      </c>
      <c r="B15" s="31" t="s">
        <v>147</v>
      </c>
      <c r="C15" s="31" t="s">
        <v>148</v>
      </c>
      <c r="D15" s="31" t="s">
        <v>45</v>
      </c>
      <c r="E15" s="31" t="s">
        <v>149</v>
      </c>
      <c r="F15" s="31" t="s">
        <v>150</v>
      </c>
      <c r="G15" s="30"/>
      <c r="H15" s="31" t="s">
        <v>151</v>
      </c>
      <c r="I15" s="31" t="s">
        <v>152</v>
      </c>
      <c r="J15" s="31" t="s">
        <v>153</v>
      </c>
      <c r="K15" s="30"/>
    </row>
    <row r="16" spans="1:11" x14ac:dyDescent="0.25">
      <c r="A16" s="31" t="s">
        <v>154</v>
      </c>
      <c r="B16" s="31" t="s">
        <v>155</v>
      </c>
      <c r="C16" s="31" t="s">
        <v>156</v>
      </c>
      <c r="D16" s="31" t="s">
        <v>157</v>
      </c>
      <c r="E16" s="31" t="s">
        <v>158</v>
      </c>
      <c r="F16" s="31" t="s">
        <v>159</v>
      </c>
      <c r="G16" s="31" t="s">
        <v>160</v>
      </c>
      <c r="H16" s="31" t="s">
        <v>161</v>
      </c>
      <c r="I16" s="31" t="s">
        <v>162</v>
      </c>
      <c r="J16" s="31" t="s">
        <v>163</v>
      </c>
      <c r="K16" s="30"/>
    </row>
    <row r="17" spans="1:11" x14ac:dyDescent="0.25">
      <c r="A17" s="31" t="s">
        <v>164</v>
      </c>
      <c r="B17" s="31" t="s">
        <v>165</v>
      </c>
      <c r="C17" s="31" t="s">
        <v>166</v>
      </c>
      <c r="D17" s="31" t="s">
        <v>35</v>
      </c>
      <c r="E17" s="31" t="s">
        <v>167</v>
      </c>
      <c r="F17" s="31" t="s">
        <v>62</v>
      </c>
      <c r="G17" s="30"/>
      <c r="H17" s="31" t="s">
        <v>168</v>
      </c>
      <c r="I17" s="31" t="s">
        <v>64</v>
      </c>
      <c r="J17" s="31" t="s">
        <v>169</v>
      </c>
      <c r="K17" s="31" t="s">
        <v>170</v>
      </c>
    </row>
    <row r="18" spans="1:11" x14ac:dyDescent="0.25">
      <c r="A18" s="31" t="s">
        <v>171</v>
      </c>
      <c r="B18" s="31" t="s">
        <v>172</v>
      </c>
      <c r="C18" s="31" t="s">
        <v>173</v>
      </c>
      <c r="D18" s="31" t="s">
        <v>70</v>
      </c>
      <c r="E18" s="31" t="s">
        <v>174</v>
      </c>
      <c r="F18" s="31" t="s">
        <v>175</v>
      </c>
      <c r="G18" s="30"/>
      <c r="H18" s="31" t="s">
        <v>176</v>
      </c>
      <c r="I18" s="31" t="s">
        <v>39</v>
      </c>
      <c r="J18" s="31" t="s">
        <v>177</v>
      </c>
      <c r="K18" s="31" t="s">
        <v>178</v>
      </c>
    </row>
    <row r="19" spans="1:11" x14ac:dyDescent="0.25">
      <c r="A19" s="31" t="s">
        <v>179</v>
      </c>
      <c r="B19" s="31" t="s">
        <v>180</v>
      </c>
      <c r="C19" s="31" t="s">
        <v>181</v>
      </c>
      <c r="D19" s="31" t="s">
        <v>45</v>
      </c>
      <c r="E19" s="31" t="s">
        <v>182</v>
      </c>
      <c r="F19" s="31" t="s">
        <v>183</v>
      </c>
      <c r="G19" s="30"/>
      <c r="H19" s="31" t="s">
        <v>184</v>
      </c>
      <c r="I19" s="31" t="s">
        <v>92</v>
      </c>
      <c r="J19" s="31" t="s">
        <v>185</v>
      </c>
      <c r="K19" s="31" t="s">
        <v>186</v>
      </c>
    </row>
    <row r="20" spans="1:11" x14ac:dyDescent="0.25">
      <c r="A20" s="31" t="s">
        <v>187</v>
      </c>
      <c r="B20" s="31" t="s">
        <v>188</v>
      </c>
      <c r="C20" s="31" t="s">
        <v>189</v>
      </c>
      <c r="D20" s="31" t="s">
        <v>132</v>
      </c>
      <c r="E20" s="31" t="s">
        <v>190</v>
      </c>
      <c r="F20" s="31" t="s">
        <v>62</v>
      </c>
      <c r="G20" s="30"/>
      <c r="H20" s="31" t="s">
        <v>191</v>
      </c>
      <c r="I20" s="31" t="s">
        <v>64</v>
      </c>
      <c r="J20" s="31" t="s">
        <v>192</v>
      </c>
      <c r="K20" s="31" t="s">
        <v>193</v>
      </c>
    </row>
    <row r="21" spans="1:11" x14ac:dyDescent="0.25">
      <c r="A21" s="31" t="s">
        <v>194</v>
      </c>
      <c r="B21" s="31" t="s">
        <v>195</v>
      </c>
      <c r="C21" s="31" t="s">
        <v>196</v>
      </c>
      <c r="D21" s="31" t="s">
        <v>197</v>
      </c>
      <c r="E21" s="31" t="s">
        <v>198</v>
      </c>
      <c r="F21" s="31" t="s">
        <v>199</v>
      </c>
      <c r="G21" s="30"/>
      <c r="H21" s="31" t="s">
        <v>200</v>
      </c>
      <c r="I21" s="31" t="s">
        <v>201</v>
      </c>
      <c r="J21" s="31" t="s">
        <v>202</v>
      </c>
      <c r="K21" s="31" t="s">
        <v>203</v>
      </c>
    </row>
    <row r="22" spans="1:11" x14ac:dyDescent="0.25">
      <c r="A22" s="31" t="s">
        <v>204</v>
      </c>
      <c r="B22" s="31" t="s">
        <v>205</v>
      </c>
      <c r="C22" s="31" t="s">
        <v>206</v>
      </c>
      <c r="D22" s="31" t="s">
        <v>207</v>
      </c>
      <c r="E22" s="31" t="s">
        <v>208</v>
      </c>
      <c r="F22" s="31" t="s">
        <v>209</v>
      </c>
      <c r="G22" s="31" t="s">
        <v>160</v>
      </c>
      <c r="H22" s="31" t="s">
        <v>210</v>
      </c>
      <c r="I22" s="31" t="s">
        <v>162</v>
      </c>
      <c r="J22" s="31" t="s">
        <v>211</v>
      </c>
      <c r="K22" s="30"/>
    </row>
    <row r="23" spans="1:11" x14ac:dyDescent="0.25">
      <c r="A23" s="31" t="s">
        <v>212</v>
      </c>
      <c r="B23" s="31" t="s">
        <v>213</v>
      </c>
      <c r="C23" s="31" t="s">
        <v>214</v>
      </c>
      <c r="D23" s="31" t="s">
        <v>115</v>
      </c>
      <c r="E23" s="31" t="s">
        <v>215</v>
      </c>
      <c r="F23" s="31" t="s">
        <v>99</v>
      </c>
      <c r="G23" s="30"/>
      <c r="H23" s="31" t="s">
        <v>216</v>
      </c>
      <c r="I23" s="31" t="s">
        <v>101</v>
      </c>
      <c r="J23" s="31" t="s">
        <v>217</v>
      </c>
      <c r="K23" s="31" t="s">
        <v>218</v>
      </c>
    </row>
    <row r="24" spans="1:11" x14ac:dyDescent="0.25">
      <c r="A24" s="31" t="s">
        <v>219</v>
      </c>
      <c r="B24" s="31" t="s">
        <v>220</v>
      </c>
      <c r="C24" s="31" t="s">
        <v>221</v>
      </c>
      <c r="D24" s="31" t="s">
        <v>222</v>
      </c>
      <c r="E24" s="31" t="s">
        <v>223</v>
      </c>
      <c r="F24" s="31" t="s">
        <v>224</v>
      </c>
      <c r="G24" s="30"/>
      <c r="H24" s="31" t="s">
        <v>225</v>
      </c>
      <c r="I24" s="31" t="s">
        <v>92</v>
      </c>
      <c r="J24" s="31" t="s">
        <v>226</v>
      </c>
      <c r="K24" s="31" t="s">
        <v>227</v>
      </c>
    </row>
    <row r="25" spans="1:11" x14ac:dyDescent="0.25">
      <c r="A25" s="31" t="s">
        <v>228</v>
      </c>
      <c r="B25" s="31" t="s">
        <v>229</v>
      </c>
      <c r="C25" s="31" t="s">
        <v>230</v>
      </c>
      <c r="D25" s="31" t="s">
        <v>45</v>
      </c>
      <c r="E25" s="31" t="s">
        <v>231</v>
      </c>
      <c r="F25" s="31" t="s">
        <v>232</v>
      </c>
      <c r="G25" s="30"/>
      <c r="H25" s="31" t="s">
        <v>233</v>
      </c>
      <c r="I25" s="31" t="s">
        <v>74</v>
      </c>
      <c r="J25" s="31" t="s">
        <v>234</v>
      </c>
      <c r="K25" s="30"/>
    </row>
    <row r="26" spans="1:11" x14ac:dyDescent="0.25">
      <c r="A26" s="31" t="s">
        <v>235</v>
      </c>
      <c r="B26" s="31" t="s">
        <v>236</v>
      </c>
      <c r="C26" s="31" t="s">
        <v>237</v>
      </c>
      <c r="D26" s="31" t="s">
        <v>88</v>
      </c>
      <c r="E26" s="31" t="s">
        <v>238</v>
      </c>
      <c r="F26" s="31" t="s">
        <v>239</v>
      </c>
      <c r="G26" s="30"/>
      <c r="H26" s="31" t="s">
        <v>240</v>
      </c>
      <c r="I26" s="31" t="s">
        <v>39</v>
      </c>
      <c r="J26" s="31" t="s">
        <v>241</v>
      </c>
      <c r="K26" s="31" t="s">
        <v>242</v>
      </c>
    </row>
    <row r="27" spans="1:11" x14ac:dyDescent="0.25">
      <c r="A27" s="31" t="s">
        <v>243</v>
      </c>
      <c r="B27" s="31" t="s">
        <v>244</v>
      </c>
      <c r="C27" s="31" t="s">
        <v>245</v>
      </c>
      <c r="D27" s="31" t="s">
        <v>88</v>
      </c>
      <c r="E27" s="31" t="s">
        <v>246</v>
      </c>
      <c r="F27" s="31" t="s">
        <v>183</v>
      </c>
      <c r="G27" s="30"/>
      <c r="H27" s="31" t="s">
        <v>184</v>
      </c>
      <c r="I27" s="31" t="s">
        <v>92</v>
      </c>
      <c r="J27" s="31" t="s">
        <v>247</v>
      </c>
      <c r="K27" s="31" t="s">
        <v>248</v>
      </c>
    </row>
    <row r="28" spans="1:11" x14ac:dyDescent="0.25">
      <c r="A28" s="31" t="s">
        <v>249</v>
      </c>
      <c r="B28" s="31" t="s">
        <v>250</v>
      </c>
      <c r="C28" s="31" t="s">
        <v>251</v>
      </c>
      <c r="D28" s="31" t="s">
        <v>35</v>
      </c>
      <c r="E28" s="31" t="s">
        <v>252</v>
      </c>
      <c r="F28" s="31" t="s">
        <v>253</v>
      </c>
      <c r="G28" s="30"/>
      <c r="H28" s="31" t="s">
        <v>254</v>
      </c>
      <c r="I28" s="31" t="s">
        <v>255</v>
      </c>
      <c r="J28" s="31" t="s">
        <v>256</v>
      </c>
      <c r="K28" s="31" t="s">
        <v>257</v>
      </c>
    </row>
    <row r="29" spans="1:11" x14ac:dyDescent="0.25">
      <c r="A29" s="31" t="s">
        <v>258</v>
      </c>
      <c r="B29" s="31" t="s">
        <v>259</v>
      </c>
      <c r="C29" s="31" t="s">
        <v>260</v>
      </c>
      <c r="D29" s="31" t="s">
        <v>197</v>
      </c>
      <c r="E29" s="31" t="s">
        <v>261</v>
      </c>
      <c r="F29" s="31" t="s">
        <v>262</v>
      </c>
      <c r="G29" s="30"/>
      <c r="H29" s="31" t="s">
        <v>263</v>
      </c>
      <c r="I29" s="31" t="s">
        <v>264</v>
      </c>
      <c r="J29" s="31" t="s">
        <v>265</v>
      </c>
      <c r="K29" s="31" t="s">
        <v>266</v>
      </c>
    </row>
    <row r="30" spans="1:11" x14ac:dyDescent="0.25">
      <c r="A30" s="31" t="s">
        <v>267</v>
      </c>
      <c r="B30" s="31" t="s">
        <v>268</v>
      </c>
      <c r="C30" s="31" t="s">
        <v>269</v>
      </c>
      <c r="D30" s="31" t="s">
        <v>88</v>
      </c>
      <c r="E30" s="31" t="s">
        <v>270</v>
      </c>
      <c r="F30" s="31" t="s">
        <v>271</v>
      </c>
      <c r="G30" s="30"/>
      <c r="H30" s="31" t="s">
        <v>272</v>
      </c>
      <c r="I30" s="31" t="s">
        <v>101</v>
      </c>
      <c r="J30" s="31" t="s">
        <v>273</v>
      </c>
      <c r="K30" s="31" t="s">
        <v>274</v>
      </c>
    </row>
    <row r="31" spans="1:11" x14ac:dyDescent="0.25">
      <c r="A31" s="31" t="s">
        <v>275</v>
      </c>
      <c r="B31" s="31" t="s">
        <v>276</v>
      </c>
      <c r="C31" s="31" t="s">
        <v>277</v>
      </c>
      <c r="D31" s="31" t="s">
        <v>197</v>
      </c>
      <c r="E31" s="31" t="s">
        <v>278</v>
      </c>
      <c r="F31" s="31" t="s">
        <v>279</v>
      </c>
      <c r="G31" s="30"/>
      <c r="H31" s="31" t="s">
        <v>280</v>
      </c>
      <c r="I31" s="31" t="s">
        <v>101</v>
      </c>
      <c r="J31" s="31" t="s">
        <v>281</v>
      </c>
      <c r="K31" s="30"/>
    </row>
    <row r="32" spans="1:11" x14ac:dyDescent="0.25">
      <c r="A32" s="31" t="s">
        <v>282</v>
      </c>
      <c r="B32" s="31" t="s">
        <v>283</v>
      </c>
      <c r="C32" s="31" t="s">
        <v>284</v>
      </c>
      <c r="D32" s="31" t="s">
        <v>157</v>
      </c>
      <c r="E32" s="31" t="s">
        <v>285</v>
      </c>
      <c r="F32" s="31" t="s">
        <v>286</v>
      </c>
      <c r="G32" s="31" t="s">
        <v>160</v>
      </c>
      <c r="H32" s="31" t="s">
        <v>287</v>
      </c>
      <c r="I32" s="31" t="s">
        <v>162</v>
      </c>
      <c r="J32" s="31" t="s">
        <v>288</v>
      </c>
      <c r="K32" s="30"/>
    </row>
    <row r="33" spans="1:11" x14ac:dyDescent="0.25">
      <c r="A33" s="31" t="s">
        <v>289</v>
      </c>
      <c r="B33" s="31" t="s">
        <v>290</v>
      </c>
      <c r="C33" s="31" t="s">
        <v>291</v>
      </c>
      <c r="D33" s="31" t="s">
        <v>88</v>
      </c>
      <c r="E33" s="31" t="s">
        <v>292</v>
      </c>
      <c r="F33" s="31" t="s">
        <v>293</v>
      </c>
      <c r="G33" s="31" t="s">
        <v>294</v>
      </c>
      <c r="H33" s="31" t="s">
        <v>295</v>
      </c>
      <c r="I33" s="31" t="s">
        <v>296</v>
      </c>
      <c r="J33" s="31" t="s">
        <v>297</v>
      </c>
      <c r="K33" s="30"/>
    </row>
    <row r="34" spans="1:11" x14ac:dyDescent="0.25">
      <c r="A34" s="31" t="s">
        <v>298</v>
      </c>
      <c r="B34" s="31" t="s">
        <v>299</v>
      </c>
      <c r="C34" s="31" t="s">
        <v>300</v>
      </c>
      <c r="D34" s="31" t="s">
        <v>45</v>
      </c>
      <c r="E34" s="31" t="s">
        <v>301</v>
      </c>
      <c r="F34" s="31" t="s">
        <v>302</v>
      </c>
      <c r="G34" s="31" t="s">
        <v>303</v>
      </c>
      <c r="H34" s="31" t="s">
        <v>304</v>
      </c>
      <c r="I34" s="31" t="s">
        <v>305</v>
      </c>
      <c r="J34" s="31" t="s">
        <v>306</v>
      </c>
      <c r="K34" s="31" t="s">
        <v>307</v>
      </c>
    </row>
    <row r="35" spans="1:11" x14ac:dyDescent="0.25">
      <c r="A35" s="31" t="s">
        <v>308</v>
      </c>
      <c r="B35" s="31" t="s">
        <v>309</v>
      </c>
      <c r="C35" s="31" t="s">
        <v>310</v>
      </c>
      <c r="D35" s="31" t="s">
        <v>115</v>
      </c>
      <c r="E35" s="31" t="s">
        <v>311</v>
      </c>
      <c r="F35" s="31" t="s">
        <v>312</v>
      </c>
      <c r="G35" s="31" t="s">
        <v>313</v>
      </c>
      <c r="H35" s="31" t="s">
        <v>314</v>
      </c>
      <c r="I35" s="31" t="s">
        <v>162</v>
      </c>
      <c r="J35" s="31" t="s">
        <v>315</v>
      </c>
      <c r="K35" s="31" t="s">
        <v>316</v>
      </c>
    </row>
    <row r="36" spans="1:11" x14ac:dyDescent="0.25">
      <c r="A36" s="31" t="s">
        <v>317</v>
      </c>
      <c r="B36" s="31" t="s">
        <v>318</v>
      </c>
      <c r="C36" s="31" t="s">
        <v>319</v>
      </c>
      <c r="D36" s="31" t="s">
        <v>35</v>
      </c>
      <c r="E36" s="31" t="s">
        <v>320</v>
      </c>
      <c r="F36" s="31" t="s">
        <v>321</v>
      </c>
      <c r="G36" s="31" t="s">
        <v>322</v>
      </c>
      <c r="H36" s="31" t="s">
        <v>323</v>
      </c>
      <c r="I36" s="31" t="s">
        <v>305</v>
      </c>
      <c r="J36" s="31" t="s">
        <v>324</v>
      </c>
      <c r="K36" s="31" t="s">
        <v>325</v>
      </c>
    </row>
    <row r="37" spans="1:11" x14ac:dyDescent="0.25">
      <c r="A37" s="31" t="s">
        <v>326</v>
      </c>
      <c r="B37" s="31" t="s">
        <v>327</v>
      </c>
      <c r="C37" s="31" t="s">
        <v>328</v>
      </c>
      <c r="D37" s="31" t="s">
        <v>35</v>
      </c>
      <c r="E37" s="31" t="s">
        <v>329</v>
      </c>
      <c r="F37" s="31" t="s">
        <v>330</v>
      </c>
      <c r="G37" s="31" t="s">
        <v>294</v>
      </c>
      <c r="H37" s="31" t="s">
        <v>331</v>
      </c>
      <c r="I37" s="31" t="s">
        <v>296</v>
      </c>
      <c r="J37" s="31" t="s">
        <v>332</v>
      </c>
      <c r="K37" s="31" t="s">
        <v>333</v>
      </c>
    </row>
    <row r="38" spans="1:11" x14ac:dyDescent="0.25">
      <c r="A38" s="31" t="s">
        <v>334</v>
      </c>
      <c r="B38" s="31" t="s">
        <v>335</v>
      </c>
      <c r="C38" s="31" t="s">
        <v>336</v>
      </c>
      <c r="D38" s="31" t="s">
        <v>157</v>
      </c>
      <c r="E38" s="31" t="s">
        <v>337</v>
      </c>
      <c r="F38" s="31" t="s">
        <v>338</v>
      </c>
      <c r="G38" s="31" t="s">
        <v>339</v>
      </c>
      <c r="H38" s="30"/>
      <c r="I38" s="31" t="s">
        <v>340</v>
      </c>
      <c r="J38" s="31" t="s">
        <v>341</v>
      </c>
      <c r="K38" s="31" t="s">
        <v>342</v>
      </c>
    </row>
    <row r="39" spans="1:11" x14ac:dyDescent="0.25">
      <c r="A39" s="31" t="s">
        <v>343</v>
      </c>
      <c r="B39" s="31" t="s">
        <v>344</v>
      </c>
      <c r="C39" s="31" t="s">
        <v>345</v>
      </c>
      <c r="D39" s="31" t="s">
        <v>88</v>
      </c>
      <c r="E39" s="31" t="s">
        <v>346</v>
      </c>
      <c r="F39" s="31" t="s">
        <v>347</v>
      </c>
      <c r="G39" s="31" t="s">
        <v>348</v>
      </c>
      <c r="H39" s="31" t="s">
        <v>349</v>
      </c>
      <c r="I39" s="31" t="s">
        <v>64</v>
      </c>
      <c r="J39" s="31" t="s">
        <v>350</v>
      </c>
      <c r="K39" s="30"/>
    </row>
    <row r="40" spans="1:11" x14ac:dyDescent="0.25">
      <c r="A40" s="31" t="s">
        <v>351</v>
      </c>
      <c r="B40" s="31" t="s">
        <v>352</v>
      </c>
      <c r="C40" s="31" t="s">
        <v>353</v>
      </c>
      <c r="D40" s="31" t="s">
        <v>157</v>
      </c>
      <c r="E40" s="31" t="s">
        <v>354</v>
      </c>
      <c r="F40" s="31" t="s">
        <v>355</v>
      </c>
      <c r="G40" s="30"/>
      <c r="H40" s="31" t="s">
        <v>356</v>
      </c>
      <c r="I40" s="31" t="s">
        <v>39</v>
      </c>
      <c r="J40" s="31" t="s">
        <v>357</v>
      </c>
      <c r="K40" s="30"/>
    </row>
    <row r="41" spans="1:11" x14ac:dyDescent="0.25">
      <c r="A41" s="31" t="s">
        <v>358</v>
      </c>
      <c r="B41" s="31" t="s">
        <v>359</v>
      </c>
      <c r="C41" s="31" t="s">
        <v>360</v>
      </c>
      <c r="D41" s="31" t="s">
        <v>35</v>
      </c>
      <c r="E41" s="31" t="s">
        <v>361</v>
      </c>
      <c r="F41" s="31" t="s">
        <v>362</v>
      </c>
      <c r="G41" s="30"/>
      <c r="H41" s="31" t="s">
        <v>363</v>
      </c>
      <c r="I41" s="31" t="s">
        <v>92</v>
      </c>
      <c r="J41" s="31" t="s">
        <v>364</v>
      </c>
      <c r="K41" s="31" t="s">
        <v>365</v>
      </c>
    </row>
    <row r="42" spans="1:11" x14ac:dyDescent="0.25">
      <c r="A42" s="31" t="s">
        <v>366</v>
      </c>
      <c r="B42" s="31" t="s">
        <v>367</v>
      </c>
      <c r="C42" s="31" t="s">
        <v>368</v>
      </c>
      <c r="D42" s="31" t="s">
        <v>197</v>
      </c>
      <c r="E42" s="31" t="s">
        <v>369</v>
      </c>
      <c r="F42" s="31" t="s">
        <v>370</v>
      </c>
      <c r="G42" s="30"/>
      <c r="H42" s="31" t="s">
        <v>371</v>
      </c>
      <c r="I42" s="31" t="s">
        <v>92</v>
      </c>
      <c r="J42" s="31" t="s">
        <v>372</v>
      </c>
      <c r="K42" s="31" t="s">
        <v>373</v>
      </c>
    </row>
    <row r="43" spans="1:11" x14ac:dyDescent="0.25">
      <c r="A43" s="31" t="s">
        <v>374</v>
      </c>
      <c r="B43" s="31" t="s">
        <v>375</v>
      </c>
      <c r="C43" s="31" t="s">
        <v>376</v>
      </c>
      <c r="D43" s="31" t="s">
        <v>207</v>
      </c>
      <c r="E43" s="31" t="s">
        <v>377</v>
      </c>
      <c r="F43" s="31" t="s">
        <v>378</v>
      </c>
      <c r="G43" s="31" t="s">
        <v>118</v>
      </c>
      <c r="H43" s="31" t="s">
        <v>379</v>
      </c>
      <c r="I43" s="31" t="s">
        <v>120</v>
      </c>
      <c r="J43" s="31" t="s">
        <v>380</v>
      </c>
      <c r="K43" s="31" t="s">
        <v>381</v>
      </c>
    </row>
    <row r="44" spans="1:11" x14ac:dyDescent="0.25">
      <c r="A44" s="31" t="s">
        <v>382</v>
      </c>
      <c r="B44" s="31" t="s">
        <v>383</v>
      </c>
      <c r="C44" s="31" t="s">
        <v>384</v>
      </c>
      <c r="D44" s="31" t="s">
        <v>88</v>
      </c>
      <c r="E44" s="31" t="s">
        <v>385</v>
      </c>
      <c r="F44" s="31" t="s">
        <v>386</v>
      </c>
      <c r="G44" s="31" t="s">
        <v>387</v>
      </c>
      <c r="H44" s="31" t="s">
        <v>388</v>
      </c>
      <c r="I44" s="31" t="s">
        <v>296</v>
      </c>
      <c r="J44" s="31" t="s">
        <v>389</v>
      </c>
      <c r="K44" s="31" t="s">
        <v>390</v>
      </c>
    </row>
    <row r="45" spans="1:11" x14ac:dyDescent="0.25">
      <c r="A45" s="31" t="s">
        <v>391</v>
      </c>
      <c r="B45" s="31" t="s">
        <v>392</v>
      </c>
      <c r="C45" s="31" t="s">
        <v>393</v>
      </c>
      <c r="D45" s="31" t="s">
        <v>35</v>
      </c>
      <c r="E45" s="31" t="s">
        <v>394</v>
      </c>
      <c r="F45" s="31" t="s">
        <v>395</v>
      </c>
      <c r="G45" s="30"/>
      <c r="H45" s="31" t="s">
        <v>396</v>
      </c>
      <c r="I45" s="31" t="s">
        <v>39</v>
      </c>
      <c r="J45" s="31" t="s">
        <v>397</v>
      </c>
      <c r="K45" s="31" t="s">
        <v>398</v>
      </c>
    </row>
    <row r="46" spans="1:11" x14ac:dyDescent="0.25">
      <c r="A46" s="31" t="s">
        <v>399</v>
      </c>
      <c r="B46" s="31" t="s">
        <v>400</v>
      </c>
      <c r="C46" s="31" t="s">
        <v>401</v>
      </c>
      <c r="D46" s="31" t="s">
        <v>45</v>
      </c>
      <c r="E46" s="31" t="s">
        <v>402</v>
      </c>
      <c r="F46" s="31" t="s">
        <v>403</v>
      </c>
      <c r="G46" s="31" t="s">
        <v>404</v>
      </c>
      <c r="H46" s="31" t="s">
        <v>405</v>
      </c>
      <c r="I46" s="31" t="s">
        <v>296</v>
      </c>
      <c r="J46" s="31" t="s">
        <v>406</v>
      </c>
      <c r="K46" s="30"/>
    </row>
    <row r="47" spans="1:11" x14ac:dyDescent="0.25">
      <c r="A47" s="31" t="s">
        <v>407</v>
      </c>
      <c r="B47" s="31" t="s">
        <v>408</v>
      </c>
      <c r="C47" s="31" t="s">
        <v>409</v>
      </c>
      <c r="D47" s="31" t="s">
        <v>115</v>
      </c>
      <c r="E47" s="31" t="s">
        <v>410</v>
      </c>
      <c r="F47" s="31" t="s">
        <v>411</v>
      </c>
      <c r="G47" s="31" t="s">
        <v>412</v>
      </c>
      <c r="H47" s="31" t="s">
        <v>413</v>
      </c>
      <c r="I47" s="31" t="s">
        <v>305</v>
      </c>
      <c r="J47" s="31" t="s">
        <v>414</v>
      </c>
      <c r="K47" s="31" t="s">
        <v>415</v>
      </c>
    </row>
    <row r="48" spans="1:11" x14ac:dyDescent="0.25">
      <c r="A48" s="31" t="s">
        <v>416</v>
      </c>
      <c r="B48" s="31" t="s">
        <v>417</v>
      </c>
      <c r="C48" s="31" t="s">
        <v>418</v>
      </c>
      <c r="D48" s="31" t="s">
        <v>45</v>
      </c>
      <c r="E48" s="31" t="s">
        <v>419</v>
      </c>
      <c r="F48" s="31" t="s">
        <v>420</v>
      </c>
      <c r="G48" s="31" t="s">
        <v>421</v>
      </c>
      <c r="H48" s="31" t="s">
        <v>422</v>
      </c>
      <c r="I48" s="31" t="s">
        <v>305</v>
      </c>
      <c r="J48" s="31" t="s">
        <v>423</v>
      </c>
      <c r="K48" s="31" t="s">
        <v>424</v>
      </c>
    </row>
    <row r="49" spans="1:11" x14ac:dyDescent="0.25">
      <c r="A49" s="31" t="s">
        <v>425</v>
      </c>
      <c r="B49" s="31" t="s">
        <v>426</v>
      </c>
      <c r="C49" s="31" t="s">
        <v>427</v>
      </c>
      <c r="D49" s="31" t="s">
        <v>197</v>
      </c>
      <c r="E49" s="31" t="s">
        <v>428</v>
      </c>
      <c r="F49" s="31" t="s">
        <v>429</v>
      </c>
      <c r="G49" s="31" t="s">
        <v>294</v>
      </c>
      <c r="H49" s="31" t="s">
        <v>430</v>
      </c>
      <c r="I49" s="31" t="s">
        <v>296</v>
      </c>
      <c r="J49" s="31" t="s">
        <v>431</v>
      </c>
      <c r="K49" s="31" t="s">
        <v>432</v>
      </c>
    </row>
    <row r="50" spans="1:11" x14ac:dyDescent="0.25">
      <c r="A50" s="31" t="s">
        <v>433</v>
      </c>
      <c r="B50" s="31" t="s">
        <v>434</v>
      </c>
      <c r="C50" s="31" t="s">
        <v>435</v>
      </c>
      <c r="D50" s="31" t="s">
        <v>88</v>
      </c>
      <c r="E50" s="31" t="s">
        <v>436</v>
      </c>
      <c r="F50" s="31" t="s">
        <v>437</v>
      </c>
      <c r="G50" s="30"/>
      <c r="H50" s="31" t="s">
        <v>438</v>
      </c>
      <c r="I50" s="31" t="s">
        <v>255</v>
      </c>
      <c r="J50" s="31" t="s">
        <v>439</v>
      </c>
      <c r="K50" s="31" t="s">
        <v>440</v>
      </c>
    </row>
    <row r="51" spans="1:11" x14ac:dyDescent="0.25">
      <c r="A51" s="31" t="s">
        <v>441</v>
      </c>
      <c r="B51" s="31" t="s">
        <v>442</v>
      </c>
      <c r="C51" s="31" t="s">
        <v>443</v>
      </c>
      <c r="D51" s="31" t="s">
        <v>132</v>
      </c>
      <c r="E51" s="31" t="s">
        <v>444</v>
      </c>
      <c r="F51" s="31" t="s">
        <v>445</v>
      </c>
      <c r="G51" s="30"/>
      <c r="H51" s="31" t="s">
        <v>446</v>
      </c>
      <c r="I51" s="31" t="s">
        <v>447</v>
      </c>
      <c r="J51" s="31" t="s">
        <v>448</v>
      </c>
      <c r="K51" s="31" t="s">
        <v>449</v>
      </c>
    </row>
    <row r="52" spans="1:11" x14ac:dyDescent="0.25">
      <c r="A52" s="31" t="s">
        <v>450</v>
      </c>
      <c r="B52" s="31" t="s">
        <v>451</v>
      </c>
      <c r="C52" s="31" t="s">
        <v>452</v>
      </c>
      <c r="D52" s="31" t="s">
        <v>207</v>
      </c>
      <c r="E52" s="31" t="s">
        <v>453</v>
      </c>
      <c r="F52" s="31" t="s">
        <v>454</v>
      </c>
      <c r="G52" s="31" t="s">
        <v>455</v>
      </c>
      <c r="H52" s="31" t="s">
        <v>456</v>
      </c>
      <c r="I52" s="31" t="s">
        <v>120</v>
      </c>
      <c r="J52" s="31" t="s">
        <v>457</v>
      </c>
      <c r="K52" s="31" t="s">
        <v>458</v>
      </c>
    </row>
    <row r="53" spans="1:11" x14ac:dyDescent="0.25">
      <c r="A53" s="31" t="s">
        <v>459</v>
      </c>
      <c r="B53" s="31" t="s">
        <v>460</v>
      </c>
      <c r="C53" s="31" t="s">
        <v>461</v>
      </c>
      <c r="D53" s="31" t="s">
        <v>207</v>
      </c>
      <c r="E53" s="31" t="s">
        <v>462</v>
      </c>
      <c r="F53" s="31" t="s">
        <v>463</v>
      </c>
      <c r="G53" s="30"/>
      <c r="H53" s="31" t="s">
        <v>464</v>
      </c>
      <c r="I53" s="31" t="s">
        <v>39</v>
      </c>
      <c r="J53" s="31" t="s">
        <v>465</v>
      </c>
      <c r="K53" s="30"/>
    </row>
    <row r="54" spans="1:11" x14ac:dyDescent="0.25">
      <c r="A54" s="31" t="s">
        <v>466</v>
      </c>
      <c r="B54" s="31" t="s">
        <v>467</v>
      </c>
      <c r="C54" s="31" t="s">
        <v>468</v>
      </c>
      <c r="D54" s="31" t="s">
        <v>157</v>
      </c>
      <c r="E54" s="31" t="s">
        <v>469</v>
      </c>
      <c r="F54" s="31" t="s">
        <v>62</v>
      </c>
      <c r="G54" s="30"/>
      <c r="H54" s="31" t="s">
        <v>470</v>
      </c>
      <c r="I54" s="31" t="s">
        <v>64</v>
      </c>
      <c r="J54" s="31" t="s">
        <v>471</v>
      </c>
      <c r="K54" s="31" t="s">
        <v>472</v>
      </c>
    </row>
    <row r="55" spans="1:11" x14ac:dyDescent="0.25">
      <c r="A55" s="31" t="s">
        <v>473</v>
      </c>
      <c r="B55" s="31" t="s">
        <v>474</v>
      </c>
      <c r="C55" s="31" t="s">
        <v>475</v>
      </c>
      <c r="D55" s="31" t="s">
        <v>132</v>
      </c>
      <c r="E55" s="31" t="s">
        <v>476</v>
      </c>
      <c r="F55" s="31" t="s">
        <v>134</v>
      </c>
      <c r="G55" s="30"/>
      <c r="H55" s="31" t="s">
        <v>135</v>
      </c>
      <c r="I55" s="31" t="s">
        <v>136</v>
      </c>
      <c r="J55" s="31" t="s">
        <v>477</v>
      </c>
      <c r="K55" s="31" t="s">
        <v>478</v>
      </c>
    </row>
    <row r="56" spans="1:11" x14ac:dyDescent="0.25">
      <c r="A56" s="31" t="s">
        <v>479</v>
      </c>
      <c r="B56" s="31" t="s">
        <v>480</v>
      </c>
      <c r="C56" s="31" t="s">
        <v>481</v>
      </c>
      <c r="D56" s="31" t="s">
        <v>35</v>
      </c>
      <c r="E56" s="31" t="s">
        <v>482</v>
      </c>
      <c r="F56" s="31" t="s">
        <v>483</v>
      </c>
      <c r="G56" s="31" t="s">
        <v>484</v>
      </c>
      <c r="H56" s="31" t="s">
        <v>485</v>
      </c>
      <c r="I56" s="31" t="s">
        <v>296</v>
      </c>
      <c r="J56" s="31" t="s">
        <v>486</v>
      </c>
      <c r="K56" s="31" t="s">
        <v>487</v>
      </c>
    </row>
    <row r="57" spans="1:11" x14ac:dyDescent="0.25">
      <c r="A57" s="31" t="s">
        <v>488</v>
      </c>
      <c r="B57" s="31" t="s">
        <v>489</v>
      </c>
      <c r="C57" s="31" t="s">
        <v>490</v>
      </c>
      <c r="D57" s="31" t="s">
        <v>45</v>
      </c>
      <c r="E57" s="31" t="s">
        <v>491</v>
      </c>
      <c r="F57" s="31" t="s">
        <v>492</v>
      </c>
      <c r="G57" s="30"/>
      <c r="H57" s="31" t="s">
        <v>493</v>
      </c>
      <c r="I57" s="31" t="s">
        <v>39</v>
      </c>
      <c r="J57" s="31" t="s">
        <v>494</v>
      </c>
      <c r="K57" s="31" t="s">
        <v>495</v>
      </c>
    </row>
    <row r="58" spans="1:11" x14ac:dyDescent="0.25">
      <c r="A58" s="31" t="s">
        <v>496</v>
      </c>
      <c r="B58" s="31" t="s">
        <v>497</v>
      </c>
      <c r="C58" s="31" t="s">
        <v>498</v>
      </c>
      <c r="D58" s="31" t="s">
        <v>45</v>
      </c>
      <c r="E58" s="31" t="s">
        <v>499</v>
      </c>
      <c r="F58" s="31" t="s">
        <v>500</v>
      </c>
      <c r="G58" s="30"/>
      <c r="H58" s="31" t="s">
        <v>501</v>
      </c>
      <c r="I58" s="31" t="s">
        <v>92</v>
      </c>
      <c r="J58" s="31" t="s">
        <v>502</v>
      </c>
      <c r="K58" s="31" t="s">
        <v>503</v>
      </c>
    </row>
    <row r="59" spans="1:11" x14ac:dyDescent="0.25">
      <c r="A59" s="31" t="s">
        <v>504</v>
      </c>
      <c r="B59" s="31" t="s">
        <v>505</v>
      </c>
      <c r="C59" s="31" t="s">
        <v>506</v>
      </c>
      <c r="D59" s="31" t="s">
        <v>35</v>
      </c>
      <c r="E59" s="31" t="s">
        <v>507</v>
      </c>
      <c r="F59" s="31" t="s">
        <v>47</v>
      </c>
      <c r="G59" s="30"/>
      <c r="H59" s="31" t="s">
        <v>508</v>
      </c>
      <c r="I59" s="31" t="s">
        <v>49</v>
      </c>
      <c r="J59" s="31" t="s">
        <v>509</v>
      </c>
      <c r="K59" s="31" t="s">
        <v>510</v>
      </c>
    </row>
    <row r="60" spans="1:11" x14ac:dyDescent="0.25">
      <c r="A60" s="31" t="s">
        <v>511</v>
      </c>
      <c r="B60" s="31" t="s">
        <v>512</v>
      </c>
      <c r="C60" s="31" t="s">
        <v>513</v>
      </c>
      <c r="D60" s="31" t="s">
        <v>197</v>
      </c>
      <c r="E60" s="31" t="s">
        <v>514</v>
      </c>
      <c r="F60" s="31" t="s">
        <v>515</v>
      </c>
      <c r="G60" s="30"/>
      <c r="H60" s="31" t="s">
        <v>516</v>
      </c>
      <c r="I60" s="31" t="s">
        <v>201</v>
      </c>
      <c r="J60" s="31" t="s">
        <v>517</v>
      </c>
      <c r="K60" s="31" t="s">
        <v>518</v>
      </c>
    </row>
    <row r="61" spans="1:11" x14ac:dyDescent="0.25">
      <c r="A61" s="31" t="s">
        <v>519</v>
      </c>
      <c r="B61" s="31" t="s">
        <v>520</v>
      </c>
      <c r="C61" s="31" t="s">
        <v>521</v>
      </c>
      <c r="D61" s="31" t="s">
        <v>35</v>
      </c>
      <c r="E61" s="31" t="s">
        <v>522</v>
      </c>
      <c r="F61" s="31" t="s">
        <v>262</v>
      </c>
      <c r="G61" s="30"/>
      <c r="H61" s="31" t="s">
        <v>523</v>
      </c>
      <c r="I61" s="31" t="s">
        <v>264</v>
      </c>
      <c r="J61" s="31" t="s">
        <v>524</v>
      </c>
      <c r="K61" s="30"/>
    </row>
    <row r="62" spans="1:11" x14ac:dyDescent="0.25">
      <c r="A62" s="31" t="s">
        <v>525</v>
      </c>
      <c r="B62" s="31" t="s">
        <v>526</v>
      </c>
      <c r="C62" s="31" t="s">
        <v>527</v>
      </c>
      <c r="D62" s="31" t="s">
        <v>115</v>
      </c>
      <c r="E62" s="31" t="s">
        <v>528</v>
      </c>
      <c r="F62" s="31" t="s">
        <v>312</v>
      </c>
      <c r="G62" s="31" t="s">
        <v>313</v>
      </c>
      <c r="H62" s="31" t="s">
        <v>529</v>
      </c>
      <c r="I62" s="31" t="s">
        <v>162</v>
      </c>
      <c r="J62" s="31" t="s">
        <v>530</v>
      </c>
      <c r="K62" s="31" t="s">
        <v>531</v>
      </c>
    </row>
    <row r="63" spans="1:11" x14ac:dyDescent="0.25">
      <c r="A63" s="31" t="s">
        <v>532</v>
      </c>
      <c r="B63" s="31" t="s">
        <v>533</v>
      </c>
      <c r="C63" s="31" t="s">
        <v>534</v>
      </c>
      <c r="D63" s="31" t="s">
        <v>207</v>
      </c>
      <c r="E63" s="31" t="s">
        <v>535</v>
      </c>
      <c r="F63" s="31" t="s">
        <v>209</v>
      </c>
      <c r="G63" s="31" t="s">
        <v>160</v>
      </c>
      <c r="H63" s="31" t="s">
        <v>536</v>
      </c>
      <c r="I63" s="31" t="s">
        <v>162</v>
      </c>
      <c r="J63" s="31" t="s">
        <v>537</v>
      </c>
      <c r="K63" s="30"/>
    </row>
    <row r="64" spans="1:11" x14ac:dyDescent="0.25">
      <c r="A64" s="31" t="s">
        <v>538</v>
      </c>
      <c r="B64" s="31" t="s">
        <v>539</v>
      </c>
      <c r="C64" s="31" t="s">
        <v>540</v>
      </c>
      <c r="D64" s="31" t="s">
        <v>115</v>
      </c>
      <c r="E64" s="31" t="s">
        <v>541</v>
      </c>
      <c r="F64" s="31" t="s">
        <v>542</v>
      </c>
      <c r="G64" s="30"/>
      <c r="H64" s="31" t="s">
        <v>543</v>
      </c>
      <c r="I64" s="31" t="s">
        <v>39</v>
      </c>
      <c r="J64" s="31" t="s">
        <v>544</v>
      </c>
      <c r="K64" s="30"/>
    </row>
    <row r="65" spans="1:11" x14ac:dyDescent="0.25">
      <c r="A65" s="31" t="s">
        <v>545</v>
      </c>
      <c r="B65" s="31" t="s">
        <v>546</v>
      </c>
      <c r="C65" s="31" t="s">
        <v>547</v>
      </c>
      <c r="D65" s="31" t="s">
        <v>35</v>
      </c>
      <c r="E65" s="31" t="s">
        <v>548</v>
      </c>
      <c r="F65" s="31" t="s">
        <v>134</v>
      </c>
      <c r="G65" s="30"/>
      <c r="H65" s="31" t="s">
        <v>135</v>
      </c>
      <c r="I65" s="31" t="s">
        <v>136</v>
      </c>
      <c r="J65" s="31" t="s">
        <v>549</v>
      </c>
      <c r="K65" s="31" t="s">
        <v>550</v>
      </c>
    </row>
    <row r="66" spans="1:11" x14ac:dyDescent="0.25">
      <c r="A66" s="31" t="s">
        <v>551</v>
      </c>
      <c r="B66" s="31" t="s">
        <v>552</v>
      </c>
      <c r="C66" s="31" t="s">
        <v>553</v>
      </c>
      <c r="D66" s="31" t="s">
        <v>554</v>
      </c>
      <c r="E66" s="31" t="s">
        <v>555</v>
      </c>
      <c r="F66" s="31" t="s">
        <v>556</v>
      </c>
      <c r="G66" s="31" t="s">
        <v>557</v>
      </c>
      <c r="H66" s="31" t="s">
        <v>558</v>
      </c>
      <c r="I66" s="31" t="s">
        <v>296</v>
      </c>
      <c r="J66" s="31" t="s">
        <v>559</v>
      </c>
      <c r="K66" s="31" t="s">
        <v>560</v>
      </c>
    </row>
    <row r="67" spans="1:11" x14ac:dyDescent="0.25">
      <c r="A67" s="31" t="s">
        <v>561</v>
      </c>
      <c r="B67" s="31" t="s">
        <v>562</v>
      </c>
      <c r="C67" s="31" t="s">
        <v>563</v>
      </c>
      <c r="D67" s="31" t="s">
        <v>157</v>
      </c>
      <c r="E67" s="31" t="s">
        <v>564</v>
      </c>
      <c r="F67" s="31" t="s">
        <v>565</v>
      </c>
      <c r="G67" s="30"/>
      <c r="H67" s="31" t="s">
        <v>566</v>
      </c>
      <c r="I67" s="31" t="s">
        <v>255</v>
      </c>
      <c r="J67" s="31" t="s">
        <v>567</v>
      </c>
      <c r="K67" s="31" t="s">
        <v>568</v>
      </c>
    </row>
    <row r="68" spans="1:11" x14ac:dyDescent="0.25">
      <c r="A68" s="31" t="s">
        <v>569</v>
      </c>
      <c r="B68" s="31" t="s">
        <v>570</v>
      </c>
      <c r="C68" s="31" t="s">
        <v>571</v>
      </c>
      <c r="D68" s="31" t="s">
        <v>222</v>
      </c>
      <c r="E68" s="31" t="s">
        <v>572</v>
      </c>
      <c r="F68" s="31" t="s">
        <v>312</v>
      </c>
      <c r="G68" s="31" t="s">
        <v>313</v>
      </c>
      <c r="H68" s="31" t="s">
        <v>573</v>
      </c>
      <c r="I68" s="31" t="s">
        <v>162</v>
      </c>
      <c r="J68" s="31" t="s">
        <v>574</v>
      </c>
      <c r="K68" s="30"/>
    </row>
    <row r="69" spans="1:11" x14ac:dyDescent="0.25">
      <c r="A69" s="31" t="s">
        <v>575</v>
      </c>
      <c r="B69" s="31" t="s">
        <v>576</v>
      </c>
      <c r="C69" s="31" t="s">
        <v>577</v>
      </c>
      <c r="D69" s="31" t="s">
        <v>197</v>
      </c>
      <c r="E69" s="31" t="s">
        <v>578</v>
      </c>
      <c r="F69" s="31" t="s">
        <v>579</v>
      </c>
      <c r="G69" s="30"/>
      <c r="H69" s="31" t="s">
        <v>580</v>
      </c>
      <c r="I69" s="31" t="s">
        <v>152</v>
      </c>
      <c r="J69" s="31" t="s">
        <v>581</v>
      </c>
      <c r="K69" s="30"/>
    </row>
    <row r="70" spans="1:11" x14ac:dyDescent="0.25">
      <c r="A70" s="31" t="s">
        <v>582</v>
      </c>
      <c r="B70" s="31" t="s">
        <v>583</v>
      </c>
      <c r="C70" s="31" t="s">
        <v>584</v>
      </c>
      <c r="D70" s="31" t="s">
        <v>115</v>
      </c>
      <c r="E70" s="31" t="s">
        <v>585</v>
      </c>
      <c r="F70" s="31" t="s">
        <v>99</v>
      </c>
      <c r="G70" s="30"/>
      <c r="H70" s="31" t="s">
        <v>586</v>
      </c>
      <c r="I70" s="31" t="s">
        <v>101</v>
      </c>
      <c r="J70" s="31" t="s">
        <v>587</v>
      </c>
      <c r="K70" s="31" t="s">
        <v>588</v>
      </c>
    </row>
    <row r="71" spans="1:11" x14ac:dyDescent="0.25">
      <c r="A71" s="31" t="s">
        <v>589</v>
      </c>
      <c r="B71" s="31" t="s">
        <v>590</v>
      </c>
      <c r="C71" s="31" t="s">
        <v>591</v>
      </c>
      <c r="D71" s="31" t="s">
        <v>45</v>
      </c>
      <c r="E71" s="31" t="s">
        <v>592</v>
      </c>
      <c r="F71" s="31" t="s">
        <v>593</v>
      </c>
      <c r="G71" s="30"/>
      <c r="H71" s="31" t="s">
        <v>594</v>
      </c>
      <c r="I71" s="31" t="s">
        <v>595</v>
      </c>
      <c r="J71" s="31" t="s">
        <v>596</v>
      </c>
      <c r="K71" s="31" t="s">
        <v>597</v>
      </c>
    </row>
    <row r="72" spans="1:11" x14ac:dyDescent="0.25">
      <c r="A72" s="31" t="s">
        <v>598</v>
      </c>
      <c r="B72" s="31" t="s">
        <v>599</v>
      </c>
      <c r="C72" s="31" t="s">
        <v>600</v>
      </c>
      <c r="D72" s="31" t="s">
        <v>35</v>
      </c>
      <c r="E72" s="31" t="s">
        <v>601</v>
      </c>
      <c r="F72" s="31" t="s">
        <v>602</v>
      </c>
      <c r="G72" s="31" t="s">
        <v>603</v>
      </c>
      <c r="H72" s="31" t="s">
        <v>604</v>
      </c>
      <c r="I72" s="31" t="s">
        <v>296</v>
      </c>
      <c r="J72" s="31" t="s">
        <v>605</v>
      </c>
      <c r="K72" s="30"/>
    </row>
    <row r="73" spans="1:11" x14ac:dyDescent="0.25">
      <c r="A73" s="31" t="s">
        <v>606</v>
      </c>
      <c r="B73" s="31" t="s">
        <v>607</v>
      </c>
      <c r="C73" s="31" t="s">
        <v>608</v>
      </c>
      <c r="D73" s="31" t="s">
        <v>197</v>
      </c>
      <c r="E73" s="31" t="s">
        <v>609</v>
      </c>
      <c r="F73" s="31" t="s">
        <v>62</v>
      </c>
      <c r="G73" s="30"/>
      <c r="H73" s="31" t="s">
        <v>610</v>
      </c>
      <c r="I73" s="31" t="s">
        <v>64</v>
      </c>
      <c r="J73" s="31" t="s">
        <v>611</v>
      </c>
      <c r="K73" s="31" t="s">
        <v>612</v>
      </c>
    </row>
    <row r="74" spans="1:11" x14ac:dyDescent="0.25">
      <c r="A74" s="31" t="s">
        <v>613</v>
      </c>
      <c r="B74" s="31" t="s">
        <v>614</v>
      </c>
      <c r="C74" s="31" t="s">
        <v>615</v>
      </c>
      <c r="D74" s="31" t="s">
        <v>45</v>
      </c>
      <c r="E74" s="31" t="s">
        <v>616</v>
      </c>
      <c r="F74" s="31" t="s">
        <v>617</v>
      </c>
      <c r="G74" s="30"/>
      <c r="H74" s="31" t="s">
        <v>618</v>
      </c>
      <c r="I74" s="31" t="s">
        <v>619</v>
      </c>
      <c r="J74" s="31" t="s">
        <v>620</v>
      </c>
      <c r="K74" s="31" t="s">
        <v>621</v>
      </c>
    </row>
    <row r="75" spans="1:11" x14ac:dyDescent="0.25">
      <c r="A75" s="31" t="s">
        <v>622</v>
      </c>
      <c r="B75" s="31" t="s">
        <v>623</v>
      </c>
      <c r="C75" s="31" t="s">
        <v>624</v>
      </c>
      <c r="D75" s="31" t="s">
        <v>88</v>
      </c>
      <c r="E75" s="31" t="s">
        <v>625</v>
      </c>
      <c r="F75" s="31" t="s">
        <v>500</v>
      </c>
      <c r="G75" s="30"/>
      <c r="H75" s="31" t="s">
        <v>626</v>
      </c>
      <c r="I75" s="31" t="s">
        <v>92</v>
      </c>
      <c r="J75" s="31" t="s">
        <v>627</v>
      </c>
      <c r="K75" s="31" t="s">
        <v>628</v>
      </c>
    </row>
    <row r="76" spans="1:11" x14ac:dyDescent="0.25">
      <c r="A76" s="31" t="s">
        <v>629</v>
      </c>
      <c r="B76" s="31" t="s">
        <v>630</v>
      </c>
      <c r="C76" s="31" t="s">
        <v>631</v>
      </c>
      <c r="D76" s="31" t="s">
        <v>197</v>
      </c>
      <c r="E76" s="31" t="s">
        <v>632</v>
      </c>
      <c r="F76" s="31" t="s">
        <v>633</v>
      </c>
      <c r="G76" s="31" t="s">
        <v>634</v>
      </c>
      <c r="H76" s="31" t="s">
        <v>635</v>
      </c>
      <c r="I76" s="31" t="s">
        <v>296</v>
      </c>
      <c r="J76" s="31" t="s">
        <v>636</v>
      </c>
      <c r="K76" s="31" t="s">
        <v>637</v>
      </c>
    </row>
    <row r="77" spans="1:11" x14ac:dyDescent="0.25">
      <c r="A77" s="31" t="s">
        <v>638</v>
      </c>
      <c r="B77" s="31" t="s">
        <v>639</v>
      </c>
      <c r="C77" s="31" t="s">
        <v>640</v>
      </c>
      <c r="D77" s="31" t="s">
        <v>115</v>
      </c>
      <c r="E77" s="31" t="s">
        <v>641</v>
      </c>
      <c r="F77" s="31" t="s">
        <v>642</v>
      </c>
      <c r="G77" s="30"/>
      <c r="H77" s="31" t="s">
        <v>643</v>
      </c>
      <c r="I77" s="31" t="s">
        <v>447</v>
      </c>
      <c r="J77" s="31" t="s">
        <v>644</v>
      </c>
      <c r="K77" s="31" t="s">
        <v>645</v>
      </c>
    </row>
    <row r="78" spans="1:11" x14ac:dyDescent="0.25">
      <c r="A78" s="31" t="s">
        <v>646</v>
      </c>
      <c r="B78" s="31" t="s">
        <v>647</v>
      </c>
      <c r="C78" s="31" t="s">
        <v>648</v>
      </c>
      <c r="D78" s="31" t="s">
        <v>88</v>
      </c>
      <c r="E78" s="31" t="s">
        <v>649</v>
      </c>
      <c r="F78" s="31" t="s">
        <v>429</v>
      </c>
      <c r="G78" s="31" t="s">
        <v>294</v>
      </c>
      <c r="H78" s="31" t="s">
        <v>650</v>
      </c>
      <c r="I78" s="31" t="s">
        <v>296</v>
      </c>
      <c r="J78" s="31" t="s">
        <v>651</v>
      </c>
      <c r="K78" s="30"/>
    </row>
    <row r="79" spans="1:11" x14ac:dyDescent="0.25">
      <c r="A79" s="31" t="s">
        <v>652</v>
      </c>
      <c r="B79" s="31" t="s">
        <v>653</v>
      </c>
      <c r="C79" s="31" t="s">
        <v>654</v>
      </c>
      <c r="D79" s="31" t="s">
        <v>207</v>
      </c>
      <c r="E79" s="31" t="s">
        <v>655</v>
      </c>
      <c r="F79" s="31" t="s">
        <v>656</v>
      </c>
      <c r="G79" s="31" t="s">
        <v>657</v>
      </c>
      <c r="H79" s="31" t="s">
        <v>658</v>
      </c>
      <c r="I79" s="31" t="s">
        <v>296</v>
      </c>
      <c r="J79" s="31" t="s">
        <v>659</v>
      </c>
      <c r="K79" s="31" t="s">
        <v>660</v>
      </c>
    </row>
    <row r="80" spans="1:11" x14ac:dyDescent="0.25">
      <c r="A80" s="31" t="s">
        <v>661</v>
      </c>
      <c r="B80" s="31" t="s">
        <v>662</v>
      </c>
      <c r="C80" s="31" t="s">
        <v>663</v>
      </c>
      <c r="D80" s="31" t="s">
        <v>88</v>
      </c>
      <c r="E80" s="31" t="s">
        <v>664</v>
      </c>
      <c r="F80" s="31" t="s">
        <v>665</v>
      </c>
      <c r="G80" s="30"/>
      <c r="H80" s="31" t="s">
        <v>666</v>
      </c>
      <c r="I80" s="31" t="s">
        <v>39</v>
      </c>
      <c r="J80" s="31" t="s">
        <v>667</v>
      </c>
      <c r="K80" s="31" t="s">
        <v>668</v>
      </c>
    </row>
    <row r="81" spans="1:11" x14ac:dyDescent="0.25">
      <c r="A81" s="31" t="s">
        <v>669</v>
      </c>
      <c r="B81" s="31" t="s">
        <v>670</v>
      </c>
      <c r="C81" s="31" t="s">
        <v>671</v>
      </c>
      <c r="D81" s="31" t="s">
        <v>45</v>
      </c>
      <c r="E81" s="31" t="s">
        <v>672</v>
      </c>
      <c r="F81" s="31" t="s">
        <v>47</v>
      </c>
      <c r="G81" s="30"/>
      <c r="H81" s="31" t="s">
        <v>508</v>
      </c>
      <c r="I81" s="31" t="s">
        <v>49</v>
      </c>
      <c r="J81" s="31" t="s">
        <v>673</v>
      </c>
      <c r="K81" s="30"/>
    </row>
    <row r="82" spans="1:11" x14ac:dyDescent="0.25">
      <c r="A82" s="31" t="s">
        <v>674</v>
      </c>
      <c r="B82" s="31" t="s">
        <v>675</v>
      </c>
      <c r="C82" s="31" t="s">
        <v>676</v>
      </c>
      <c r="D82" s="31" t="s">
        <v>35</v>
      </c>
      <c r="E82" s="31" t="s">
        <v>677</v>
      </c>
      <c r="F82" s="31" t="s">
        <v>209</v>
      </c>
      <c r="G82" s="31" t="s">
        <v>160</v>
      </c>
      <c r="H82" s="31" t="s">
        <v>678</v>
      </c>
      <c r="I82" s="31" t="s">
        <v>162</v>
      </c>
      <c r="J82" s="31" t="s">
        <v>679</v>
      </c>
      <c r="K82" s="31" t="s">
        <v>680</v>
      </c>
    </row>
    <row r="83" spans="1:11" x14ac:dyDescent="0.25">
      <c r="A83" s="31" t="s">
        <v>681</v>
      </c>
      <c r="B83" s="31" t="s">
        <v>682</v>
      </c>
      <c r="C83" s="31" t="s">
        <v>683</v>
      </c>
      <c r="D83" s="31" t="s">
        <v>157</v>
      </c>
      <c r="E83" s="31" t="s">
        <v>684</v>
      </c>
      <c r="F83" s="31" t="s">
        <v>685</v>
      </c>
      <c r="G83" s="31" t="s">
        <v>387</v>
      </c>
      <c r="H83" s="31" t="s">
        <v>686</v>
      </c>
      <c r="I83" s="31" t="s">
        <v>296</v>
      </c>
      <c r="J83" s="31" t="s">
        <v>687</v>
      </c>
      <c r="K83" s="31" t="s">
        <v>688</v>
      </c>
    </row>
    <row r="84" spans="1:11" x14ac:dyDescent="0.25">
      <c r="A84" s="31" t="s">
        <v>689</v>
      </c>
      <c r="B84" s="31" t="s">
        <v>690</v>
      </c>
      <c r="C84" s="31" t="s">
        <v>691</v>
      </c>
      <c r="D84" s="31" t="s">
        <v>197</v>
      </c>
      <c r="E84" s="31" t="s">
        <v>692</v>
      </c>
      <c r="F84" s="31" t="s">
        <v>693</v>
      </c>
      <c r="G84" s="30"/>
      <c r="H84" s="31" t="s">
        <v>694</v>
      </c>
      <c r="I84" s="31" t="s">
        <v>619</v>
      </c>
      <c r="J84" s="31" t="s">
        <v>695</v>
      </c>
      <c r="K84" s="31" t="s">
        <v>696</v>
      </c>
    </row>
    <row r="85" spans="1:11" x14ac:dyDescent="0.25">
      <c r="A85" s="31" t="s">
        <v>697</v>
      </c>
      <c r="B85" s="31" t="s">
        <v>698</v>
      </c>
      <c r="C85" s="31" t="s">
        <v>699</v>
      </c>
      <c r="D85" s="31" t="s">
        <v>132</v>
      </c>
      <c r="E85" s="31" t="s">
        <v>700</v>
      </c>
      <c r="F85" s="31" t="s">
        <v>701</v>
      </c>
      <c r="G85" s="30"/>
      <c r="H85" s="31" t="s">
        <v>702</v>
      </c>
      <c r="I85" s="31" t="s">
        <v>92</v>
      </c>
      <c r="J85" s="31" t="s">
        <v>703</v>
      </c>
      <c r="K85" s="31" t="s">
        <v>704</v>
      </c>
    </row>
    <row r="86" spans="1:11" x14ac:dyDescent="0.25">
      <c r="A86" s="31" t="s">
        <v>705</v>
      </c>
      <c r="B86" s="31" t="s">
        <v>706</v>
      </c>
      <c r="C86" s="31" t="s">
        <v>707</v>
      </c>
      <c r="D86" s="31" t="s">
        <v>115</v>
      </c>
      <c r="E86" s="31" t="s">
        <v>708</v>
      </c>
      <c r="F86" s="31" t="s">
        <v>709</v>
      </c>
      <c r="G86" s="30"/>
      <c r="H86" s="31" t="s">
        <v>710</v>
      </c>
      <c r="I86" s="31" t="s">
        <v>92</v>
      </c>
      <c r="J86" s="31" t="s">
        <v>711</v>
      </c>
      <c r="K86" s="31" t="s">
        <v>712</v>
      </c>
    </row>
    <row r="87" spans="1:11" x14ac:dyDescent="0.25">
      <c r="A87" s="31" t="s">
        <v>713</v>
      </c>
      <c r="B87" s="31" t="s">
        <v>714</v>
      </c>
      <c r="C87" s="31" t="s">
        <v>715</v>
      </c>
      <c r="D87" s="31" t="s">
        <v>35</v>
      </c>
      <c r="E87" s="31" t="s">
        <v>716</v>
      </c>
      <c r="F87" s="31" t="s">
        <v>717</v>
      </c>
      <c r="G87" s="30"/>
      <c r="H87" s="31" t="s">
        <v>718</v>
      </c>
      <c r="I87" s="31" t="s">
        <v>39</v>
      </c>
      <c r="J87" s="31" t="s">
        <v>719</v>
      </c>
      <c r="K87" s="31" t="s">
        <v>720</v>
      </c>
    </row>
    <row r="88" spans="1:11" x14ac:dyDescent="0.25">
      <c r="A88" s="31" t="s">
        <v>721</v>
      </c>
      <c r="B88" s="31" t="s">
        <v>722</v>
      </c>
      <c r="C88" s="31" t="s">
        <v>723</v>
      </c>
      <c r="D88" s="31" t="s">
        <v>115</v>
      </c>
      <c r="E88" s="31" t="s">
        <v>724</v>
      </c>
      <c r="F88" s="31" t="s">
        <v>725</v>
      </c>
      <c r="G88" s="30"/>
      <c r="H88" s="31" t="s">
        <v>726</v>
      </c>
      <c r="I88" s="31" t="s">
        <v>727</v>
      </c>
      <c r="J88" s="31" t="s">
        <v>728</v>
      </c>
      <c r="K88" s="31" t="s">
        <v>728</v>
      </c>
    </row>
    <row r="89" spans="1:11" x14ac:dyDescent="0.25">
      <c r="A89" s="31" t="s">
        <v>729</v>
      </c>
      <c r="B89" s="31" t="s">
        <v>730</v>
      </c>
      <c r="C89" s="31" t="s">
        <v>731</v>
      </c>
      <c r="D89" s="31" t="s">
        <v>197</v>
      </c>
      <c r="E89" s="31" t="s">
        <v>732</v>
      </c>
      <c r="F89" s="31" t="s">
        <v>733</v>
      </c>
      <c r="G89" s="31" t="s">
        <v>160</v>
      </c>
      <c r="H89" s="31" t="s">
        <v>734</v>
      </c>
      <c r="I89" s="31" t="s">
        <v>162</v>
      </c>
      <c r="J89" s="31" t="s">
        <v>735</v>
      </c>
      <c r="K89" s="30"/>
    </row>
    <row r="90" spans="1:11" x14ac:dyDescent="0.25">
      <c r="A90" s="31" t="s">
        <v>736</v>
      </c>
      <c r="B90" s="31" t="s">
        <v>737</v>
      </c>
      <c r="C90" s="31" t="s">
        <v>738</v>
      </c>
      <c r="D90" s="31" t="s">
        <v>45</v>
      </c>
      <c r="E90" s="31" t="s">
        <v>739</v>
      </c>
      <c r="F90" s="31" t="s">
        <v>740</v>
      </c>
      <c r="G90" s="31" t="s">
        <v>387</v>
      </c>
      <c r="H90" s="31" t="s">
        <v>741</v>
      </c>
      <c r="I90" s="31" t="s">
        <v>296</v>
      </c>
      <c r="J90" s="31" t="s">
        <v>742</v>
      </c>
      <c r="K90" s="31" t="s">
        <v>743</v>
      </c>
    </row>
    <row r="91" spans="1:11" x14ac:dyDescent="0.25">
      <c r="A91" s="31" t="s">
        <v>744</v>
      </c>
      <c r="B91" s="31" t="s">
        <v>745</v>
      </c>
      <c r="C91" s="31" t="s">
        <v>746</v>
      </c>
      <c r="D91" s="31" t="s">
        <v>747</v>
      </c>
      <c r="E91" s="31" t="s">
        <v>748</v>
      </c>
      <c r="F91" s="31" t="s">
        <v>749</v>
      </c>
      <c r="G91" s="30"/>
      <c r="H91" s="31" t="s">
        <v>750</v>
      </c>
      <c r="I91" s="31" t="s">
        <v>727</v>
      </c>
      <c r="J91" s="31" t="s">
        <v>751</v>
      </c>
      <c r="K91" s="31" t="s">
        <v>751</v>
      </c>
    </row>
    <row r="92" spans="1:11" x14ac:dyDescent="0.25">
      <c r="A92" s="31" t="s">
        <v>752</v>
      </c>
      <c r="B92" s="31" t="s">
        <v>753</v>
      </c>
      <c r="C92" s="31" t="s">
        <v>754</v>
      </c>
      <c r="D92" s="31" t="s">
        <v>45</v>
      </c>
      <c r="E92" s="31" t="s">
        <v>755</v>
      </c>
      <c r="F92" s="31" t="s">
        <v>756</v>
      </c>
      <c r="G92" s="30"/>
      <c r="H92" s="31" t="s">
        <v>757</v>
      </c>
      <c r="I92" s="31" t="s">
        <v>758</v>
      </c>
      <c r="J92" s="31" t="s">
        <v>759</v>
      </c>
      <c r="K92" s="31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78"/>
  <sheetViews>
    <sheetView workbookViewId="0">
      <selection activeCell="B5" sqref="B5"/>
    </sheetView>
  </sheetViews>
  <sheetFormatPr baseColWidth="10" defaultRowHeight="15" x14ac:dyDescent="0.25"/>
  <cols>
    <col min="1" max="1" width="13" bestFit="1" customWidth="1"/>
    <col min="2" max="2" width="38" bestFit="1" customWidth="1"/>
    <col min="3" max="3" width="14.28515625" bestFit="1" customWidth="1"/>
    <col min="4" max="4" width="13.42578125" bestFit="1" customWidth="1"/>
    <col min="5" max="5" width="20.7109375" bestFit="1" customWidth="1"/>
    <col min="6" max="6" width="15.28515625" bestFit="1" customWidth="1"/>
    <col min="7" max="7" width="22.85546875" bestFit="1" customWidth="1"/>
    <col min="8" max="9" width="20.28515625" bestFit="1" customWidth="1"/>
    <col min="10" max="10" width="13.7109375" bestFit="1" customWidth="1"/>
    <col min="11" max="11" width="6" bestFit="1" customWidth="1"/>
  </cols>
  <sheetData>
    <row r="1" spans="1:11" x14ac:dyDescent="0.25">
      <c r="A1" s="33" t="s">
        <v>760</v>
      </c>
      <c r="B1" s="34" t="s">
        <v>761</v>
      </c>
      <c r="C1" s="34" t="s">
        <v>762</v>
      </c>
      <c r="D1" s="34" t="s">
        <v>763</v>
      </c>
      <c r="E1" s="34" t="s">
        <v>764</v>
      </c>
      <c r="F1" s="34" t="s">
        <v>765</v>
      </c>
      <c r="G1" s="34" t="s">
        <v>766</v>
      </c>
      <c r="H1" s="34" t="s">
        <v>767</v>
      </c>
      <c r="I1" s="34" t="s">
        <v>768</v>
      </c>
      <c r="J1" s="34" t="s">
        <v>769</v>
      </c>
      <c r="K1" s="35" t="s">
        <v>770</v>
      </c>
    </row>
    <row r="2" spans="1:11" x14ac:dyDescent="0.25">
      <c r="A2" s="36">
        <v>1</v>
      </c>
      <c r="B2" s="37" t="s">
        <v>771</v>
      </c>
      <c r="C2" s="37">
        <v>1</v>
      </c>
      <c r="D2" s="37">
        <v>1</v>
      </c>
      <c r="E2" s="37" t="s">
        <v>772</v>
      </c>
      <c r="F2" s="37">
        <v>18</v>
      </c>
      <c r="G2" s="37">
        <v>39</v>
      </c>
      <c r="H2" s="37">
        <v>0</v>
      </c>
      <c r="I2" s="37">
        <v>10</v>
      </c>
      <c r="J2" s="37" t="b">
        <v>0</v>
      </c>
      <c r="K2" s="38">
        <v>2131</v>
      </c>
    </row>
    <row r="3" spans="1:11" x14ac:dyDescent="0.25">
      <c r="A3" s="39">
        <v>2</v>
      </c>
      <c r="B3" s="40" t="s">
        <v>773</v>
      </c>
      <c r="C3" s="40">
        <v>1</v>
      </c>
      <c r="D3" s="40">
        <v>1</v>
      </c>
      <c r="E3" s="40" t="s">
        <v>774</v>
      </c>
      <c r="F3" s="40">
        <v>19</v>
      </c>
      <c r="G3" s="40">
        <v>17</v>
      </c>
      <c r="H3" s="40">
        <v>40</v>
      </c>
      <c r="I3" s="40">
        <v>25</v>
      </c>
      <c r="J3" s="40" t="b">
        <v>0</v>
      </c>
      <c r="K3" s="41"/>
    </row>
    <row r="4" spans="1:11" x14ac:dyDescent="0.25">
      <c r="A4" s="36">
        <v>3</v>
      </c>
      <c r="B4" s="37" t="s">
        <v>775</v>
      </c>
      <c r="C4" s="37">
        <v>1</v>
      </c>
      <c r="D4" s="37">
        <v>2</v>
      </c>
      <c r="E4" s="37" t="s">
        <v>776</v>
      </c>
      <c r="F4" s="37">
        <v>10</v>
      </c>
      <c r="G4" s="37">
        <v>13</v>
      </c>
      <c r="H4" s="37">
        <v>70</v>
      </c>
      <c r="I4" s="37">
        <v>25</v>
      </c>
      <c r="J4" s="37" t="b">
        <v>0</v>
      </c>
      <c r="K4" s="38"/>
    </row>
    <row r="5" spans="1:11" x14ac:dyDescent="0.25">
      <c r="A5" s="39">
        <v>4</v>
      </c>
      <c r="B5" s="40" t="s">
        <v>777</v>
      </c>
      <c r="C5" s="40">
        <v>2</v>
      </c>
      <c r="D5" s="40">
        <v>2</v>
      </c>
      <c r="E5" s="40" t="s">
        <v>778</v>
      </c>
      <c r="F5" s="40">
        <v>22</v>
      </c>
      <c r="G5" s="40">
        <v>53</v>
      </c>
      <c r="H5" s="40">
        <v>0</v>
      </c>
      <c r="I5" s="40">
        <v>0</v>
      </c>
      <c r="J5" s="40" t="b">
        <v>0</v>
      </c>
      <c r="K5" s="41"/>
    </row>
    <row r="6" spans="1:11" x14ac:dyDescent="0.25">
      <c r="A6" s="36">
        <v>5</v>
      </c>
      <c r="B6" s="37" t="s">
        <v>779</v>
      </c>
      <c r="C6" s="37">
        <v>2</v>
      </c>
      <c r="D6" s="37">
        <v>2</v>
      </c>
      <c r="E6" s="37" t="s">
        <v>780</v>
      </c>
      <c r="F6" s="37">
        <v>21.35</v>
      </c>
      <c r="G6" s="37">
        <v>0</v>
      </c>
      <c r="H6" s="37">
        <v>0</v>
      </c>
      <c r="I6" s="37">
        <v>0</v>
      </c>
      <c r="J6" s="37" t="b">
        <v>1</v>
      </c>
      <c r="K6" s="38"/>
    </row>
    <row r="7" spans="1:11" x14ac:dyDescent="0.25">
      <c r="A7" s="39">
        <v>6</v>
      </c>
      <c r="B7" s="40" t="s">
        <v>781</v>
      </c>
      <c r="C7" s="40">
        <v>3</v>
      </c>
      <c r="D7" s="40">
        <v>2</v>
      </c>
      <c r="E7" s="40" t="s">
        <v>782</v>
      </c>
      <c r="F7" s="40">
        <v>25</v>
      </c>
      <c r="G7" s="40">
        <v>120</v>
      </c>
      <c r="H7" s="40">
        <v>0</v>
      </c>
      <c r="I7" s="40">
        <v>25</v>
      </c>
      <c r="J7" s="40" t="b">
        <v>0</v>
      </c>
      <c r="K7" s="41"/>
    </row>
    <row r="8" spans="1:11" x14ac:dyDescent="0.25">
      <c r="A8" s="36">
        <v>7</v>
      </c>
      <c r="B8" s="37" t="s">
        <v>783</v>
      </c>
      <c r="C8" s="37">
        <v>3</v>
      </c>
      <c r="D8" s="37">
        <v>7</v>
      </c>
      <c r="E8" s="37" t="s">
        <v>784</v>
      </c>
      <c r="F8" s="37">
        <v>30</v>
      </c>
      <c r="G8" s="37">
        <v>15</v>
      </c>
      <c r="H8" s="37">
        <v>0</v>
      </c>
      <c r="I8" s="37">
        <v>10</v>
      </c>
      <c r="J8" s="37" t="b">
        <v>0</v>
      </c>
      <c r="K8" s="38"/>
    </row>
    <row r="9" spans="1:11" x14ac:dyDescent="0.25">
      <c r="A9" s="39">
        <v>8</v>
      </c>
      <c r="B9" s="40" t="s">
        <v>785</v>
      </c>
      <c r="C9" s="40">
        <v>3</v>
      </c>
      <c r="D9" s="40">
        <v>2</v>
      </c>
      <c r="E9" s="40" t="s">
        <v>786</v>
      </c>
      <c r="F9" s="40">
        <v>40</v>
      </c>
      <c r="G9" s="40">
        <v>6</v>
      </c>
      <c r="H9" s="40">
        <v>0</v>
      </c>
      <c r="I9" s="40">
        <v>0</v>
      </c>
      <c r="J9" s="40" t="b">
        <v>0</v>
      </c>
      <c r="K9" s="41"/>
    </row>
    <row r="10" spans="1:11" x14ac:dyDescent="0.25">
      <c r="A10" s="36">
        <v>9</v>
      </c>
      <c r="B10" s="37" t="s">
        <v>787</v>
      </c>
      <c r="C10" s="37">
        <v>4</v>
      </c>
      <c r="D10" s="37">
        <v>6</v>
      </c>
      <c r="E10" s="37" t="s">
        <v>788</v>
      </c>
      <c r="F10" s="37">
        <v>97</v>
      </c>
      <c r="G10" s="37">
        <v>29</v>
      </c>
      <c r="H10" s="37">
        <v>0</v>
      </c>
      <c r="I10" s="37">
        <v>0</v>
      </c>
      <c r="J10" s="37" t="b">
        <v>1</v>
      </c>
      <c r="K10" s="38"/>
    </row>
    <row r="11" spans="1:11" x14ac:dyDescent="0.25">
      <c r="A11" s="39">
        <v>10</v>
      </c>
      <c r="B11" s="40" t="s">
        <v>789</v>
      </c>
      <c r="C11" s="40">
        <v>4</v>
      </c>
      <c r="D11" s="40">
        <v>8</v>
      </c>
      <c r="E11" s="40" t="s">
        <v>790</v>
      </c>
      <c r="F11" s="40">
        <v>31</v>
      </c>
      <c r="G11" s="40">
        <v>31</v>
      </c>
      <c r="H11" s="40">
        <v>0</v>
      </c>
      <c r="I11" s="40">
        <v>0</v>
      </c>
      <c r="J11" s="40" t="b">
        <v>0</v>
      </c>
      <c r="K11" s="41"/>
    </row>
    <row r="12" spans="1:11" x14ac:dyDescent="0.25">
      <c r="A12" s="36">
        <v>11</v>
      </c>
      <c r="B12" s="37" t="s">
        <v>791</v>
      </c>
      <c r="C12" s="37">
        <v>5</v>
      </c>
      <c r="D12" s="37">
        <v>4</v>
      </c>
      <c r="E12" s="37" t="s">
        <v>792</v>
      </c>
      <c r="F12" s="37">
        <v>21</v>
      </c>
      <c r="G12" s="37">
        <v>22</v>
      </c>
      <c r="H12" s="37">
        <v>30</v>
      </c>
      <c r="I12" s="37">
        <v>30</v>
      </c>
      <c r="J12" s="37" t="b">
        <v>0</v>
      </c>
      <c r="K12" s="38"/>
    </row>
    <row r="13" spans="1:11" x14ac:dyDescent="0.25">
      <c r="A13" s="39">
        <v>12</v>
      </c>
      <c r="B13" s="40" t="s">
        <v>793</v>
      </c>
      <c r="C13" s="40">
        <v>5</v>
      </c>
      <c r="D13" s="40">
        <v>4</v>
      </c>
      <c r="E13" s="40" t="s">
        <v>794</v>
      </c>
      <c r="F13" s="40">
        <v>38</v>
      </c>
      <c r="G13" s="40">
        <v>86</v>
      </c>
      <c r="H13" s="40">
        <v>0</v>
      </c>
      <c r="I13" s="40">
        <v>0</v>
      </c>
      <c r="J13" s="40" t="b">
        <v>0</v>
      </c>
      <c r="K13" s="41"/>
    </row>
    <row r="14" spans="1:11" x14ac:dyDescent="0.25">
      <c r="A14" s="36">
        <v>13</v>
      </c>
      <c r="B14" s="37" t="s">
        <v>795</v>
      </c>
      <c r="C14" s="37">
        <v>6</v>
      </c>
      <c r="D14" s="37">
        <v>8</v>
      </c>
      <c r="E14" s="37" t="s">
        <v>796</v>
      </c>
      <c r="F14" s="37">
        <v>6</v>
      </c>
      <c r="G14" s="37">
        <v>24</v>
      </c>
      <c r="H14" s="37">
        <v>0</v>
      </c>
      <c r="I14" s="37">
        <v>5</v>
      </c>
      <c r="J14" s="37" t="b">
        <v>0</v>
      </c>
      <c r="K14" s="38"/>
    </row>
    <row r="15" spans="1:11" x14ac:dyDescent="0.25">
      <c r="A15" s="39">
        <v>14</v>
      </c>
      <c r="B15" s="40" t="s">
        <v>797</v>
      </c>
      <c r="C15" s="40">
        <v>6</v>
      </c>
      <c r="D15" s="40">
        <v>7</v>
      </c>
      <c r="E15" s="40" t="s">
        <v>798</v>
      </c>
      <c r="F15" s="40">
        <v>23.25</v>
      </c>
      <c r="G15" s="40">
        <v>35</v>
      </c>
      <c r="H15" s="40">
        <v>0</v>
      </c>
      <c r="I15" s="40">
        <v>0</v>
      </c>
      <c r="J15" s="40" t="b">
        <v>0</v>
      </c>
      <c r="K15" s="41"/>
    </row>
    <row r="16" spans="1:11" x14ac:dyDescent="0.25">
      <c r="A16" s="36">
        <v>15</v>
      </c>
      <c r="B16" s="37" t="s">
        <v>799</v>
      </c>
      <c r="C16" s="37">
        <v>6</v>
      </c>
      <c r="D16" s="37">
        <v>2</v>
      </c>
      <c r="E16" s="37" t="s">
        <v>800</v>
      </c>
      <c r="F16" s="37">
        <v>15.5</v>
      </c>
      <c r="G16" s="37">
        <v>39</v>
      </c>
      <c r="H16" s="37">
        <v>0</v>
      </c>
      <c r="I16" s="37">
        <v>5</v>
      </c>
      <c r="J16" s="37" t="b">
        <v>0</v>
      </c>
      <c r="K16" s="38"/>
    </row>
    <row r="17" spans="1:11" x14ac:dyDescent="0.25">
      <c r="A17" s="39">
        <v>16</v>
      </c>
      <c r="B17" s="40" t="s">
        <v>801</v>
      </c>
      <c r="C17" s="40">
        <v>7</v>
      </c>
      <c r="D17" s="40">
        <v>3</v>
      </c>
      <c r="E17" s="40" t="s">
        <v>802</v>
      </c>
      <c r="F17" s="40">
        <v>17.45</v>
      </c>
      <c r="G17" s="40">
        <v>29</v>
      </c>
      <c r="H17" s="40">
        <v>0</v>
      </c>
      <c r="I17" s="40">
        <v>10</v>
      </c>
      <c r="J17" s="40" t="b">
        <v>0</v>
      </c>
      <c r="K17" s="41"/>
    </row>
    <row r="18" spans="1:11" x14ac:dyDescent="0.25">
      <c r="A18" s="36">
        <v>17</v>
      </c>
      <c r="B18" s="37" t="s">
        <v>803</v>
      </c>
      <c r="C18" s="37">
        <v>7</v>
      </c>
      <c r="D18" s="37">
        <v>6</v>
      </c>
      <c r="E18" s="37" t="s">
        <v>804</v>
      </c>
      <c r="F18" s="37">
        <v>39</v>
      </c>
      <c r="G18" s="37">
        <v>0</v>
      </c>
      <c r="H18" s="37">
        <v>0</v>
      </c>
      <c r="I18" s="37">
        <v>0</v>
      </c>
      <c r="J18" s="37" t="b">
        <v>1</v>
      </c>
      <c r="K18" s="38"/>
    </row>
    <row r="19" spans="1:11" x14ac:dyDescent="0.25">
      <c r="A19" s="39">
        <v>18</v>
      </c>
      <c r="B19" s="40" t="s">
        <v>805</v>
      </c>
      <c r="C19" s="40">
        <v>7</v>
      </c>
      <c r="D19" s="40">
        <v>8</v>
      </c>
      <c r="E19" s="40" t="s">
        <v>806</v>
      </c>
      <c r="F19" s="40">
        <v>62.5</v>
      </c>
      <c r="G19" s="40">
        <v>42</v>
      </c>
      <c r="H19" s="40">
        <v>0</v>
      </c>
      <c r="I19" s="40">
        <v>0</v>
      </c>
      <c r="J19" s="40" t="b">
        <v>0</v>
      </c>
      <c r="K19" s="41"/>
    </row>
    <row r="20" spans="1:11" x14ac:dyDescent="0.25">
      <c r="A20" s="36">
        <v>19</v>
      </c>
      <c r="B20" s="37" t="s">
        <v>807</v>
      </c>
      <c r="C20" s="37">
        <v>8</v>
      </c>
      <c r="D20" s="37">
        <v>3</v>
      </c>
      <c r="E20" s="37" t="s">
        <v>808</v>
      </c>
      <c r="F20" s="37">
        <v>9.1999999999999993</v>
      </c>
      <c r="G20" s="37">
        <v>25</v>
      </c>
      <c r="H20" s="37">
        <v>0</v>
      </c>
      <c r="I20" s="37">
        <v>5</v>
      </c>
      <c r="J20" s="37" t="b">
        <v>0</v>
      </c>
      <c r="K20" s="38"/>
    </row>
    <row r="21" spans="1:11" x14ac:dyDescent="0.25">
      <c r="A21" s="39">
        <v>20</v>
      </c>
      <c r="B21" s="40" t="s">
        <v>809</v>
      </c>
      <c r="C21" s="40">
        <v>8</v>
      </c>
      <c r="D21" s="40">
        <v>3</v>
      </c>
      <c r="E21" s="40" t="s">
        <v>810</v>
      </c>
      <c r="F21" s="40">
        <v>81</v>
      </c>
      <c r="G21" s="40">
        <v>40</v>
      </c>
      <c r="H21" s="40">
        <v>0</v>
      </c>
      <c r="I21" s="40">
        <v>0</v>
      </c>
      <c r="J21" s="40" t="b">
        <v>0</v>
      </c>
      <c r="K21" s="41"/>
    </row>
    <row r="22" spans="1:11" x14ac:dyDescent="0.25">
      <c r="A22" s="36">
        <v>21</v>
      </c>
      <c r="B22" s="37" t="s">
        <v>811</v>
      </c>
      <c r="C22" s="37">
        <v>8</v>
      </c>
      <c r="D22" s="37">
        <v>3</v>
      </c>
      <c r="E22" s="37" t="s">
        <v>812</v>
      </c>
      <c r="F22" s="37">
        <v>10</v>
      </c>
      <c r="G22" s="37">
        <v>3</v>
      </c>
      <c r="H22" s="37">
        <v>40</v>
      </c>
      <c r="I22" s="37">
        <v>5</v>
      </c>
      <c r="J22" s="37" t="b">
        <v>0</v>
      </c>
      <c r="K22" s="38"/>
    </row>
    <row r="23" spans="1:11" x14ac:dyDescent="0.25">
      <c r="A23" s="39">
        <v>22</v>
      </c>
      <c r="B23" s="40" t="s">
        <v>813</v>
      </c>
      <c r="C23" s="40">
        <v>9</v>
      </c>
      <c r="D23" s="40">
        <v>5</v>
      </c>
      <c r="E23" s="40" t="s">
        <v>814</v>
      </c>
      <c r="F23" s="40">
        <v>21</v>
      </c>
      <c r="G23" s="40">
        <v>104</v>
      </c>
      <c r="H23" s="40">
        <v>0</v>
      </c>
      <c r="I23" s="40">
        <v>25</v>
      </c>
      <c r="J23" s="40" t="b">
        <v>0</v>
      </c>
      <c r="K23" s="41"/>
    </row>
    <row r="24" spans="1:11" x14ac:dyDescent="0.25">
      <c r="A24" s="36">
        <v>23</v>
      </c>
      <c r="B24" s="37" t="s">
        <v>815</v>
      </c>
      <c r="C24" s="37">
        <v>9</v>
      </c>
      <c r="D24" s="37">
        <v>5</v>
      </c>
      <c r="E24" s="37" t="s">
        <v>816</v>
      </c>
      <c r="F24" s="37">
        <v>9</v>
      </c>
      <c r="G24" s="37">
        <v>61</v>
      </c>
      <c r="H24" s="37">
        <v>0</v>
      </c>
      <c r="I24" s="37">
        <v>25</v>
      </c>
      <c r="J24" s="37" t="b">
        <v>0</v>
      </c>
      <c r="K24" s="38"/>
    </row>
    <row r="25" spans="1:11" x14ac:dyDescent="0.25">
      <c r="A25" s="39">
        <v>24</v>
      </c>
      <c r="B25" s="40" t="s">
        <v>817</v>
      </c>
      <c r="C25" s="40">
        <v>10</v>
      </c>
      <c r="D25" s="40">
        <v>1</v>
      </c>
      <c r="E25" s="40" t="s">
        <v>818</v>
      </c>
      <c r="F25" s="40">
        <v>4.5</v>
      </c>
      <c r="G25" s="40">
        <v>20</v>
      </c>
      <c r="H25" s="40">
        <v>0</v>
      </c>
      <c r="I25" s="40">
        <v>0</v>
      </c>
      <c r="J25" s="40" t="b">
        <v>1</v>
      </c>
      <c r="K25" s="41"/>
    </row>
    <row r="26" spans="1:11" x14ac:dyDescent="0.25">
      <c r="A26" s="36">
        <v>25</v>
      </c>
      <c r="B26" s="37" t="s">
        <v>819</v>
      </c>
      <c r="C26" s="37">
        <v>11</v>
      </c>
      <c r="D26" s="37">
        <v>3</v>
      </c>
      <c r="E26" s="37" t="s">
        <v>820</v>
      </c>
      <c r="F26" s="37">
        <v>14</v>
      </c>
      <c r="G26" s="37">
        <v>76</v>
      </c>
      <c r="H26" s="37">
        <v>0</v>
      </c>
      <c r="I26" s="37">
        <v>30</v>
      </c>
      <c r="J26" s="37" t="b">
        <v>0</v>
      </c>
      <c r="K26" s="38"/>
    </row>
    <row r="27" spans="1:11" x14ac:dyDescent="0.25">
      <c r="A27" s="39">
        <v>26</v>
      </c>
      <c r="B27" s="40" t="s">
        <v>821</v>
      </c>
      <c r="C27" s="40">
        <v>11</v>
      </c>
      <c r="D27" s="40">
        <v>3</v>
      </c>
      <c r="E27" s="40" t="s">
        <v>822</v>
      </c>
      <c r="F27" s="40">
        <v>31.23</v>
      </c>
      <c r="G27" s="40">
        <v>15</v>
      </c>
      <c r="H27" s="40">
        <v>0</v>
      </c>
      <c r="I27" s="40">
        <v>0</v>
      </c>
      <c r="J27" s="40" t="b">
        <v>0</v>
      </c>
      <c r="K27" s="41"/>
    </row>
    <row r="28" spans="1:11" x14ac:dyDescent="0.25">
      <c r="A28" s="36">
        <v>27</v>
      </c>
      <c r="B28" s="37" t="s">
        <v>823</v>
      </c>
      <c r="C28" s="37">
        <v>11</v>
      </c>
      <c r="D28" s="37">
        <v>3</v>
      </c>
      <c r="E28" s="37" t="s">
        <v>824</v>
      </c>
      <c r="F28" s="37">
        <v>43.9</v>
      </c>
      <c r="G28" s="37">
        <v>49</v>
      </c>
      <c r="H28" s="37">
        <v>0</v>
      </c>
      <c r="I28" s="37">
        <v>30</v>
      </c>
      <c r="J28" s="37" t="b">
        <v>0</v>
      </c>
      <c r="K28" s="38"/>
    </row>
    <row r="29" spans="1:11" x14ac:dyDescent="0.25">
      <c r="A29" s="39">
        <v>28</v>
      </c>
      <c r="B29" s="40" t="s">
        <v>825</v>
      </c>
      <c r="C29" s="40">
        <v>12</v>
      </c>
      <c r="D29" s="40">
        <v>7</v>
      </c>
      <c r="E29" s="40" t="s">
        <v>826</v>
      </c>
      <c r="F29" s="40">
        <v>45.6</v>
      </c>
      <c r="G29" s="40">
        <v>26</v>
      </c>
      <c r="H29" s="40">
        <v>0</v>
      </c>
      <c r="I29" s="40">
        <v>0</v>
      </c>
      <c r="J29" s="40" t="b">
        <v>1</v>
      </c>
      <c r="K29" s="41"/>
    </row>
    <row r="30" spans="1:11" x14ac:dyDescent="0.25">
      <c r="A30" s="36">
        <v>29</v>
      </c>
      <c r="B30" s="37" t="s">
        <v>827</v>
      </c>
      <c r="C30" s="37">
        <v>12</v>
      </c>
      <c r="D30" s="37">
        <v>6</v>
      </c>
      <c r="E30" s="37" t="s">
        <v>828</v>
      </c>
      <c r="F30" s="37">
        <v>123.79</v>
      </c>
      <c r="G30" s="37">
        <v>0</v>
      </c>
      <c r="H30" s="37">
        <v>0</v>
      </c>
      <c r="I30" s="37">
        <v>0</v>
      </c>
      <c r="J30" s="37" t="b">
        <v>1</v>
      </c>
      <c r="K30" s="38"/>
    </row>
    <row r="31" spans="1:11" x14ac:dyDescent="0.25">
      <c r="A31" s="39">
        <v>30</v>
      </c>
      <c r="B31" s="40" t="s">
        <v>829</v>
      </c>
      <c r="C31" s="40">
        <v>13</v>
      </c>
      <c r="D31" s="40">
        <v>8</v>
      </c>
      <c r="E31" s="40" t="s">
        <v>830</v>
      </c>
      <c r="F31" s="40">
        <v>25.89</v>
      </c>
      <c r="G31" s="40">
        <v>10</v>
      </c>
      <c r="H31" s="40">
        <v>0</v>
      </c>
      <c r="I31" s="40">
        <v>15</v>
      </c>
      <c r="J31" s="40" t="b">
        <v>0</v>
      </c>
      <c r="K31" s="41"/>
    </row>
    <row r="32" spans="1:11" x14ac:dyDescent="0.25">
      <c r="A32" s="36">
        <v>31</v>
      </c>
      <c r="B32" s="37" t="s">
        <v>831</v>
      </c>
      <c r="C32" s="37">
        <v>14</v>
      </c>
      <c r="D32" s="37">
        <v>4</v>
      </c>
      <c r="E32" s="37" t="s">
        <v>832</v>
      </c>
      <c r="F32" s="37">
        <v>12.5</v>
      </c>
      <c r="G32" s="37">
        <v>0</v>
      </c>
      <c r="H32" s="37">
        <v>70</v>
      </c>
      <c r="I32" s="37">
        <v>20</v>
      </c>
      <c r="J32" s="37" t="b">
        <v>0</v>
      </c>
      <c r="K32" s="38"/>
    </row>
    <row r="33" spans="1:11" x14ac:dyDescent="0.25">
      <c r="A33" s="39">
        <v>32</v>
      </c>
      <c r="B33" s="40" t="s">
        <v>833</v>
      </c>
      <c r="C33" s="40">
        <v>14</v>
      </c>
      <c r="D33" s="40">
        <v>4</v>
      </c>
      <c r="E33" s="40" t="s">
        <v>834</v>
      </c>
      <c r="F33" s="40">
        <v>32</v>
      </c>
      <c r="G33" s="40">
        <v>9</v>
      </c>
      <c r="H33" s="40">
        <v>40</v>
      </c>
      <c r="I33" s="40">
        <v>25</v>
      </c>
      <c r="J33" s="40" t="b">
        <v>0</v>
      </c>
      <c r="K33" s="41"/>
    </row>
    <row r="34" spans="1:11" x14ac:dyDescent="0.25">
      <c r="A34" s="36">
        <v>33</v>
      </c>
      <c r="B34" s="37" t="s">
        <v>835</v>
      </c>
      <c r="C34" s="37">
        <v>15</v>
      </c>
      <c r="D34" s="37">
        <v>4</v>
      </c>
      <c r="E34" s="37" t="s">
        <v>836</v>
      </c>
      <c r="F34" s="37">
        <v>2.5</v>
      </c>
      <c r="G34" s="37">
        <v>112</v>
      </c>
      <c r="H34" s="37">
        <v>0</v>
      </c>
      <c r="I34" s="37">
        <v>20</v>
      </c>
      <c r="J34" s="37" t="b">
        <v>0</v>
      </c>
      <c r="K34" s="38"/>
    </row>
    <row r="35" spans="1:11" x14ac:dyDescent="0.25">
      <c r="A35" s="39">
        <v>34</v>
      </c>
      <c r="B35" s="40" t="s">
        <v>837</v>
      </c>
      <c r="C35" s="40">
        <v>16</v>
      </c>
      <c r="D35" s="40">
        <v>1</v>
      </c>
      <c r="E35" s="40" t="s">
        <v>774</v>
      </c>
      <c r="F35" s="40">
        <v>14</v>
      </c>
      <c r="G35" s="40">
        <v>111</v>
      </c>
      <c r="H35" s="40">
        <v>0</v>
      </c>
      <c r="I35" s="40">
        <v>15</v>
      </c>
      <c r="J35" s="40" t="b">
        <v>0</v>
      </c>
      <c r="K35" s="41"/>
    </row>
    <row r="36" spans="1:11" x14ac:dyDescent="0.25">
      <c r="A36" s="36">
        <v>35</v>
      </c>
      <c r="B36" s="37" t="s">
        <v>838</v>
      </c>
      <c r="C36" s="37">
        <v>16</v>
      </c>
      <c r="D36" s="37">
        <v>1</v>
      </c>
      <c r="E36" s="37" t="s">
        <v>774</v>
      </c>
      <c r="F36" s="37">
        <v>18</v>
      </c>
      <c r="G36" s="37">
        <v>20</v>
      </c>
      <c r="H36" s="37">
        <v>0</v>
      </c>
      <c r="I36" s="37">
        <v>15</v>
      </c>
      <c r="J36" s="37" t="b">
        <v>0</v>
      </c>
      <c r="K36" s="38"/>
    </row>
    <row r="37" spans="1:11" x14ac:dyDescent="0.25">
      <c r="A37" s="39">
        <v>36</v>
      </c>
      <c r="B37" s="40" t="s">
        <v>839</v>
      </c>
      <c r="C37" s="40">
        <v>17</v>
      </c>
      <c r="D37" s="40">
        <v>8</v>
      </c>
      <c r="E37" s="40" t="s">
        <v>840</v>
      </c>
      <c r="F37" s="40">
        <v>19</v>
      </c>
      <c r="G37" s="40">
        <v>112</v>
      </c>
      <c r="H37" s="40">
        <v>0</v>
      </c>
      <c r="I37" s="40">
        <v>20</v>
      </c>
      <c r="J37" s="40" t="b">
        <v>0</v>
      </c>
      <c r="K37" s="41"/>
    </row>
    <row r="38" spans="1:11" x14ac:dyDescent="0.25">
      <c r="A38" s="36">
        <v>37</v>
      </c>
      <c r="B38" s="37" t="s">
        <v>841</v>
      </c>
      <c r="C38" s="37">
        <v>17</v>
      </c>
      <c r="D38" s="37">
        <v>8</v>
      </c>
      <c r="E38" s="37" t="s">
        <v>842</v>
      </c>
      <c r="F38" s="37">
        <v>26</v>
      </c>
      <c r="G38" s="37">
        <v>11</v>
      </c>
      <c r="H38" s="37">
        <v>50</v>
      </c>
      <c r="I38" s="37">
        <v>25</v>
      </c>
      <c r="J38" s="37" t="b">
        <v>0</v>
      </c>
      <c r="K38" s="38"/>
    </row>
    <row r="39" spans="1:11" x14ac:dyDescent="0.25">
      <c r="A39" s="39">
        <v>38</v>
      </c>
      <c r="B39" s="40" t="s">
        <v>843</v>
      </c>
      <c r="C39" s="40">
        <v>18</v>
      </c>
      <c r="D39" s="40">
        <v>1</v>
      </c>
      <c r="E39" s="40" t="s">
        <v>844</v>
      </c>
      <c r="F39" s="40">
        <v>263.5</v>
      </c>
      <c r="G39" s="40">
        <v>17</v>
      </c>
      <c r="H39" s="40">
        <v>0</v>
      </c>
      <c r="I39" s="40">
        <v>15</v>
      </c>
      <c r="J39" s="40" t="b">
        <v>0</v>
      </c>
      <c r="K39" s="41"/>
    </row>
    <row r="40" spans="1:11" x14ac:dyDescent="0.25">
      <c r="A40" s="36">
        <v>39</v>
      </c>
      <c r="B40" s="37" t="s">
        <v>845</v>
      </c>
      <c r="C40" s="37">
        <v>18</v>
      </c>
      <c r="D40" s="37">
        <v>1</v>
      </c>
      <c r="E40" s="37" t="s">
        <v>846</v>
      </c>
      <c r="F40" s="37">
        <v>18</v>
      </c>
      <c r="G40" s="37">
        <v>69</v>
      </c>
      <c r="H40" s="37">
        <v>0</v>
      </c>
      <c r="I40" s="37">
        <v>5</v>
      </c>
      <c r="J40" s="37" t="b">
        <v>0</v>
      </c>
      <c r="K40" s="38"/>
    </row>
    <row r="41" spans="1:11" x14ac:dyDescent="0.25">
      <c r="A41" s="39">
        <v>40</v>
      </c>
      <c r="B41" s="40" t="s">
        <v>847</v>
      </c>
      <c r="C41" s="40">
        <v>19</v>
      </c>
      <c r="D41" s="40">
        <v>8</v>
      </c>
      <c r="E41" s="40" t="s">
        <v>848</v>
      </c>
      <c r="F41" s="40">
        <v>18.399999999999999</v>
      </c>
      <c r="G41" s="40">
        <v>123</v>
      </c>
      <c r="H41" s="40">
        <v>0</v>
      </c>
      <c r="I41" s="40">
        <v>30</v>
      </c>
      <c r="J41" s="40" t="b">
        <v>0</v>
      </c>
      <c r="K41" s="41"/>
    </row>
    <row r="42" spans="1:11" x14ac:dyDescent="0.25">
      <c r="A42" s="36">
        <v>41</v>
      </c>
      <c r="B42" s="37" t="s">
        <v>849</v>
      </c>
      <c r="C42" s="37">
        <v>19</v>
      </c>
      <c r="D42" s="37">
        <v>8</v>
      </c>
      <c r="E42" s="37" t="s">
        <v>850</v>
      </c>
      <c r="F42" s="37">
        <v>9.65</v>
      </c>
      <c r="G42" s="37">
        <v>85</v>
      </c>
      <c r="H42" s="37">
        <v>0</v>
      </c>
      <c r="I42" s="37">
        <v>10</v>
      </c>
      <c r="J42" s="37" t="b">
        <v>0</v>
      </c>
      <c r="K42" s="38"/>
    </row>
    <row r="43" spans="1:11" x14ac:dyDescent="0.25">
      <c r="A43" s="39">
        <v>42</v>
      </c>
      <c r="B43" s="40" t="s">
        <v>851</v>
      </c>
      <c r="C43" s="40">
        <v>20</v>
      </c>
      <c r="D43" s="40">
        <v>5</v>
      </c>
      <c r="E43" s="40" t="s">
        <v>852</v>
      </c>
      <c r="F43" s="40">
        <v>14</v>
      </c>
      <c r="G43" s="40">
        <v>26</v>
      </c>
      <c r="H43" s="40">
        <v>0</v>
      </c>
      <c r="I43" s="40">
        <v>0</v>
      </c>
      <c r="J43" s="40" t="b">
        <v>1</v>
      </c>
      <c r="K43" s="41"/>
    </row>
    <row r="44" spans="1:11" x14ac:dyDescent="0.25">
      <c r="A44" s="36">
        <v>43</v>
      </c>
      <c r="B44" s="37" t="s">
        <v>853</v>
      </c>
      <c r="C44" s="37">
        <v>20</v>
      </c>
      <c r="D44" s="37">
        <v>1</v>
      </c>
      <c r="E44" s="37" t="s">
        <v>854</v>
      </c>
      <c r="F44" s="37">
        <v>46</v>
      </c>
      <c r="G44" s="37">
        <v>17</v>
      </c>
      <c r="H44" s="37">
        <v>10</v>
      </c>
      <c r="I44" s="37">
        <v>25</v>
      </c>
      <c r="J44" s="37" t="b">
        <v>0</v>
      </c>
      <c r="K44" s="38"/>
    </row>
    <row r="45" spans="1:11" x14ac:dyDescent="0.25">
      <c r="A45" s="39">
        <v>44</v>
      </c>
      <c r="B45" s="40" t="s">
        <v>855</v>
      </c>
      <c r="C45" s="40">
        <v>20</v>
      </c>
      <c r="D45" s="40">
        <v>2</v>
      </c>
      <c r="E45" s="40" t="s">
        <v>856</v>
      </c>
      <c r="F45" s="40">
        <v>19.45</v>
      </c>
      <c r="G45" s="40">
        <v>27</v>
      </c>
      <c r="H45" s="40">
        <v>0</v>
      </c>
      <c r="I45" s="40">
        <v>15</v>
      </c>
      <c r="J45" s="40" t="b">
        <v>0</v>
      </c>
      <c r="K45" s="41"/>
    </row>
    <row r="46" spans="1:11" x14ac:dyDescent="0.25">
      <c r="A46" s="36">
        <v>45</v>
      </c>
      <c r="B46" s="37" t="s">
        <v>857</v>
      </c>
      <c r="C46" s="37">
        <v>21</v>
      </c>
      <c r="D46" s="37">
        <v>8</v>
      </c>
      <c r="E46" s="37" t="s">
        <v>858</v>
      </c>
      <c r="F46" s="37">
        <v>9.5</v>
      </c>
      <c r="G46" s="37">
        <v>5</v>
      </c>
      <c r="H46" s="37">
        <v>70</v>
      </c>
      <c r="I46" s="37">
        <v>15</v>
      </c>
      <c r="J46" s="37" t="b">
        <v>0</v>
      </c>
      <c r="K46" s="38"/>
    </row>
    <row r="47" spans="1:11" x14ac:dyDescent="0.25">
      <c r="A47" s="39">
        <v>46</v>
      </c>
      <c r="B47" s="40" t="s">
        <v>859</v>
      </c>
      <c r="C47" s="40">
        <v>21</v>
      </c>
      <c r="D47" s="40">
        <v>8</v>
      </c>
      <c r="E47" s="40" t="s">
        <v>860</v>
      </c>
      <c r="F47" s="40">
        <v>12</v>
      </c>
      <c r="G47" s="40">
        <v>95</v>
      </c>
      <c r="H47" s="40">
        <v>0</v>
      </c>
      <c r="I47" s="40">
        <v>0</v>
      </c>
      <c r="J47" s="40" t="b">
        <v>0</v>
      </c>
      <c r="K47" s="41"/>
    </row>
    <row r="48" spans="1:11" x14ac:dyDescent="0.25">
      <c r="A48" s="36">
        <v>47</v>
      </c>
      <c r="B48" s="37" t="s">
        <v>861</v>
      </c>
      <c r="C48" s="37">
        <v>22</v>
      </c>
      <c r="D48" s="37">
        <v>3</v>
      </c>
      <c r="E48" s="37" t="s">
        <v>862</v>
      </c>
      <c r="F48" s="37">
        <v>9.5</v>
      </c>
      <c r="G48" s="37">
        <v>36</v>
      </c>
      <c r="H48" s="37">
        <v>0</v>
      </c>
      <c r="I48" s="37">
        <v>0</v>
      </c>
      <c r="J48" s="37" t="b">
        <v>0</v>
      </c>
      <c r="K48" s="38"/>
    </row>
    <row r="49" spans="1:11" x14ac:dyDescent="0.25">
      <c r="A49" s="39">
        <v>48</v>
      </c>
      <c r="B49" s="40" t="s">
        <v>863</v>
      </c>
      <c r="C49" s="40">
        <v>22</v>
      </c>
      <c r="D49" s="40">
        <v>3</v>
      </c>
      <c r="E49" s="40" t="s">
        <v>864</v>
      </c>
      <c r="F49" s="40">
        <v>12.75</v>
      </c>
      <c r="G49" s="40">
        <v>15</v>
      </c>
      <c r="H49" s="40">
        <v>70</v>
      </c>
      <c r="I49" s="40">
        <v>25</v>
      </c>
      <c r="J49" s="40" t="b">
        <v>0</v>
      </c>
      <c r="K49" s="41"/>
    </row>
    <row r="50" spans="1:11" x14ac:dyDescent="0.25">
      <c r="A50" s="36">
        <v>49</v>
      </c>
      <c r="B50" s="37" t="s">
        <v>865</v>
      </c>
      <c r="C50" s="37">
        <v>23</v>
      </c>
      <c r="D50" s="37">
        <v>3</v>
      </c>
      <c r="E50" s="37" t="s">
        <v>866</v>
      </c>
      <c r="F50" s="37">
        <v>20</v>
      </c>
      <c r="G50" s="37">
        <v>10</v>
      </c>
      <c r="H50" s="37">
        <v>60</v>
      </c>
      <c r="I50" s="37">
        <v>15</v>
      </c>
      <c r="J50" s="37" t="b">
        <v>0</v>
      </c>
      <c r="K50" s="38"/>
    </row>
    <row r="51" spans="1:11" x14ac:dyDescent="0.25">
      <c r="A51" s="39">
        <v>50</v>
      </c>
      <c r="B51" s="40" t="s">
        <v>867</v>
      </c>
      <c r="C51" s="40">
        <v>23</v>
      </c>
      <c r="D51" s="40">
        <v>3</v>
      </c>
      <c r="E51" s="40" t="s">
        <v>868</v>
      </c>
      <c r="F51" s="40">
        <v>16.25</v>
      </c>
      <c r="G51" s="40">
        <v>65</v>
      </c>
      <c r="H51" s="40">
        <v>0</v>
      </c>
      <c r="I51" s="40">
        <v>30</v>
      </c>
      <c r="J51" s="40" t="b">
        <v>0</v>
      </c>
      <c r="K51" s="41"/>
    </row>
    <row r="52" spans="1:11" x14ac:dyDescent="0.25">
      <c r="A52" s="36">
        <v>51</v>
      </c>
      <c r="B52" s="37" t="s">
        <v>869</v>
      </c>
      <c r="C52" s="37">
        <v>24</v>
      </c>
      <c r="D52" s="37">
        <v>7</v>
      </c>
      <c r="E52" s="37" t="s">
        <v>870</v>
      </c>
      <c r="F52" s="37">
        <v>53</v>
      </c>
      <c r="G52" s="37">
        <v>20</v>
      </c>
      <c r="H52" s="37">
        <v>0</v>
      </c>
      <c r="I52" s="37">
        <v>10</v>
      </c>
      <c r="J52" s="37" t="b">
        <v>0</v>
      </c>
      <c r="K52" s="38"/>
    </row>
    <row r="53" spans="1:11" x14ac:dyDescent="0.25">
      <c r="A53" s="39">
        <v>52</v>
      </c>
      <c r="B53" s="40" t="s">
        <v>871</v>
      </c>
      <c r="C53" s="40">
        <v>24</v>
      </c>
      <c r="D53" s="40">
        <v>5</v>
      </c>
      <c r="E53" s="40" t="s">
        <v>872</v>
      </c>
      <c r="F53" s="40">
        <v>7</v>
      </c>
      <c r="G53" s="40">
        <v>38</v>
      </c>
      <c r="H53" s="40">
        <v>0</v>
      </c>
      <c r="I53" s="40">
        <v>25</v>
      </c>
      <c r="J53" s="40" t="b">
        <v>0</v>
      </c>
      <c r="K53" s="41"/>
    </row>
    <row r="54" spans="1:11" x14ac:dyDescent="0.25">
      <c r="A54" s="36">
        <v>53</v>
      </c>
      <c r="B54" s="37" t="s">
        <v>873</v>
      </c>
      <c r="C54" s="37">
        <v>24</v>
      </c>
      <c r="D54" s="37">
        <v>6</v>
      </c>
      <c r="E54" s="37" t="s">
        <v>874</v>
      </c>
      <c r="F54" s="37">
        <v>32.799999999999997</v>
      </c>
      <c r="G54" s="37">
        <v>0</v>
      </c>
      <c r="H54" s="37">
        <v>0</v>
      </c>
      <c r="I54" s="37">
        <v>0</v>
      </c>
      <c r="J54" s="37" t="b">
        <v>1</v>
      </c>
      <c r="K54" s="38"/>
    </row>
    <row r="55" spans="1:11" x14ac:dyDescent="0.25">
      <c r="A55" s="39">
        <v>54</v>
      </c>
      <c r="B55" s="40" t="s">
        <v>875</v>
      </c>
      <c r="C55" s="40">
        <v>25</v>
      </c>
      <c r="D55" s="40">
        <v>6</v>
      </c>
      <c r="E55" s="40" t="s">
        <v>876</v>
      </c>
      <c r="F55" s="40">
        <v>7.45</v>
      </c>
      <c r="G55" s="40">
        <v>21</v>
      </c>
      <c r="H55" s="40">
        <v>0</v>
      </c>
      <c r="I55" s="40">
        <v>10</v>
      </c>
      <c r="J55" s="40" t="b">
        <v>0</v>
      </c>
      <c r="K55" s="41"/>
    </row>
    <row r="56" spans="1:11" x14ac:dyDescent="0.25">
      <c r="A56" s="36">
        <v>55</v>
      </c>
      <c r="B56" s="37" t="s">
        <v>877</v>
      </c>
      <c r="C56" s="37">
        <v>25</v>
      </c>
      <c r="D56" s="37">
        <v>6</v>
      </c>
      <c r="E56" s="37" t="s">
        <v>878</v>
      </c>
      <c r="F56" s="37">
        <v>24</v>
      </c>
      <c r="G56" s="37">
        <v>115</v>
      </c>
      <c r="H56" s="37">
        <v>0</v>
      </c>
      <c r="I56" s="37">
        <v>20</v>
      </c>
      <c r="J56" s="37" t="b">
        <v>0</v>
      </c>
      <c r="K56" s="38"/>
    </row>
    <row r="57" spans="1:11" x14ac:dyDescent="0.25">
      <c r="A57" s="39">
        <v>56</v>
      </c>
      <c r="B57" s="40" t="s">
        <v>879</v>
      </c>
      <c r="C57" s="40">
        <v>26</v>
      </c>
      <c r="D57" s="40">
        <v>5</v>
      </c>
      <c r="E57" s="40" t="s">
        <v>880</v>
      </c>
      <c r="F57" s="40">
        <v>38</v>
      </c>
      <c r="G57" s="40">
        <v>21</v>
      </c>
      <c r="H57" s="40">
        <v>10</v>
      </c>
      <c r="I57" s="40">
        <v>30</v>
      </c>
      <c r="J57" s="40" t="b">
        <v>0</v>
      </c>
      <c r="K57" s="41"/>
    </row>
    <row r="58" spans="1:11" x14ac:dyDescent="0.25">
      <c r="A58" s="36">
        <v>57</v>
      </c>
      <c r="B58" s="37" t="s">
        <v>881</v>
      </c>
      <c r="C58" s="37">
        <v>26</v>
      </c>
      <c r="D58" s="37">
        <v>5</v>
      </c>
      <c r="E58" s="37" t="s">
        <v>880</v>
      </c>
      <c r="F58" s="37">
        <v>19.5</v>
      </c>
      <c r="G58" s="37">
        <v>36</v>
      </c>
      <c r="H58" s="37">
        <v>0</v>
      </c>
      <c r="I58" s="37">
        <v>20</v>
      </c>
      <c r="J58" s="37" t="b">
        <v>0</v>
      </c>
      <c r="K58" s="38"/>
    </row>
    <row r="59" spans="1:11" x14ac:dyDescent="0.25">
      <c r="A59" s="39">
        <v>58</v>
      </c>
      <c r="B59" s="40" t="s">
        <v>882</v>
      </c>
      <c r="C59" s="40">
        <v>27</v>
      </c>
      <c r="D59" s="40">
        <v>8</v>
      </c>
      <c r="E59" s="40" t="s">
        <v>883</v>
      </c>
      <c r="F59" s="40">
        <v>13.25</v>
      </c>
      <c r="G59" s="40">
        <v>62</v>
      </c>
      <c r="H59" s="40">
        <v>0</v>
      </c>
      <c r="I59" s="40">
        <v>20</v>
      </c>
      <c r="J59" s="40" t="b">
        <v>0</v>
      </c>
      <c r="K59" s="41"/>
    </row>
    <row r="60" spans="1:11" x14ac:dyDescent="0.25">
      <c r="A60" s="36">
        <v>59</v>
      </c>
      <c r="B60" s="37" t="s">
        <v>884</v>
      </c>
      <c r="C60" s="37">
        <v>28</v>
      </c>
      <c r="D60" s="37">
        <v>4</v>
      </c>
      <c r="E60" s="37" t="s">
        <v>885</v>
      </c>
      <c r="F60" s="37">
        <v>55</v>
      </c>
      <c r="G60" s="37">
        <v>79</v>
      </c>
      <c r="H60" s="37">
        <v>0</v>
      </c>
      <c r="I60" s="37">
        <v>0</v>
      </c>
      <c r="J60" s="37" t="b">
        <v>0</v>
      </c>
      <c r="K60" s="38"/>
    </row>
    <row r="61" spans="1:11" x14ac:dyDescent="0.25">
      <c r="A61" s="39">
        <v>60</v>
      </c>
      <c r="B61" s="40" t="s">
        <v>886</v>
      </c>
      <c r="C61" s="40">
        <v>28</v>
      </c>
      <c r="D61" s="40">
        <v>4</v>
      </c>
      <c r="E61" s="40" t="s">
        <v>887</v>
      </c>
      <c r="F61" s="40">
        <v>34</v>
      </c>
      <c r="G61" s="40">
        <v>19</v>
      </c>
      <c r="H61" s="40">
        <v>0</v>
      </c>
      <c r="I61" s="40">
        <v>0</v>
      </c>
      <c r="J61" s="40" t="b">
        <v>0</v>
      </c>
      <c r="K61" s="41"/>
    </row>
    <row r="62" spans="1:11" x14ac:dyDescent="0.25">
      <c r="A62" s="36">
        <v>61</v>
      </c>
      <c r="B62" s="37" t="s">
        <v>888</v>
      </c>
      <c r="C62" s="37">
        <v>29</v>
      </c>
      <c r="D62" s="37">
        <v>2</v>
      </c>
      <c r="E62" s="37" t="s">
        <v>889</v>
      </c>
      <c r="F62" s="37">
        <v>28.5</v>
      </c>
      <c r="G62" s="37">
        <v>113</v>
      </c>
      <c r="H62" s="37">
        <v>0</v>
      </c>
      <c r="I62" s="37">
        <v>25</v>
      </c>
      <c r="J62" s="37" t="b">
        <v>0</v>
      </c>
      <c r="K62" s="38"/>
    </row>
    <row r="63" spans="1:11" x14ac:dyDescent="0.25">
      <c r="A63" s="39">
        <v>62</v>
      </c>
      <c r="B63" s="40" t="s">
        <v>890</v>
      </c>
      <c r="C63" s="40">
        <v>29</v>
      </c>
      <c r="D63" s="40">
        <v>3</v>
      </c>
      <c r="E63" s="40" t="s">
        <v>891</v>
      </c>
      <c r="F63" s="40">
        <v>49.3</v>
      </c>
      <c r="G63" s="40">
        <v>17</v>
      </c>
      <c r="H63" s="40">
        <v>0</v>
      </c>
      <c r="I63" s="40">
        <v>0</v>
      </c>
      <c r="J63" s="40" t="b">
        <v>0</v>
      </c>
      <c r="K63" s="41"/>
    </row>
    <row r="64" spans="1:11" x14ac:dyDescent="0.25">
      <c r="A64" s="36">
        <v>63</v>
      </c>
      <c r="B64" s="37" t="s">
        <v>892</v>
      </c>
      <c r="C64" s="37">
        <v>7</v>
      </c>
      <c r="D64" s="37">
        <v>2</v>
      </c>
      <c r="E64" s="37" t="s">
        <v>893</v>
      </c>
      <c r="F64" s="37">
        <v>43.9</v>
      </c>
      <c r="G64" s="37">
        <v>24</v>
      </c>
      <c r="H64" s="37">
        <v>0</v>
      </c>
      <c r="I64" s="37">
        <v>5</v>
      </c>
      <c r="J64" s="37" t="b">
        <v>0</v>
      </c>
      <c r="K64" s="38"/>
    </row>
    <row r="65" spans="1:11" x14ac:dyDescent="0.25">
      <c r="A65" s="39">
        <v>64</v>
      </c>
      <c r="B65" s="40" t="s">
        <v>894</v>
      </c>
      <c r="C65" s="40">
        <v>12</v>
      </c>
      <c r="D65" s="40">
        <v>5</v>
      </c>
      <c r="E65" s="40" t="s">
        <v>895</v>
      </c>
      <c r="F65" s="40">
        <v>33.25</v>
      </c>
      <c r="G65" s="40">
        <v>22</v>
      </c>
      <c r="H65" s="40">
        <v>80</v>
      </c>
      <c r="I65" s="40">
        <v>30</v>
      </c>
      <c r="J65" s="40" t="b">
        <v>0</v>
      </c>
      <c r="K65" s="41"/>
    </row>
    <row r="66" spans="1:11" x14ac:dyDescent="0.25">
      <c r="A66" s="36">
        <v>65</v>
      </c>
      <c r="B66" s="37" t="s">
        <v>896</v>
      </c>
      <c r="C66" s="37">
        <v>2</v>
      </c>
      <c r="D66" s="37">
        <v>2</v>
      </c>
      <c r="E66" s="37" t="s">
        <v>897</v>
      </c>
      <c r="F66" s="37">
        <v>21.05</v>
      </c>
      <c r="G66" s="37">
        <v>76</v>
      </c>
      <c r="H66" s="37">
        <v>0</v>
      </c>
      <c r="I66" s="37">
        <v>0</v>
      </c>
      <c r="J66" s="37" t="b">
        <v>0</v>
      </c>
      <c r="K66" s="38"/>
    </row>
    <row r="67" spans="1:11" x14ac:dyDescent="0.25">
      <c r="A67" s="39">
        <v>66</v>
      </c>
      <c r="B67" s="40" t="s">
        <v>898</v>
      </c>
      <c r="C67" s="40">
        <v>2</v>
      </c>
      <c r="D67" s="40">
        <v>2</v>
      </c>
      <c r="E67" s="40" t="s">
        <v>899</v>
      </c>
      <c r="F67" s="40">
        <v>17</v>
      </c>
      <c r="G67" s="40">
        <v>4</v>
      </c>
      <c r="H67" s="40">
        <v>100</v>
      </c>
      <c r="I67" s="40">
        <v>20</v>
      </c>
      <c r="J67" s="40" t="b">
        <v>0</v>
      </c>
      <c r="K67" s="41"/>
    </row>
    <row r="68" spans="1:11" x14ac:dyDescent="0.25">
      <c r="A68" s="36">
        <v>67</v>
      </c>
      <c r="B68" s="37" t="s">
        <v>900</v>
      </c>
      <c r="C68" s="37">
        <v>16</v>
      </c>
      <c r="D68" s="37">
        <v>1</v>
      </c>
      <c r="E68" s="37" t="s">
        <v>774</v>
      </c>
      <c r="F68" s="37">
        <v>14</v>
      </c>
      <c r="G68" s="37">
        <v>52</v>
      </c>
      <c r="H68" s="37">
        <v>0</v>
      </c>
      <c r="I68" s="37">
        <v>10</v>
      </c>
      <c r="J68" s="37" t="b">
        <v>0</v>
      </c>
      <c r="K68" s="38"/>
    </row>
    <row r="69" spans="1:11" x14ac:dyDescent="0.25">
      <c r="A69" s="39">
        <v>68</v>
      </c>
      <c r="B69" s="40" t="s">
        <v>901</v>
      </c>
      <c r="C69" s="40">
        <v>8</v>
      </c>
      <c r="D69" s="40">
        <v>3</v>
      </c>
      <c r="E69" s="40" t="s">
        <v>902</v>
      </c>
      <c r="F69" s="40">
        <v>12.5</v>
      </c>
      <c r="G69" s="40">
        <v>6</v>
      </c>
      <c r="H69" s="40">
        <v>10</v>
      </c>
      <c r="I69" s="40">
        <v>15</v>
      </c>
      <c r="J69" s="40" t="b">
        <v>0</v>
      </c>
      <c r="K69" s="41"/>
    </row>
    <row r="70" spans="1:11" x14ac:dyDescent="0.25">
      <c r="A70" s="36">
        <v>69</v>
      </c>
      <c r="B70" s="37" t="s">
        <v>903</v>
      </c>
      <c r="C70" s="37">
        <v>15</v>
      </c>
      <c r="D70" s="37">
        <v>4</v>
      </c>
      <c r="E70" s="37" t="s">
        <v>904</v>
      </c>
      <c r="F70" s="37">
        <v>36</v>
      </c>
      <c r="G70" s="37">
        <v>26</v>
      </c>
      <c r="H70" s="37">
        <v>0</v>
      </c>
      <c r="I70" s="37">
        <v>15</v>
      </c>
      <c r="J70" s="37" t="b">
        <v>0</v>
      </c>
      <c r="K70" s="38"/>
    </row>
    <row r="71" spans="1:11" x14ac:dyDescent="0.25">
      <c r="A71" s="39">
        <v>70</v>
      </c>
      <c r="B71" s="40" t="s">
        <v>905</v>
      </c>
      <c r="C71" s="40">
        <v>7</v>
      </c>
      <c r="D71" s="40">
        <v>1</v>
      </c>
      <c r="E71" s="40" t="s">
        <v>906</v>
      </c>
      <c r="F71" s="40">
        <v>15</v>
      </c>
      <c r="G71" s="40">
        <v>15</v>
      </c>
      <c r="H71" s="40">
        <v>10</v>
      </c>
      <c r="I71" s="40">
        <v>30</v>
      </c>
      <c r="J71" s="40" t="b">
        <v>0</v>
      </c>
      <c r="K71" s="41"/>
    </row>
    <row r="72" spans="1:11" x14ac:dyDescent="0.25">
      <c r="A72" s="36">
        <v>71</v>
      </c>
      <c r="B72" s="37" t="s">
        <v>907</v>
      </c>
      <c r="C72" s="37">
        <v>15</v>
      </c>
      <c r="D72" s="37">
        <v>4</v>
      </c>
      <c r="E72" s="37" t="s">
        <v>794</v>
      </c>
      <c r="F72" s="37">
        <v>21.5</v>
      </c>
      <c r="G72" s="37">
        <v>26</v>
      </c>
      <c r="H72" s="37">
        <v>0</v>
      </c>
      <c r="I72" s="37">
        <v>0</v>
      </c>
      <c r="J72" s="37" t="b">
        <v>0</v>
      </c>
      <c r="K72" s="38"/>
    </row>
    <row r="73" spans="1:11" x14ac:dyDescent="0.25">
      <c r="A73" s="39">
        <v>72</v>
      </c>
      <c r="B73" s="40" t="s">
        <v>908</v>
      </c>
      <c r="C73" s="40">
        <v>14</v>
      </c>
      <c r="D73" s="40">
        <v>4</v>
      </c>
      <c r="E73" s="40" t="s">
        <v>834</v>
      </c>
      <c r="F73" s="40">
        <v>34.799999999999997</v>
      </c>
      <c r="G73" s="40">
        <v>14</v>
      </c>
      <c r="H73" s="40">
        <v>0</v>
      </c>
      <c r="I73" s="40">
        <v>0</v>
      </c>
      <c r="J73" s="40" t="b">
        <v>0</v>
      </c>
      <c r="K73" s="41"/>
    </row>
    <row r="74" spans="1:11" x14ac:dyDescent="0.25">
      <c r="A74" s="36">
        <v>73</v>
      </c>
      <c r="B74" s="37" t="s">
        <v>909</v>
      </c>
      <c r="C74" s="37">
        <v>17</v>
      </c>
      <c r="D74" s="37">
        <v>8</v>
      </c>
      <c r="E74" s="37" t="s">
        <v>910</v>
      </c>
      <c r="F74" s="37">
        <v>15</v>
      </c>
      <c r="G74" s="37">
        <v>101</v>
      </c>
      <c r="H74" s="37">
        <v>0</v>
      </c>
      <c r="I74" s="37">
        <v>5</v>
      </c>
      <c r="J74" s="37" t="b">
        <v>0</v>
      </c>
      <c r="K74" s="38"/>
    </row>
    <row r="75" spans="1:11" x14ac:dyDescent="0.25">
      <c r="A75" s="39">
        <v>74</v>
      </c>
      <c r="B75" s="40" t="s">
        <v>911</v>
      </c>
      <c r="C75" s="40">
        <v>4</v>
      </c>
      <c r="D75" s="40">
        <v>7</v>
      </c>
      <c r="E75" s="40" t="s">
        <v>885</v>
      </c>
      <c r="F75" s="40">
        <v>10</v>
      </c>
      <c r="G75" s="40">
        <v>4</v>
      </c>
      <c r="H75" s="40">
        <v>20</v>
      </c>
      <c r="I75" s="40">
        <v>5</v>
      </c>
      <c r="J75" s="40" t="b">
        <v>0</v>
      </c>
      <c r="K75" s="41"/>
    </row>
    <row r="76" spans="1:11" x14ac:dyDescent="0.25">
      <c r="A76" s="36">
        <v>75</v>
      </c>
      <c r="B76" s="37" t="s">
        <v>912</v>
      </c>
      <c r="C76" s="37">
        <v>12</v>
      </c>
      <c r="D76" s="37">
        <v>1</v>
      </c>
      <c r="E76" s="37" t="s">
        <v>913</v>
      </c>
      <c r="F76" s="37">
        <v>7.75</v>
      </c>
      <c r="G76" s="37">
        <v>125</v>
      </c>
      <c r="H76" s="37">
        <v>0</v>
      </c>
      <c r="I76" s="37">
        <v>25</v>
      </c>
      <c r="J76" s="37" t="b">
        <v>0</v>
      </c>
      <c r="K76" s="38"/>
    </row>
    <row r="77" spans="1:11" x14ac:dyDescent="0.25">
      <c r="A77" s="39">
        <v>76</v>
      </c>
      <c r="B77" s="40" t="s">
        <v>914</v>
      </c>
      <c r="C77" s="40">
        <v>23</v>
      </c>
      <c r="D77" s="40">
        <v>1</v>
      </c>
      <c r="E77" s="40" t="s">
        <v>915</v>
      </c>
      <c r="F77" s="40">
        <v>18</v>
      </c>
      <c r="G77" s="40">
        <v>57</v>
      </c>
      <c r="H77" s="40">
        <v>0</v>
      </c>
      <c r="I77" s="40">
        <v>20</v>
      </c>
      <c r="J77" s="40" t="b">
        <v>0</v>
      </c>
      <c r="K77" s="41"/>
    </row>
    <row r="78" spans="1:11" x14ac:dyDescent="0.25">
      <c r="A78" s="42">
        <v>77</v>
      </c>
      <c r="B78" s="43" t="s">
        <v>916</v>
      </c>
      <c r="C78" s="43">
        <v>12</v>
      </c>
      <c r="D78" s="43">
        <v>2</v>
      </c>
      <c r="E78" s="43" t="s">
        <v>917</v>
      </c>
      <c r="F78" s="43">
        <v>13</v>
      </c>
      <c r="G78" s="43">
        <v>32</v>
      </c>
      <c r="H78" s="43">
        <v>0</v>
      </c>
      <c r="I78" s="43">
        <v>15</v>
      </c>
      <c r="J78" s="43" t="b">
        <v>0</v>
      </c>
      <c r="K7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CLIENTES</vt:lpstr>
      <vt:lpstr>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2023-12-11T11:14:16Z</dcterms:created>
  <dcterms:modified xsi:type="dcterms:W3CDTF">2024-02-02T10:57:23Z</dcterms:modified>
</cp:coreProperties>
</file>