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4\"/>
    </mc:Choice>
  </mc:AlternateContent>
  <bookViews>
    <workbookView xWindow="0" yWindow="0" windowWidth="20490" windowHeight="7755" activeTab="2"/>
  </bookViews>
  <sheets>
    <sheet name="SI" sheetId="4" r:id="rId1"/>
    <sheet name="SI ANIDADO" sheetId="5" r:id="rId2"/>
    <sheet name="Y,O" sheetId="6" r:id="rId3"/>
    <sheet name="Hoja1" sheetId="1" r:id="rId4"/>
    <sheet name="Hoja2" sheetId="2" r:id="rId5"/>
    <sheet name="Hoja3" sheetId="3" r:id="rId6"/>
  </sheets>
  <calcPr calcId="152511"/>
</workbook>
</file>

<file path=xl/calcChain.xml><?xml version="1.0" encoding="utf-8"?>
<calcChain xmlns="http://schemas.openxmlformats.org/spreadsheetml/2006/main"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6" i="6"/>
  <c r="U7" i="6" l="1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6" i="6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7" i="5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6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5" i="4"/>
  <c r="V28" i="5" l="1"/>
  <c r="V27" i="5"/>
  <c r="V26" i="5"/>
  <c r="V25" i="5"/>
  <c r="V24" i="5"/>
  <c r="V23" i="5"/>
  <c r="V22" i="5"/>
  <c r="V21" i="5"/>
  <c r="V20" i="5"/>
</calcChain>
</file>

<file path=xl/sharedStrings.xml><?xml version="1.0" encoding="utf-8"?>
<sst xmlns="http://schemas.openxmlformats.org/spreadsheetml/2006/main" count="106" uniqueCount="41">
  <si>
    <t>SI CON ARGUMENTOS DE TIPO TEXTO</t>
  </si>
  <si>
    <t>SI CON ARGUMENTOS DE TIPO NÚMERICO</t>
  </si>
  <si>
    <t>SI CON ARGUMENTOS QUE SON EXPRESIONES NÚMERICAS</t>
  </si>
  <si>
    <t>SEXO</t>
  </si>
  <si>
    <t>MENSAJE</t>
  </si>
  <si>
    <t>VENTAS</t>
  </si>
  <si>
    <t>BONIFICACION</t>
  </si>
  <si>
    <t>COMPRAS</t>
  </si>
  <si>
    <t>DESCUENTO</t>
  </si>
  <si>
    <t>M</t>
  </si>
  <si>
    <t>F</t>
  </si>
  <si>
    <t>SI ANIDADO (DOS RESPUESTAS)</t>
  </si>
  <si>
    <t>SI ANIDADO (MAS DE DOS RESPUESTAS)</t>
  </si>
  <si>
    <t>VIAJES</t>
  </si>
  <si>
    <t>VALOR VIAJE</t>
  </si>
  <si>
    <t>NOTA</t>
  </si>
  <si>
    <t>DEFINITIVA</t>
  </si>
  <si>
    <t>NOTAS</t>
  </si>
  <si>
    <t>NOTAS CUALITATIVAS</t>
  </si>
  <si>
    <t>SI ANIDADO CON LA FUNCION Y</t>
  </si>
  <si>
    <t>SI ANIDADO CON LA FUNCION O</t>
  </si>
  <si>
    <t>EDAD</t>
  </si>
  <si>
    <t>ESTATURA</t>
  </si>
  <si>
    <t>PESO</t>
  </si>
  <si>
    <t>OJOS</t>
  </si>
  <si>
    <t>OBSERVACION</t>
  </si>
  <si>
    <t>MARCA</t>
  </si>
  <si>
    <t>MODELO</t>
  </si>
  <si>
    <t>AZULES</t>
  </si>
  <si>
    <t>MAZDA</t>
  </si>
  <si>
    <t>RENAULT</t>
  </si>
  <si>
    <t>CAFÉ</t>
  </si>
  <si>
    <t>TOYOTA</t>
  </si>
  <si>
    <t>CLIO</t>
  </si>
  <si>
    <t>VERDES</t>
  </si>
  <si>
    <t>COMPORTAMIENTO</t>
  </si>
  <si>
    <t>ACCIÓN</t>
  </si>
  <si>
    <t>NOTA EXAMEN</t>
  </si>
  <si>
    <t>JUEGA</t>
  </si>
  <si>
    <t>SACA MOVIL</t>
  </si>
  <si>
    <t>HABLA MIENTRAS EXPLICA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</si>
</sst>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  <numFmt numFmtId="166" formatCode="_-* #,##0.00\ [$€-1]_-;\-* #,##0.00\ [$€-1]_-;_-* &quot;-&quot;??\ [$€-1]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1" fillId="0" borderId="0" xfId="1" applyFont="1"/>
    <xf numFmtId="164" fontId="4" fillId="0" borderId="0" xfId="2" applyNumberFormat="1" applyFont="1"/>
    <xf numFmtId="165" fontId="1" fillId="0" borderId="0" xfId="1" applyNumberFormat="1"/>
    <xf numFmtId="165" fontId="1" fillId="0" borderId="0" xfId="1" applyNumberFormat="1" applyFont="1"/>
    <xf numFmtId="0" fontId="5" fillId="0" borderId="0" xfId="1" applyFont="1"/>
    <xf numFmtId="0" fontId="6" fillId="3" borderId="1" xfId="1" applyFont="1" applyFill="1" applyBorder="1"/>
    <xf numFmtId="0" fontId="6" fillId="3" borderId="2" xfId="1" applyFont="1" applyFill="1" applyBorder="1"/>
    <xf numFmtId="0" fontId="7" fillId="4" borderId="3" xfId="1" applyFont="1" applyFill="1" applyBorder="1"/>
    <xf numFmtId="0" fontId="7" fillId="3" borderId="3" xfId="1" applyFont="1" applyFill="1" applyBorder="1"/>
    <xf numFmtId="0" fontId="7" fillId="3" borderId="4" xfId="1" applyFont="1" applyFill="1" applyBorder="1"/>
    <xf numFmtId="0" fontId="2" fillId="2" borderId="0" xfId="1" applyFont="1" applyFill="1" applyAlignment="1"/>
    <xf numFmtId="0" fontId="2" fillId="2" borderId="0" xfId="1" applyFont="1" applyFill="1" applyAlignment="1">
      <alignment horizontal="center"/>
    </xf>
  </cellXfs>
  <cellStyles count="4">
    <cellStyle name="Euro" xfId="3"/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tmp"/><Relationship Id="rId1" Type="http://schemas.openxmlformats.org/officeDocument/2006/relationships/image" Target="../media/image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133349</xdr:colOff>
      <xdr:row>3</xdr:row>
      <xdr:rowOff>0</xdr:rowOff>
    </xdr:from>
    <xdr:to>
      <xdr:col>13</xdr:col>
      <xdr:colOff>0</xdr:colOff>
      <xdr:row>23</xdr:row>
      <xdr:rowOff>107497</xdr:rowOff>
    </xdr:to>
    <xdr:pic>
      <xdr:nvPicPr>
        <xdr:cNvPr id="2" name="1 Imagen" descr="1_FUNCIONES LÓGICAS (SI, Y, O)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1" t="27600" r="33728" b="16746"/>
        <a:stretch/>
      </xdr:blipFill>
      <xdr:spPr>
        <a:xfrm>
          <a:off x="2609849" y="523875"/>
          <a:ext cx="7486651" cy="3688897"/>
        </a:xfrm>
        <a:prstGeom prst="rect">
          <a:avLst/>
        </a:prstGeom>
      </xdr:spPr>
    </xdr:pic>
    <xdr:clientData/>
  </xdr:twoCellAnchor>
  <xdr:twoCellAnchor editAs="oneCell">
    <xdr:from>
      <xdr:col>16</xdr:col>
      <xdr:colOff>590551</xdr:colOff>
      <xdr:row>3</xdr:row>
      <xdr:rowOff>47626</xdr:rowOff>
    </xdr:from>
    <xdr:to>
      <xdr:col>26</xdr:col>
      <xdr:colOff>571501</xdr:colOff>
      <xdr:row>14</xdr:row>
      <xdr:rowOff>123825</xdr:rowOff>
    </xdr:to>
    <xdr:pic>
      <xdr:nvPicPr>
        <xdr:cNvPr id="3" name="2 Imagen" descr="1_FUNCIONES LÓGICAS (SI, Y, O)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29" t="36535" r="33189" b="31440"/>
        <a:stretch/>
      </xdr:blipFill>
      <xdr:spPr>
        <a:xfrm>
          <a:off x="13239751" y="571501"/>
          <a:ext cx="7600950" cy="2028824"/>
        </a:xfrm>
        <a:prstGeom prst="rect">
          <a:avLst/>
        </a:prstGeom>
      </xdr:spPr>
    </xdr:pic>
    <xdr:clientData/>
  </xdr:twoCellAnchor>
  <xdr:twoCellAnchor editAs="oneCell">
    <xdr:from>
      <xdr:col>30</xdr:col>
      <xdr:colOff>504825</xdr:colOff>
      <xdr:row>2</xdr:row>
      <xdr:rowOff>66675</xdr:rowOff>
    </xdr:from>
    <xdr:to>
      <xdr:col>40</xdr:col>
      <xdr:colOff>381001</xdr:colOff>
      <xdr:row>15</xdr:row>
      <xdr:rowOff>19050</xdr:rowOff>
    </xdr:to>
    <xdr:pic>
      <xdr:nvPicPr>
        <xdr:cNvPr id="4" name="3 Imagen" descr="1_FUNCIONES LÓGICAS (SI, Y, O)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81" t="25141" r="32803" b="40957"/>
        <a:stretch/>
      </xdr:blipFill>
      <xdr:spPr>
        <a:xfrm>
          <a:off x="23822025" y="428625"/>
          <a:ext cx="7496176" cy="224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97895</xdr:colOff>
      <xdr:row>3</xdr:row>
      <xdr:rowOff>126999</xdr:rowOff>
    </xdr:from>
    <xdr:to>
      <xdr:col>26</xdr:col>
      <xdr:colOff>478895</xdr:colOff>
      <xdr:row>28</xdr:row>
      <xdr:rowOff>27781</xdr:rowOff>
    </xdr:to>
    <xdr:pic>
      <xdr:nvPicPr>
        <xdr:cNvPr id="2" name="1 Imagen" descr="1_FUNCIONES LÓGICAS (SI, Y, O)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98" r="29617" b="17680"/>
        <a:stretch/>
      </xdr:blipFill>
      <xdr:spPr>
        <a:xfrm>
          <a:off x="13104812" y="645582"/>
          <a:ext cx="8688916" cy="3869532"/>
        </a:xfrm>
        <a:prstGeom prst="rect">
          <a:avLst/>
        </a:prstGeom>
      </xdr:spPr>
    </xdr:pic>
    <xdr:clientData/>
  </xdr:twoCellAnchor>
  <xdr:twoCellAnchor editAs="oneCell">
    <xdr:from>
      <xdr:col>2</xdr:col>
      <xdr:colOff>370417</xdr:colOff>
      <xdr:row>3</xdr:row>
      <xdr:rowOff>127002</xdr:rowOff>
    </xdr:from>
    <xdr:to>
      <xdr:col>12</xdr:col>
      <xdr:colOff>338667</xdr:colOff>
      <xdr:row>24</xdr:row>
      <xdr:rowOff>21168</xdr:rowOff>
    </xdr:to>
    <xdr:pic>
      <xdr:nvPicPr>
        <xdr:cNvPr id="3" name="2 Imagen" descr="1_FUNCIONES LÓGICAS (SI, Y, O)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44" t="28891" r="32194" b="22424"/>
        <a:stretch/>
      </xdr:blipFill>
      <xdr:spPr>
        <a:xfrm>
          <a:off x="1894417" y="650877"/>
          <a:ext cx="7588250" cy="3294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451427</xdr:colOff>
      <xdr:row>2</xdr:row>
      <xdr:rowOff>122093</xdr:rowOff>
    </xdr:from>
    <xdr:to>
      <xdr:col>18</xdr:col>
      <xdr:colOff>324427</xdr:colOff>
      <xdr:row>20</xdr:row>
      <xdr:rowOff>21070</xdr:rowOff>
    </xdr:to>
    <xdr:pic>
      <xdr:nvPicPr>
        <xdr:cNvPr id="2" name="1 Imagen" descr="1_FUNCIONES LÓGICAS (SI, Y, O)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363" r="26964" b="31162"/>
        <a:stretch/>
      </xdr:blipFill>
      <xdr:spPr>
        <a:xfrm>
          <a:off x="4061402" y="484043"/>
          <a:ext cx="9017000" cy="2813627"/>
        </a:xfrm>
        <a:prstGeom prst="rect">
          <a:avLst/>
        </a:prstGeom>
      </xdr:spPr>
    </xdr:pic>
    <xdr:clientData/>
  </xdr:twoCellAnchor>
  <xdr:twoCellAnchor editAs="oneCell">
    <xdr:from>
      <xdr:col>21</xdr:col>
      <xdr:colOff>231322</xdr:colOff>
      <xdr:row>2</xdr:row>
      <xdr:rowOff>78922</xdr:rowOff>
    </xdr:from>
    <xdr:to>
      <xdr:col>31</xdr:col>
      <xdr:colOff>326572</xdr:colOff>
      <xdr:row>17</xdr:row>
      <xdr:rowOff>21773</xdr:rowOff>
    </xdr:to>
    <xdr:pic>
      <xdr:nvPicPr>
        <xdr:cNvPr id="3" name="2 Imagen" descr="1_FUNCIONES LÓGICAS (SI, Y, O).pdf - Adobe Acrobat Reader DC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41" t="27681" r="31668" b="35962"/>
        <a:stretch/>
      </xdr:blipFill>
      <xdr:spPr>
        <a:xfrm>
          <a:off x="15271297" y="440872"/>
          <a:ext cx="7715250" cy="2371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O27"/>
  <sheetViews>
    <sheetView topLeftCell="Z1" zoomScaleNormal="100" workbookViewId="0">
      <selection activeCell="AE15" sqref="AE15"/>
    </sheetView>
  </sheetViews>
  <sheetFormatPr baseColWidth="10" defaultRowHeight="12.75" x14ac:dyDescent="0.2"/>
  <cols>
    <col min="1" max="2" width="11.42578125" style="1"/>
    <col min="3" max="3" width="14.28515625" style="1" customWidth="1"/>
    <col min="4" max="14" width="11.42578125" style="1"/>
    <col min="15" max="15" width="12.85546875" style="1" bestFit="1" customWidth="1"/>
    <col min="16" max="16" width="14" style="1" bestFit="1" customWidth="1"/>
    <col min="17" max="16384" width="11.42578125" style="1"/>
  </cols>
  <sheetData>
    <row r="2" spans="1:41" ht="15.75" x14ac:dyDescent="0.2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O2" s="16" t="s">
        <v>1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2"/>
      <c r="AC2" s="16" t="s">
        <v>2</v>
      </c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</row>
    <row r="4" spans="1:41" x14ac:dyDescent="0.2">
      <c r="B4" s="3" t="s">
        <v>3</v>
      </c>
      <c r="C4" s="3" t="s">
        <v>4</v>
      </c>
      <c r="O4" s="4" t="s">
        <v>5</v>
      </c>
      <c r="P4" s="4" t="s">
        <v>6</v>
      </c>
      <c r="AC4" s="4" t="s">
        <v>7</v>
      </c>
      <c r="AD4" s="4" t="s">
        <v>8</v>
      </c>
    </row>
    <row r="5" spans="1:41" x14ac:dyDescent="0.2">
      <c r="B5" s="5" t="s">
        <v>9</v>
      </c>
      <c r="C5" s="1" t="str">
        <f>IF(B5="F","FEMENINO","MASCULINO")</f>
        <v>MASCULINO</v>
      </c>
    </row>
    <row r="6" spans="1:41" ht="14.25" x14ac:dyDescent="0.2">
      <c r="B6" s="5" t="s">
        <v>10</v>
      </c>
      <c r="C6" s="1" t="str">
        <f t="shared" ref="C6:C27" si="0">IF(B6="F","FEMENINO","MASCULINO")</f>
        <v>FEMENINO</v>
      </c>
      <c r="O6" s="6">
        <v>250000</v>
      </c>
      <c r="P6" s="1">
        <f>IF(O6&gt;=500000,25000,12000)</f>
        <v>12000</v>
      </c>
      <c r="AC6" s="1">
        <v>650000</v>
      </c>
      <c r="AD6" s="1">
        <f>IF(AC6&lt;950000,3%*AC6,5.5%*AC6)</f>
        <v>19500</v>
      </c>
    </row>
    <row r="7" spans="1:41" ht="14.25" x14ac:dyDescent="0.2">
      <c r="B7" s="5" t="s">
        <v>10</v>
      </c>
      <c r="C7" s="1" t="str">
        <f t="shared" si="0"/>
        <v>FEMENINO</v>
      </c>
      <c r="O7" s="6">
        <v>775000</v>
      </c>
      <c r="P7" s="1">
        <f t="shared" ref="P7:P24" si="1">IF(O7&gt;=500000,25000,12000)</f>
        <v>25000</v>
      </c>
      <c r="AC7" s="1">
        <v>1200000</v>
      </c>
      <c r="AD7" s="1">
        <f t="shared" ref="AD7:AD23" si="2">IF(AC7&lt;950000,3%*AC7,5.5%*AC7)</f>
        <v>66000</v>
      </c>
    </row>
    <row r="8" spans="1:41" ht="14.25" x14ac:dyDescent="0.2">
      <c r="B8" s="5" t="s">
        <v>9</v>
      </c>
      <c r="C8" s="1" t="str">
        <f t="shared" si="0"/>
        <v>MASCULINO</v>
      </c>
      <c r="O8" s="6">
        <v>150000</v>
      </c>
      <c r="P8" s="1">
        <f t="shared" si="1"/>
        <v>12000</v>
      </c>
      <c r="AC8" s="1">
        <v>385000</v>
      </c>
      <c r="AD8" s="1">
        <f t="shared" si="2"/>
        <v>11550</v>
      </c>
    </row>
    <row r="9" spans="1:41" ht="14.25" x14ac:dyDescent="0.2">
      <c r="B9" s="5" t="s">
        <v>9</v>
      </c>
      <c r="C9" s="1" t="str">
        <f t="shared" si="0"/>
        <v>MASCULINO</v>
      </c>
      <c r="O9" s="6">
        <v>500000</v>
      </c>
      <c r="P9" s="1">
        <f t="shared" si="1"/>
        <v>25000</v>
      </c>
      <c r="AC9" s="1">
        <v>1350000</v>
      </c>
      <c r="AD9" s="1">
        <f t="shared" si="2"/>
        <v>74250</v>
      </c>
    </row>
    <row r="10" spans="1:41" ht="14.25" x14ac:dyDescent="0.2">
      <c r="B10" s="5" t="s">
        <v>10</v>
      </c>
      <c r="C10" s="1" t="str">
        <f t="shared" si="0"/>
        <v>FEMENINO</v>
      </c>
      <c r="O10" s="6">
        <v>650000</v>
      </c>
      <c r="P10" s="1">
        <f t="shared" si="1"/>
        <v>25000</v>
      </c>
      <c r="AC10" s="1">
        <v>1550000</v>
      </c>
      <c r="AD10" s="1">
        <f t="shared" si="2"/>
        <v>85250</v>
      </c>
    </row>
    <row r="11" spans="1:41" ht="14.25" x14ac:dyDescent="0.2">
      <c r="B11" s="5" t="s">
        <v>9</v>
      </c>
      <c r="C11" s="1" t="str">
        <f t="shared" si="0"/>
        <v>MASCULINO</v>
      </c>
      <c r="O11" s="6">
        <v>250000</v>
      </c>
      <c r="P11" s="1">
        <f t="shared" si="1"/>
        <v>12000</v>
      </c>
      <c r="AC11" s="1">
        <v>1612000</v>
      </c>
      <c r="AD11" s="1">
        <f t="shared" si="2"/>
        <v>88660</v>
      </c>
    </row>
    <row r="12" spans="1:41" ht="14.25" x14ac:dyDescent="0.2">
      <c r="B12" s="5" t="s">
        <v>10</v>
      </c>
      <c r="C12" s="1" t="str">
        <f t="shared" si="0"/>
        <v>FEMENINO</v>
      </c>
      <c r="O12" s="6">
        <v>775000</v>
      </c>
      <c r="P12" s="1">
        <f t="shared" si="1"/>
        <v>25000</v>
      </c>
      <c r="AC12" s="1">
        <v>1807000</v>
      </c>
      <c r="AD12" s="1">
        <f t="shared" si="2"/>
        <v>99385</v>
      </c>
    </row>
    <row r="13" spans="1:41" ht="14.25" x14ac:dyDescent="0.2">
      <c r="B13" s="5" t="s">
        <v>10</v>
      </c>
      <c r="C13" s="1" t="str">
        <f t="shared" si="0"/>
        <v>FEMENINO</v>
      </c>
      <c r="O13" s="6">
        <v>150000</v>
      </c>
      <c r="P13" s="1">
        <f t="shared" si="1"/>
        <v>12000</v>
      </c>
      <c r="AC13" s="1">
        <v>2002000</v>
      </c>
      <c r="AD13" s="1">
        <f t="shared" si="2"/>
        <v>110110</v>
      </c>
    </row>
    <row r="14" spans="1:41" ht="14.25" x14ac:dyDescent="0.2">
      <c r="B14" s="5" t="s">
        <v>9</v>
      </c>
      <c r="C14" s="1" t="str">
        <f t="shared" si="0"/>
        <v>MASCULINO</v>
      </c>
      <c r="O14" s="6">
        <v>500000</v>
      </c>
      <c r="P14" s="1">
        <f t="shared" si="1"/>
        <v>25000</v>
      </c>
      <c r="AC14" s="1">
        <v>2197000</v>
      </c>
      <c r="AD14" s="1">
        <f t="shared" si="2"/>
        <v>120835</v>
      </c>
    </row>
    <row r="15" spans="1:41" ht="14.25" x14ac:dyDescent="0.2">
      <c r="B15" s="5" t="s">
        <v>9</v>
      </c>
      <c r="C15" s="1" t="str">
        <f t="shared" si="0"/>
        <v>MASCULINO</v>
      </c>
      <c r="O15" s="6">
        <v>650000</v>
      </c>
      <c r="P15" s="1">
        <f t="shared" si="1"/>
        <v>25000</v>
      </c>
      <c r="AC15" s="1">
        <v>2392000</v>
      </c>
      <c r="AD15" s="1">
        <f t="shared" si="2"/>
        <v>131560</v>
      </c>
    </row>
    <row r="16" spans="1:41" ht="14.25" x14ac:dyDescent="0.2">
      <c r="B16" s="5" t="s">
        <v>10</v>
      </c>
      <c r="C16" s="1" t="str">
        <f t="shared" si="0"/>
        <v>FEMENINO</v>
      </c>
      <c r="O16" s="6">
        <v>250000</v>
      </c>
      <c r="P16" s="1">
        <f t="shared" si="1"/>
        <v>12000</v>
      </c>
      <c r="AC16" s="1">
        <v>2587000</v>
      </c>
      <c r="AD16" s="1">
        <f t="shared" si="2"/>
        <v>142285</v>
      </c>
    </row>
    <row r="17" spans="2:30" ht="14.25" x14ac:dyDescent="0.2">
      <c r="B17" s="5" t="s">
        <v>9</v>
      </c>
      <c r="C17" s="1" t="str">
        <f t="shared" si="0"/>
        <v>MASCULINO</v>
      </c>
      <c r="O17" s="6">
        <v>775000</v>
      </c>
      <c r="P17" s="1">
        <f t="shared" si="1"/>
        <v>25000</v>
      </c>
      <c r="AC17" s="1">
        <v>2782000</v>
      </c>
      <c r="AD17" s="1">
        <f t="shared" si="2"/>
        <v>153010</v>
      </c>
    </row>
    <row r="18" spans="2:30" ht="14.25" x14ac:dyDescent="0.2">
      <c r="B18" s="5" t="s">
        <v>10</v>
      </c>
      <c r="C18" s="1" t="str">
        <f t="shared" si="0"/>
        <v>FEMENINO</v>
      </c>
      <c r="O18" s="6">
        <v>150000</v>
      </c>
      <c r="P18" s="1">
        <f t="shared" si="1"/>
        <v>12000</v>
      </c>
      <c r="AC18" s="1">
        <v>2977000</v>
      </c>
      <c r="AD18" s="1">
        <f t="shared" si="2"/>
        <v>163735</v>
      </c>
    </row>
    <row r="19" spans="2:30" ht="14.25" x14ac:dyDescent="0.2">
      <c r="B19" s="5" t="s">
        <v>10</v>
      </c>
      <c r="C19" s="1" t="str">
        <f t="shared" si="0"/>
        <v>FEMENINO</v>
      </c>
      <c r="O19" s="6">
        <v>500000</v>
      </c>
      <c r="P19" s="1">
        <f t="shared" si="1"/>
        <v>25000</v>
      </c>
      <c r="AC19" s="1">
        <v>3172000</v>
      </c>
      <c r="AD19" s="1">
        <f t="shared" si="2"/>
        <v>174460</v>
      </c>
    </row>
    <row r="20" spans="2:30" ht="14.25" x14ac:dyDescent="0.2">
      <c r="B20" s="5" t="s">
        <v>9</v>
      </c>
      <c r="C20" s="1" t="str">
        <f t="shared" si="0"/>
        <v>MASCULINO</v>
      </c>
      <c r="O20" s="6">
        <v>650000</v>
      </c>
      <c r="P20" s="1">
        <f t="shared" si="1"/>
        <v>25000</v>
      </c>
      <c r="AC20" s="1">
        <v>3367000</v>
      </c>
      <c r="AD20" s="1">
        <f t="shared" si="2"/>
        <v>185185</v>
      </c>
    </row>
    <row r="21" spans="2:30" ht="14.25" x14ac:dyDescent="0.2">
      <c r="B21" s="5" t="s">
        <v>9</v>
      </c>
      <c r="C21" s="1" t="str">
        <f t="shared" si="0"/>
        <v>MASCULINO</v>
      </c>
      <c r="O21" s="6">
        <v>250000</v>
      </c>
      <c r="P21" s="1">
        <f t="shared" si="1"/>
        <v>12000</v>
      </c>
      <c r="AC21" s="1">
        <v>3562000</v>
      </c>
      <c r="AD21" s="1">
        <f t="shared" si="2"/>
        <v>195910</v>
      </c>
    </row>
    <row r="22" spans="2:30" ht="14.25" x14ac:dyDescent="0.2">
      <c r="B22" s="5" t="s">
        <v>10</v>
      </c>
      <c r="C22" s="1" t="str">
        <f t="shared" si="0"/>
        <v>FEMENINO</v>
      </c>
      <c r="O22" s="6">
        <v>775000</v>
      </c>
      <c r="P22" s="1">
        <f t="shared" si="1"/>
        <v>25000</v>
      </c>
      <c r="AC22" s="1">
        <v>3757000</v>
      </c>
      <c r="AD22" s="1">
        <f t="shared" si="2"/>
        <v>206635</v>
      </c>
    </row>
    <row r="23" spans="2:30" ht="14.25" x14ac:dyDescent="0.2">
      <c r="B23" s="5" t="s">
        <v>9</v>
      </c>
      <c r="C23" s="1" t="str">
        <f t="shared" si="0"/>
        <v>MASCULINO</v>
      </c>
      <c r="O23" s="6">
        <v>150000</v>
      </c>
      <c r="P23" s="1">
        <f t="shared" si="1"/>
        <v>12000</v>
      </c>
      <c r="AC23" s="1">
        <v>3952000</v>
      </c>
      <c r="AD23" s="1">
        <f t="shared" si="2"/>
        <v>217360</v>
      </c>
    </row>
    <row r="24" spans="2:30" ht="14.25" x14ac:dyDescent="0.2">
      <c r="B24" s="5" t="s">
        <v>10</v>
      </c>
      <c r="C24" s="1" t="str">
        <f t="shared" si="0"/>
        <v>FEMENINO</v>
      </c>
      <c r="O24" s="6">
        <v>500000</v>
      </c>
      <c r="P24" s="1">
        <f t="shared" si="1"/>
        <v>25000</v>
      </c>
    </row>
    <row r="25" spans="2:30" x14ac:dyDescent="0.2">
      <c r="B25" s="5" t="s">
        <v>9</v>
      </c>
      <c r="C25" s="1" t="str">
        <f t="shared" si="0"/>
        <v>MASCULINO</v>
      </c>
    </row>
    <row r="26" spans="2:30" x14ac:dyDescent="0.2">
      <c r="B26" s="5" t="s">
        <v>10</v>
      </c>
      <c r="C26" s="1" t="str">
        <f t="shared" si="0"/>
        <v>FEMENINO</v>
      </c>
    </row>
    <row r="27" spans="2:30" x14ac:dyDescent="0.2">
      <c r="B27" s="5" t="s">
        <v>10</v>
      </c>
      <c r="C27" s="1" t="str">
        <f t="shared" si="0"/>
        <v>FEMENINO</v>
      </c>
    </row>
  </sheetData>
  <mergeCells count="3">
    <mergeCell ref="A2:M2"/>
    <mergeCell ref="O2:AA2"/>
    <mergeCell ref="AC2:AO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P29"/>
  <sheetViews>
    <sheetView topLeftCell="A4" zoomScale="90" zoomScaleNormal="90" workbookViewId="0">
      <selection activeCell="P6" sqref="P6:P26"/>
    </sheetView>
  </sheetViews>
  <sheetFormatPr baseColWidth="10" defaultRowHeight="12.75" x14ac:dyDescent="0.2"/>
  <cols>
    <col min="1" max="14" width="11.42578125" style="1"/>
    <col min="15" max="15" width="14.140625" style="1" customWidth="1"/>
    <col min="16" max="16" width="21" style="1" bestFit="1" customWidth="1"/>
    <col min="17" max="18" width="11.42578125" style="1"/>
    <col min="19" max="19" width="21.7109375" style="1" customWidth="1"/>
    <col min="20" max="28" width="11.42578125" style="1"/>
    <col min="29" max="29" width="19" style="1" bestFit="1" customWidth="1"/>
    <col min="30" max="30" width="11.42578125" style="1"/>
    <col min="31" max="31" width="14.28515625" style="1" bestFit="1" customWidth="1"/>
    <col min="32" max="16384" width="11.42578125" style="1"/>
  </cols>
  <sheetData>
    <row r="2" spans="1:42" ht="15.75" x14ac:dyDescent="0.25">
      <c r="A2" s="16" t="s">
        <v>11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O2" s="16" t="s">
        <v>12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4" spans="1:42" x14ac:dyDescent="0.2">
      <c r="O4" s="4" t="s">
        <v>13</v>
      </c>
      <c r="P4" s="4" t="s">
        <v>14</v>
      </c>
      <c r="AC4" s="1" t="s">
        <v>35</v>
      </c>
      <c r="AD4" s="1" t="s">
        <v>36</v>
      </c>
      <c r="AE4" s="1" t="s">
        <v>37</v>
      </c>
    </row>
    <row r="5" spans="1:42" x14ac:dyDescent="0.2">
      <c r="A5" s="4" t="s">
        <v>15</v>
      </c>
      <c r="B5" s="4" t="s">
        <v>16</v>
      </c>
      <c r="AC5" s="1" t="s">
        <v>38</v>
      </c>
    </row>
    <row r="6" spans="1:42" x14ac:dyDescent="0.2">
      <c r="O6" s="1">
        <v>120</v>
      </c>
      <c r="P6" s="1">
        <f>IF(O6&lt;=50,5500,IF(O6&lt;=90,7500,IF(O6&lt;=135,9500,10500)))</f>
        <v>9500</v>
      </c>
      <c r="AC6" s="1" t="s">
        <v>39</v>
      </c>
    </row>
    <row r="7" spans="1:42" x14ac:dyDescent="0.2">
      <c r="A7" s="7">
        <v>2.5</v>
      </c>
      <c r="B7" s="1" t="str">
        <f>IF(A7&lt;2,"PIERDE",IF(A7&lt;=2.9,"HABALITA","GANA"))</f>
        <v>HABALITA</v>
      </c>
      <c r="O7" s="1">
        <v>50</v>
      </c>
      <c r="P7" s="1">
        <f t="shared" ref="P7:P26" si="0">IF(O7&lt;=50,5500,IF(O7&lt;=90,7500,IF(O7&lt;=135,9500,10500)))</f>
        <v>5500</v>
      </c>
      <c r="AC7" s="1" t="s">
        <v>40</v>
      </c>
    </row>
    <row r="8" spans="1:42" x14ac:dyDescent="0.2">
      <c r="A8" s="7">
        <v>1.9</v>
      </c>
      <c r="B8" s="1" t="str">
        <f t="shared" ref="B8:B25" si="1">IF(A8&lt;2,"PIERDE",IF(A8&lt;=2.9,"HABALITA","GANA"))</f>
        <v>PIERDE</v>
      </c>
      <c r="O8" s="1">
        <v>85</v>
      </c>
      <c r="P8" s="1">
        <f t="shared" si="0"/>
        <v>7500</v>
      </c>
    </row>
    <row r="9" spans="1:42" x14ac:dyDescent="0.2">
      <c r="A9" s="8">
        <v>3.5</v>
      </c>
      <c r="B9" s="1" t="str">
        <f t="shared" si="1"/>
        <v>GANA</v>
      </c>
      <c r="O9" s="1">
        <v>90</v>
      </c>
      <c r="P9" s="1">
        <f t="shared" si="0"/>
        <v>7500</v>
      </c>
      <c r="AP9" s="9"/>
    </row>
    <row r="10" spans="1:42" x14ac:dyDescent="0.2">
      <c r="A10" s="7">
        <v>2</v>
      </c>
      <c r="B10" s="1" t="str">
        <f t="shared" si="1"/>
        <v>HABALITA</v>
      </c>
      <c r="O10" s="1">
        <v>110</v>
      </c>
      <c r="P10" s="1">
        <f t="shared" si="0"/>
        <v>9500</v>
      </c>
    </row>
    <row r="11" spans="1:42" x14ac:dyDescent="0.2">
      <c r="A11" s="7">
        <v>3</v>
      </c>
      <c r="B11" s="1" t="str">
        <f t="shared" si="1"/>
        <v>GANA</v>
      </c>
      <c r="O11" s="1">
        <v>45</v>
      </c>
      <c r="P11" s="1">
        <f t="shared" si="0"/>
        <v>5500</v>
      </c>
    </row>
    <row r="12" spans="1:42" x14ac:dyDescent="0.2">
      <c r="A12" s="7">
        <v>1</v>
      </c>
      <c r="B12" s="1" t="str">
        <f t="shared" si="1"/>
        <v>PIERDE</v>
      </c>
      <c r="O12" s="1">
        <v>145</v>
      </c>
      <c r="P12" s="1">
        <f t="shared" si="0"/>
        <v>10500</v>
      </c>
    </row>
    <row r="13" spans="1:42" x14ac:dyDescent="0.2">
      <c r="A13" s="7">
        <v>4.5</v>
      </c>
      <c r="B13" s="1" t="str">
        <f t="shared" si="1"/>
        <v>GANA</v>
      </c>
      <c r="O13" s="1">
        <v>120</v>
      </c>
      <c r="P13" s="1">
        <f t="shared" si="0"/>
        <v>9500</v>
      </c>
    </row>
    <row r="14" spans="1:42" x14ac:dyDescent="0.2">
      <c r="A14" s="7">
        <v>3.1571428571428601</v>
      </c>
      <c r="B14" s="1" t="str">
        <f t="shared" si="1"/>
        <v>GANA</v>
      </c>
      <c r="O14" s="1">
        <v>50</v>
      </c>
      <c r="P14" s="1">
        <f t="shared" si="0"/>
        <v>5500</v>
      </c>
    </row>
    <row r="15" spans="1:42" x14ac:dyDescent="0.2">
      <c r="A15" s="7">
        <v>3.2892857142857199</v>
      </c>
      <c r="B15" s="1" t="str">
        <f t="shared" si="1"/>
        <v>GANA</v>
      </c>
      <c r="O15" s="1">
        <v>85</v>
      </c>
      <c r="P15" s="1">
        <f t="shared" si="0"/>
        <v>7500</v>
      </c>
    </row>
    <row r="16" spans="1:42" x14ac:dyDescent="0.2">
      <c r="A16" s="8">
        <v>3.4214285714285699</v>
      </c>
      <c r="B16" s="1" t="str">
        <f t="shared" si="1"/>
        <v>GANA</v>
      </c>
      <c r="O16" s="1">
        <v>90</v>
      </c>
      <c r="P16" s="1">
        <f t="shared" si="0"/>
        <v>7500</v>
      </c>
    </row>
    <row r="17" spans="1:22" x14ac:dyDescent="0.2">
      <c r="A17" s="7">
        <v>3.5535714285714302</v>
      </c>
      <c r="B17" s="1" t="str">
        <f t="shared" si="1"/>
        <v>GANA</v>
      </c>
      <c r="O17" s="1">
        <v>110</v>
      </c>
      <c r="P17" s="1">
        <f t="shared" si="0"/>
        <v>9500</v>
      </c>
    </row>
    <row r="18" spans="1:22" x14ac:dyDescent="0.2">
      <c r="A18" s="7">
        <v>3.6857142857142899</v>
      </c>
      <c r="B18" s="1" t="str">
        <f t="shared" si="1"/>
        <v>GANA</v>
      </c>
      <c r="O18" s="1">
        <v>45</v>
      </c>
      <c r="P18" s="1">
        <f t="shared" si="0"/>
        <v>5500</v>
      </c>
    </row>
    <row r="19" spans="1:22" x14ac:dyDescent="0.2">
      <c r="A19" s="7">
        <v>3.8178571428571502</v>
      </c>
      <c r="B19" s="1" t="str">
        <f t="shared" si="1"/>
        <v>GANA</v>
      </c>
      <c r="O19" s="1">
        <v>145</v>
      </c>
      <c r="P19" s="1">
        <f t="shared" si="0"/>
        <v>10500</v>
      </c>
      <c r="U19" s="10" t="s">
        <v>17</v>
      </c>
      <c r="V19" s="11" t="s">
        <v>18</v>
      </c>
    </row>
    <row r="20" spans="1:22" x14ac:dyDescent="0.2">
      <c r="A20" s="7">
        <v>3.95</v>
      </c>
      <c r="B20" s="1" t="str">
        <f t="shared" si="1"/>
        <v>GANA</v>
      </c>
      <c r="O20" s="1">
        <v>120</v>
      </c>
      <c r="P20" s="1">
        <f t="shared" si="0"/>
        <v>9500</v>
      </c>
      <c r="U20" s="12">
        <v>10</v>
      </c>
      <c r="V20" s="12" t="str">
        <f>IF(U20&lt;5,"SUSPENDIDO",IF(U20&lt;=6,"BIEN",IF(U20&lt;=8,"NOTABLE","SOBRESALIENT")))</f>
        <v>SOBRESALIENT</v>
      </c>
    </row>
    <row r="21" spans="1:22" x14ac:dyDescent="0.2">
      <c r="A21" s="7">
        <v>4.08214285714286</v>
      </c>
      <c r="B21" s="1" t="str">
        <f t="shared" si="1"/>
        <v>GANA</v>
      </c>
      <c r="O21" s="1">
        <v>50</v>
      </c>
      <c r="P21" s="1">
        <f t="shared" si="0"/>
        <v>5500</v>
      </c>
      <c r="U21" s="13">
        <v>3</v>
      </c>
      <c r="V21" s="12" t="str">
        <f t="shared" ref="V21:V28" si="2">IF(U21&lt;5,"SUSPENDIDO",IF(U21&lt;=6,"BIEN",IF(U21&lt;=8,"NOTABLE","SOBRESALIENT")))</f>
        <v>SUSPENDIDO</v>
      </c>
    </row>
    <row r="22" spans="1:22" x14ac:dyDescent="0.2">
      <c r="A22" s="7">
        <v>4.2142857142857197</v>
      </c>
      <c r="B22" s="1" t="str">
        <f t="shared" si="1"/>
        <v>GANA</v>
      </c>
      <c r="O22" s="1">
        <v>85</v>
      </c>
      <c r="P22" s="1">
        <f t="shared" si="0"/>
        <v>7500</v>
      </c>
      <c r="U22" s="12">
        <v>2</v>
      </c>
      <c r="V22" s="12" t="str">
        <f t="shared" si="2"/>
        <v>SUSPENDIDO</v>
      </c>
    </row>
    <row r="23" spans="1:22" x14ac:dyDescent="0.2">
      <c r="A23" s="8">
        <v>4.3464285714285698</v>
      </c>
      <c r="B23" s="1" t="str">
        <f t="shared" si="1"/>
        <v>GANA</v>
      </c>
      <c r="O23" s="1">
        <v>90</v>
      </c>
      <c r="P23" s="1">
        <f t="shared" si="0"/>
        <v>7500</v>
      </c>
      <c r="U23" s="13">
        <v>4</v>
      </c>
      <c r="V23" s="12" t="str">
        <f t="shared" si="2"/>
        <v>SUSPENDIDO</v>
      </c>
    </row>
    <row r="24" spans="1:22" x14ac:dyDescent="0.2">
      <c r="A24" s="7">
        <v>4.4785714285714304</v>
      </c>
      <c r="B24" s="1" t="str">
        <f t="shared" si="1"/>
        <v>GANA</v>
      </c>
      <c r="O24" s="1">
        <v>110</v>
      </c>
      <c r="P24" s="1">
        <f t="shared" si="0"/>
        <v>9500</v>
      </c>
      <c r="U24" s="12">
        <v>7</v>
      </c>
      <c r="V24" s="12" t="str">
        <f t="shared" si="2"/>
        <v>NOTABLE</v>
      </c>
    </row>
    <row r="25" spans="1:22" x14ac:dyDescent="0.2">
      <c r="A25" s="7">
        <v>4.6107142857142902</v>
      </c>
      <c r="B25" s="1" t="str">
        <f t="shared" si="1"/>
        <v>GANA</v>
      </c>
      <c r="O25" s="1">
        <v>45</v>
      </c>
      <c r="P25" s="1">
        <f t="shared" si="0"/>
        <v>5500</v>
      </c>
      <c r="U25" s="13">
        <v>5</v>
      </c>
      <c r="V25" s="12" t="str">
        <f t="shared" si="2"/>
        <v>BIEN</v>
      </c>
    </row>
    <row r="26" spans="1:22" x14ac:dyDescent="0.2">
      <c r="O26" s="1">
        <v>145</v>
      </c>
      <c r="P26" s="1">
        <f t="shared" si="0"/>
        <v>10500</v>
      </c>
      <c r="U26" s="12">
        <v>3</v>
      </c>
      <c r="V26" s="12" t="str">
        <f t="shared" si="2"/>
        <v>SUSPENDIDO</v>
      </c>
    </row>
    <row r="27" spans="1:22" x14ac:dyDescent="0.2">
      <c r="U27" s="13">
        <v>8</v>
      </c>
      <c r="V27" s="12" t="str">
        <f t="shared" si="2"/>
        <v>NOTABLE</v>
      </c>
    </row>
    <row r="28" spans="1:22" x14ac:dyDescent="0.2">
      <c r="U28" s="12">
        <v>9</v>
      </c>
      <c r="V28" s="12" t="str">
        <f t="shared" si="2"/>
        <v>SOBRESALIENT</v>
      </c>
    </row>
    <row r="29" spans="1:22" x14ac:dyDescent="0.2">
      <c r="U29" s="14">
        <v>2</v>
      </c>
      <c r="V29" s="14"/>
    </row>
  </sheetData>
  <mergeCells count="2">
    <mergeCell ref="A2:M2"/>
    <mergeCell ref="O2:AA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AK23"/>
  <sheetViews>
    <sheetView tabSelected="1" zoomScaleNormal="100" workbookViewId="0">
      <selection activeCell="F11" sqref="F11"/>
    </sheetView>
  </sheetViews>
  <sheetFormatPr baseColWidth="10" defaultRowHeight="12.75" x14ac:dyDescent="0.2"/>
  <cols>
    <col min="1" max="2" width="6.28515625" style="1" bestFit="1" customWidth="1"/>
    <col min="3" max="3" width="11.42578125" style="1"/>
    <col min="4" max="4" width="6.42578125" style="1" bestFit="1" customWidth="1"/>
    <col min="5" max="5" width="8.85546875" style="1" bestFit="1" customWidth="1"/>
    <col min="6" max="6" width="14.85546875" style="1" bestFit="1" customWidth="1"/>
    <col min="7" max="16384" width="11.42578125" style="1"/>
  </cols>
  <sheetData>
    <row r="2" spans="1:37" ht="15.75" x14ac:dyDescent="0.25">
      <c r="A2" s="16" t="s">
        <v>19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T2" s="16" t="s">
        <v>20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5"/>
      <c r="AG2" s="15"/>
      <c r="AH2" s="15"/>
      <c r="AI2" s="15"/>
      <c r="AJ2" s="15"/>
      <c r="AK2" s="15"/>
    </row>
    <row r="4" spans="1:37" x14ac:dyDescent="0.2">
      <c r="A4" s="4" t="s">
        <v>3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T4" s="3" t="s">
        <v>26</v>
      </c>
      <c r="U4" s="3" t="s">
        <v>27</v>
      </c>
    </row>
    <row r="6" spans="1:37" x14ac:dyDescent="0.2">
      <c r="A6" s="5" t="s">
        <v>10</v>
      </c>
      <c r="B6" s="1">
        <v>20</v>
      </c>
      <c r="C6" s="1">
        <v>1.75</v>
      </c>
      <c r="D6" s="1">
        <v>72</v>
      </c>
      <c r="E6" s="5" t="s">
        <v>28</v>
      </c>
      <c r="F6" s="1" t="str">
        <f>IF(AND(A6="M",B6&lt;=20,C6&gt;=1.75,D6&lt;=70,E6="AZULES"),"Contratado","Descartado")</f>
        <v>Descartado</v>
      </c>
      <c r="T6" s="5" t="s">
        <v>29</v>
      </c>
      <c r="U6" s="1">
        <f>IF(OR(T6="Mazda",T6="Toyota",T6="Corsa"),2003,2005)</f>
        <v>2003</v>
      </c>
    </row>
    <row r="7" spans="1:37" x14ac:dyDescent="0.2">
      <c r="A7" s="5" t="s">
        <v>9</v>
      </c>
      <c r="B7" s="1">
        <v>19</v>
      </c>
      <c r="C7" s="1">
        <v>1.85</v>
      </c>
      <c r="D7" s="1">
        <v>70</v>
      </c>
      <c r="E7" s="5" t="s">
        <v>28</v>
      </c>
      <c r="F7" s="1" t="str">
        <f t="shared" ref="F7:F21" si="0">IF(AND(A7="M",B7&lt;=20,C7&gt;=1.75,D7&lt;=70,E7="AZULES"),"Contratado","Descartado")</f>
        <v>Contratado</v>
      </c>
      <c r="T7" s="5" t="s">
        <v>30</v>
      </c>
      <c r="U7" s="1">
        <f t="shared" ref="U7:U23" si="1">IF(OR(T7="Mazda",T7="Toyota",T7="Corsa"),2003,2005)</f>
        <v>2005</v>
      </c>
    </row>
    <row r="8" spans="1:37" x14ac:dyDescent="0.2">
      <c r="A8" s="5" t="s">
        <v>10</v>
      </c>
      <c r="B8" s="1">
        <v>18</v>
      </c>
      <c r="C8" s="1">
        <v>1.65</v>
      </c>
      <c r="D8" s="1">
        <v>60</v>
      </c>
      <c r="E8" s="5" t="s">
        <v>31</v>
      </c>
      <c r="F8" s="1" t="str">
        <f t="shared" si="0"/>
        <v>Descartado</v>
      </c>
      <c r="T8" s="5" t="s">
        <v>32</v>
      </c>
      <c r="U8" s="1">
        <f t="shared" si="1"/>
        <v>2003</v>
      </c>
    </row>
    <row r="9" spans="1:37" x14ac:dyDescent="0.2">
      <c r="A9" s="5" t="s">
        <v>9</v>
      </c>
      <c r="B9" s="1">
        <v>20</v>
      </c>
      <c r="C9" s="1">
        <v>1.77</v>
      </c>
      <c r="D9" s="1">
        <v>65</v>
      </c>
      <c r="E9" s="5" t="s">
        <v>28</v>
      </c>
      <c r="F9" s="1" t="str">
        <f t="shared" si="0"/>
        <v>Contratado</v>
      </c>
      <c r="T9" s="5" t="s">
        <v>33</v>
      </c>
      <c r="U9" s="1">
        <f t="shared" si="1"/>
        <v>2005</v>
      </c>
    </row>
    <row r="10" spans="1:37" x14ac:dyDescent="0.2">
      <c r="A10" s="5" t="s">
        <v>9</v>
      </c>
      <c r="B10" s="1">
        <v>30</v>
      </c>
      <c r="C10" s="1">
        <v>1.82</v>
      </c>
      <c r="D10" s="1">
        <v>72</v>
      </c>
      <c r="E10" s="5" t="s">
        <v>28</v>
      </c>
      <c r="F10" s="1" t="str">
        <f t="shared" si="0"/>
        <v>Descartado</v>
      </c>
      <c r="T10" s="5" t="s">
        <v>32</v>
      </c>
      <c r="U10" s="1">
        <f t="shared" si="1"/>
        <v>2003</v>
      </c>
    </row>
    <row r="11" spans="1:37" x14ac:dyDescent="0.2">
      <c r="A11" s="5" t="s">
        <v>10</v>
      </c>
      <c r="B11" s="1">
        <v>28</v>
      </c>
      <c r="C11" s="1">
        <v>1.6</v>
      </c>
      <c r="D11" s="1">
        <v>74</v>
      </c>
      <c r="E11" s="5" t="s">
        <v>28</v>
      </c>
      <c r="F11" s="1" t="str">
        <f t="shared" si="0"/>
        <v>Descartado</v>
      </c>
      <c r="T11" s="5" t="s">
        <v>30</v>
      </c>
      <c r="U11" s="1">
        <f t="shared" si="1"/>
        <v>2005</v>
      </c>
    </row>
    <row r="12" spans="1:37" x14ac:dyDescent="0.2">
      <c r="A12" s="5" t="s">
        <v>9</v>
      </c>
      <c r="B12" s="1">
        <v>18</v>
      </c>
      <c r="C12" s="1">
        <v>1.9</v>
      </c>
      <c r="D12" s="1">
        <v>68</v>
      </c>
      <c r="E12" s="5" t="s">
        <v>34</v>
      </c>
      <c r="F12" s="1" t="str">
        <f t="shared" si="0"/>
        <v>Descartado</v>
      </c>
      <c r="T12" s="5" t="s">
        <v>29</v>
      </c>
      <c r="U12" s="1">
        <f t="shared" si="1"/>
        <v>2003</v>
      </c>
    </row>
    <row r="13" spans="1:37" x14ac:dyDescent="0.2">
      <c r="A13" s="5" t="s">
        <v>10</v>
      </c>
      <c r="B13" s="1">
        <v>20</v>
      </c>
      <c r="C13" s="1">
        <v>1.75</v>
      </c>
      <c r="D13" s="1">
        <v>72</v>
      </c>
      <c r="E13" s="5" t="s">
        <v>28</v>
      </c>
      <c r="F13" s="1" t="str">
        <f t="shared" si="0"/>
        <v>Descartado</v>
      </c>
      <c r="T13" s="5" t="s">
        <v>29</v>
      </c>
      <c r="U13" s="1">
        <f t="shared" si="1"/>
        <v>2003</v>
      </c>
    </row>
    <row r="14" spans="1:37" x14ac:dyDescent="0.2">
      <c r="A14" s="5" t="s">
        <v>9</v>
      </c>
      <c r="B14" s="1">
        <v>19</v>
      </c>
      <c r="C14" s="1">
        <v>1.85</v>
      </c>
      <c r="D14" s="1">
        <v>70</v>
      </c>
      <c r="E14" s="5" t="s">
        <v>28</v>
      </c>
      <c r="F14" s="1" t="str">
        <f t="shared" si="0"/>
        <v>Contratado</v>
      </c>
      <c r="T14" s="5" t="s">
        <v>30</v>
      </c>
      <c r="U14" s="1">
        <f t="shared" si="1"/>
        <v>2005</v>
      </c>
    </row>
    <row r="15" spans="1:37" x14ac:dyDescent="0.2">
      <c r="A15" s="5" t="s">
        <v>10</v>
      </c>
      <c r="B15" s="1">
        <v>18</v>
      </c>
      <c r="C15" s="1">
        <v>1.65</v>
      </c>
      <c r="D15" s="1">
        <v>60</v>
      </c>
      <c r="E15" s="5" t="s">
        <v>31</v>
      </c>
      <c r="F15" s="1" t="str">
        <f t="shared" si="0"/>
        <v>Descartado</v>
      </c>
      <c r="T15" s="5" t="s">
        <v>32</v>
      </c>
      <c r="U15" s="1">
        <f t="shared" si="1"/>
        <v>2003</v>
      </c>
    </row>
    <row r="16" spans="1:37" x14ac:dyDescent="0.2">
      <c r="A16" s="5" t="s">
        <v>9</v>
      </c>
      <c r="B16" s="1">
        <v>20</v>
      </c>
      <c r="C16" s="1">
        <v>1.77</v>
      </c>
      <c r="D16" s="1">
        <v>65</v>
      </c>
      <c r="E16" s="5" t="s">
        <v>28</v>
      </c>
      <c r="F16" s="1" t="str">
        <f t="shared" si="0"/>
        <v>Contratado</v>
      </c>
      <c r="T16" s="5" t="s">
        <v>33</v>
      </c>
      <c r="U16" s="1">
        <f t="shared" si="1"/>
        <v>2005</v>
      </c>
    </row>
    <row r="17" spans="1:21" x14ac:dyDescent="0.2">
      <c r="A17" s="5" t="s">
        <v>9</v>
      </c>
      <c r="B17" s="1">
        <v>30</v>
      </c>
      <c r="C17" s="1">
        <v>1.82</v>
      </c>
      <c r="D17" s="1">
        <v>72</v>
      </c>
      <c r="E17" s="5" t="s">
        <v>28</v>
      </c>
      <c r="F17" s="1" t="str">
        <f t="shared" si="0"/>
        <v>Descartado</v>
      </c>
      <c r="T17" s="5" t="s">
        <v>32</v>
      </c>
      <c r="U17" s="1">
        <f t="shared" si="1"/>
        <v>2003</v>
      </c>
    </row>
    <row r="18" spans="1:21" x14ac:dyDescent="0.2">
      <c r="A18" s="5" t="s">
        <v>10</v>
      </c>
      <c r="B18" s="1">
        <v>28</v>
      </c>
      <c r="C18" s="1">
        <v>1.6</v>
      </c>
      <c r="D18" s="1">
        <v>74</v>
      </c>
      <c r="E18" s="5" t="s">
        <v>28</v>
      </c>
      <c r="F18" s="1" t="str">
        <f t="shared" si="0"/>
        <v>Descartado</v>
      </c>
      <c r="T18" s="5" t="s">
        <v>30</v>
      </c>
      <c r="U18" s="1">
        <f t="shared" si="1"/>
        <v>2005</v>
      </c>
    </row>
    <row r="19" spans="1:21" x14ac:dyDescent="0.2">
      <c r="A19" s="5" t="s">
        <v>9</v>
      </c>
      <c r="B19" s="1">
        <v>18</v>
      </c>
      <c r="C19" s="1">
        <v>1.9</v>
      </c>
      <c r="D19" s="1">
        <v>68</v>
      </c>
      <c r="E19" s="5" t="s">
        <v>34</v>
      </c>
      <c r="F19" s="1" t="str">
        <f t="shared" si="0"/>
        <v>Descartado</v>
      </c>
      <c r="T19" s="5" t="s">
        <v>29</v>
      </c>
      <c r="U19" s="1">
        <f t="shared" si="1"/>
        <v>2003</v>
      </c>
    </row>
    <row r="20" spans="1:21" x14ac:dyDescent="0.2">
      <c r="A20" s="5" t="s">
        <v>10</v>
      </c>
      <c r="B20" s="1">
        <v>20</v>
      </c>
      <c r="C20" s="1">
        <v>1.75</v>
      </c>
      <c r="D20" s="1">
        <v>72</v>
      </c>
      <c r="E20" s="5" t="s">
        <v>28</v>
      </c>
      <c r="F20" s="1" t="str">
        <f t="shared" si="0"/>
        <v>Descartado</v>
      </c>
      <c r="T20" s="5" t="s">
        <v>29</v>
      </c>
      <c r="U20" s="1">
        <f t="shared" si="1"/>
        <v>2003</v>
      </c>
    </row>
    <row r="21" spans="1:21" x14ac:dyDescent="0.2">
      <c r="A21" s="5" t="s">
        <v>9</v>
      </c>
      <c r="B21" s="1">
        <v>19</v>
      </c>
      <c r="C21" s="1">
        <v>1.85</v>
      </c>
      <c r="D21" s="1">
        <v>70</v>
      </c>
      <c r="E21" s="5" t="s">
        <v>28</v>
      </c>
      <c r="F21" s="1" t="str">
        <f t="shared" si="0"/>
        <v>Contratado</v>
      </c>
      <c r="T21" s="5" t="s">
        <v>30</v>
      </c>
      <c r="U21" s="1">
        <f t="shared" si="1"/>
        <v>2005</v>
      </c>
    </row>
    <row r="22" spans="1:21" x14ac:dyDescent="0.2">
      <c r="T22" s="5" t="s">
        <v>32</v>
      </c>
      <c r="U22" s="1">
        <f t="shared" si="1"/>
        <v>2003</v>
      </c>
    </row>
    <row r="23" spans="1:21" x14ac:dyDescent="0.2">
      <c r="T23" s="5" t="s">
        <v>33</v>
      </c>
      <c r="U23" s="1">
        <f t="shared" si="1"/>
        <v>2005</v>
      </c>
    </row>
  </sheetData>
  <mergeCells count="2">
    <mergeCell ref="A2:R2"/>
    <mergeCell ref="T2:A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</vt:lpstr>
      <vt:lpstr>SI ANIDADO</vt:lpstr>
      <vt:lpstr>Y,O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2016-01-15T07:52:16Z</dcterms:created>
  <dcterms:modified xsi:type="dcterms:W3CDTF">2024-01-18T07:20:15Z</dcterms:modified>
</cp:coreProperties>
</file>