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R1\Downloads\"/>
    </mc:Choice>
  </mc:AlternateContent>
  <bookViews>
    <workbookView xWindow="0" yWindow="0" windowWidth="20490" windowHeight="7755"/>
  </bookViews>
  <sheets>
    <sheet name="Hoja1 (2)" sheetId="4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L27" i="4" l="1"/>
  <c r="L22" i="4" l="1"/>
  <c r="L29" i="4" l="1"/>
  <c r="L28" i="4"/>
  <c r="L26" i="4"/>
  <c r="L23" i="4"/>
  <c r="L24" i="4" l="1"/>
  <c r="C19" i="4"/>
  <c r="E19" i="4"/>
  <c r="L25" i="4"/>
  <c r="L21" i="4"/>
</calcChain>
</file>

<file path=xl/sharedStrings.xml><?xml version="1.0" encoding="utf-8"?>
<sst xmlns="http://schemas.openxmlformats.org/spreadsheetml/2006/main" count="31" uniqueCount="19">
  <si>
    <t>INDICE</t>
  </si>
  <si>
    <t>EDAD</t>
  </si>
  <si>
    <t xml:space="preserve">CONTRATO </t>
  </si>
  <si>
    <t>SUELDO</t>
  </si>
  <si>
    <t>I</t>
  </si>
  <si>
    <t>T</t>
  </si>
  <si>
    <t>D</t>
  </si>
  <si>
    <t>Nº INDIVÍDUOS CON CONTRATO TEMPORAL</t>
  </si>
  <si>
    <t>Nº TOTAL DE INDIVÍDUOS CONTRATADOS</t>
  </si>
  <si>
    <t>INDÍVIDUOS DE 50 AÑOS CON CONTRATO DISCONTINUO</t>
  </si>
  <si>
    <t>SUELDO MÁXIMO</t>
  </si>
  <si>
    <t>SUELDO MEDIO</t>
  </si>
  <si>
    <t>Nº DE INDIVÍDUOS POR ENCIMA DE LA MEDIA DE EDAD</t>
  </si>
  <si>
    <t>EDAD MEDIA DE INDIVÍDUOS MAYORES DE 25 AÑOS CON CONTRATO INDEFINIDO</t>
  </si>
  <si>
    <t>Nº DE INDIVÍDUOS YA JUBILIDADOS CON SUELDO ANUAL SUPERIOR A 15000€</t>
  </si>
  <si>
    <t>Nº INDIVÍDUOS CON SUELDO SUPERIOR A 18000€ Y UNA EDAD MÍNIMA DE 40</t>
  </si>
  <si>
    <t>I=INDEFINIDO; T=TEMPORAL; D=DISCONTINUO</t>
  </si>
  <si>
    <t>PROMEDIO</t>
  </si>
  <si>
    <t>CONTRATOS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</si>
</sst>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1" fontId="0" fillId="0" borderId="0" xfId="0" applyNumberFormat="1" applyAlignment="1"/>
    <xf numFmtId="1" fontId="0" fillId="0" borderId="0" xfId="0" applyNumberFormat="1"/>
    <xf numFmtId="1" fontId="0" fillId="2" borderId="0" xfId="0" applyNumberFormat="1" applyFill="1" applyAlignment="1"/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9"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theme="4" tint="0.39997558519241921"/>
        </patternFill>
      </fill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numFmt numFmtId="1" formatCode="0"/>
      <alignment horizontal="general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22" displayName="Tabla22" ref="B3:E19" totalsRowCount="1" dataDxfId="8">
  <sortState ref="B2:E16">
    <sortCondition descending="1" ref="C1:C16"/>
  </sortState>
  <tableColumns count="4">
    <tableColumn id="1" name="INDICE" dataDxfId="7" totalsRowDxfId="3"/>
    <tableColumn id="2" name="EDAD" totalsRowFunction="custom" dataDxfId="6" totalsRowDxfId="2">
      <totalsRowFormula>AVERAGE(Tabla22[EDAD])</totalsRowFormula>
    </tableColumn>
    <tableColumn id="3" name="CONTRATO " dataDxfId="5" totalsRowDxfId="1"/>
    <tableColumn id="4" name="SUELDO" totalsRowFunction="custom" dataDxfId="4" totalsRowDxfId="0">
      <totalsRowFormula>AVERAGE(Tabla22[SUELDO])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topLeftCell="A8" workbookViewId="0">
      <selection activeCell="L19" sqref="L19"/>
    </sheetView>
  </sheetViews>
  <sheetFormatPr baseColWidth="10" defaultRowHeight="15" x14ac:dyDescent="0.25"/>
  <cols>
    <col min="4" max="4" width="13.42578125" customWidth="1"/>
    <col min="6" max="6" width="11.85546875" bestFit="1" customWidth="1"/>
    <col min="7" max="9" width="11.85546875" customWidth="1"/>
    <col min="12" max="12" width="11.85546875" bestFit="1" customWidth="1"/>
  </cols>
  <sheetData>
    <row r="1" spans="1:13" ht="58.5" customHeight="1" x14ac:dyDescent="0.25">
      <c r="A1" s="8" t="s">
        <v>18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3" spans="1:13" x14ac:dyDescent="0.25">
      <c r="B3" t="s">
        <v>0</v>
      </c>
      <c r="C3" t="s">
        <v>1</v>
      </c>
      <c r="D3" t="s">
        <v>2</v>
      </c>
      <c r="E3" t="s">
        <v>3</v>
      </c>
    </row>
    <row r="4" spans="1:13" x14ac:dyDescent="0.25">
      <c r="B4" s="1">
        <v>6</v>
      </c>
      <c r="C4" s="4">
        <v>70</v>
      </c>
      <c r="D4" s="1" t="s">
        <v>4</v>
      </c>
      <c r="E4" s="1">
        <v>20000</v>
      </c>
    </row>
    <row r="5" spans="1:13" x14ac:dyDescent="0.25">
      <c r="B5" s="1">
        <v>14</v>
      </c>
      <c r="C5" s="4">
        <v>70</v>
      </c>
      <c r="D5" s="1" t="s">
        <v>5</v>
      </c>
      <c r="E5" s="1">
        <v>45000</v>
      </c>
    </row>
    <row r="6" spans="1:13" x14ac:dyDescent="0.25">
      <c r="B6" s="1">
        <v>4</v>
      </c>
      <c r="C6" s="4">
        <v>65</v>
      </c>
      <c r="D6" s="1" t="s">
        <v>6</v>
      </c>
      <c r="E6" s="1">
        <v>20000</v>
      </c>
    </row>
    <row r="7" spans="1:13" x14ac:dyDescent="0.25">
      <c r="B7" s="1">
        <v>5</v>
      </c>
      <c r="C7" s="4">
        <v>50</v>
      </c>
      <c r="D7" s="1" t="s">
        <v>6</v>
      </c>
      <c r="E7" s="1">
        <v>7200</v>
      </c>
    </row>
    <row r="8" spans="1:13" x14ac:dyDescent="0.25">
      <c r="B8" s="1">
        <v>10</v>
      </c>
      <c r="C8" s="4">
        <v>50</v>
      </c>
      <c r="D8" s="1" t="s">
        <v>6</v>
      </c>
      <c r="E8" s="1">
        <v>20000</v>
      </c>
    </row>
    <row r="9" spans="1:13" x14ac:dyDescent="0.25">
      <c r="B9" s="1">
        <v>8</v>
      </c>
      <c r="C9" s="4">
        <v>44</v>
      </c>
      <c r="D9" s="1" t="s">
        <v>5</v>
      </c>
      <c r="E9" s="1">
        <v>20000</v>
      </c>
    </row>
    <row r="10" spans="1:13" x14ac:dyDescent="0.25">
      <c r="B10" s="1">
        <v>11</v>
      </c>
      <c r="C10" s="4">
        <v>42</v>
      </c>
      <c r="D10" s="1" t="s">
        <v>6</v>
      </c>
      <c r="E10" s="1">
        <v>30000</v>
      </c>
      <c r="J10" t="s">
        <v>16</v>
      </c>
    </row>
    <row r="11" spans="1:13" x14ac:dyDescent="0.25">
      <c r="B11" s="1">
        <v>13</v>
      </c>
      <c r="C11" s="4">
        <v>36</v>
      </c>
      <c r="D11" s="1" t="s">
        <v>4</v>
      </c>
      <c r="E11" s="1">
        <v>20000</v>
      </c>
    </row>
    <row r="12" spans="1:13" x14ac:dyDescent="0.25">
      <c r="B12" s="1">
        <v>7</v>
      </c>
      <c r="C12" s="4">
        <v>35</v>
      </c>
      <c r="D12" s="1" t="s">
        <v>5</v>
      </c>
      <c r="E12" s="1">
        <v>7200</v>
      </c>
    </row>
    <row r="13" spans="1:13" x14ac:dyDescent="0.25">
      <c r="B13" s="1">
        <v>15</v>
      </c>
      <c r="C13" s="4">
        <v>29</v>
      </c>
      <c r="D13" s="1" t="s">
        <v>5</v>
      </c>
      <c r="E13" s="1">
        <v>7200</v>
      </c>
    </row>
    <row r="14" spans="1:13" x14ac:dyDescent="0.25">
      <c r="B14" s="1">
        <v>12</v>
      </c>
      <c r="C14" s="4">
        <v>28</v>
      </c>
      <c r="D14" s="1" t="s">
        <v>4</v>
      </c>
      <c r="E14" s="1">
        <v>45000</v>
      </c>
    </row>
    <row r="15" spans="1:13" x14ac:dyDescent="0.25">
      <c r="B15" s="1">
        <v>2</v>
      </c>
      <c r="C15" s="4">
        <v>25</v>
      </c>
      <c r="D15" s="1" t="s">
        <v>5</v>
      </c>
      <c r="E15" s="1">
        <v>30000</v>
      </c>
    </row>
    <row r="16" spans="1:13" x14ac:dyDescent="0.25">
      <c r="B16" s="1">
        <v>9</v>
      </c>
      <c r="C16" s="4">
        <v>23</v>
      </c>
      <c r="D16" s="1" t="s">
        <v>4</v>
      </c>
      <c r="E16" s="1">
        <v>30000</v>
      </c>
    </row>
    <row r="17" spans="1:12" x14ac:dyDescent="0.25">
      <c r="B17" s="1">
        <v>1</v>
      </c>
      <c r="C17" s="4">
        <v>20</v>
      </c>
      <c r="D17" s="1" t="s">
        <v>4</v>
      </c>
      <c r="E17" s="1">
        <v>20000</v>
      </c>
    </row>
    <row r="18" spans="1:12" x14ac:dyDescent="0.25">
      <c r="B18" s="1">
        <v>3</v>
      </c>
      <c r="C18" s="4">
        <v>20</v>
      </c>
      <c r="D18" s="1" t="s">
        <v>4</v>
      </c>
      <c r="E18" s="1">
        <v>7200</v>
      </c>
    </row>
    <row r="19" spans="1:12" x14ac:dyDescent="0.25">
      <c r="A19" t="s">
        <v>17</v>
      </c>
      <c r="B19" s="1"/>
      <c r="C19" s="6">
        <f>AVERAGE(Tabla22[EDAD])</f>
        <v>40.466666666666669</v>
      </c>
      <c r="D19" s="1"/>
      <c r="E19" s="7">
        <f>AVERAGE(Tabla22[SUELDO])</f>
        <v>21920</v>
      </c>
    </row>
    <row r="21" spans="1:12" x14ac:dyDescent="0.25">
      <c r="K21" s="2" t="s">
        <v>7</v>
      </c>
      <c r="L21" s="3">
        <f>COUNTIF(Tabla22[[CONTRATO ]],"T")</f>
        <v>5</v>
      </c>
    </row>
    <row r="22" spans="1:12" x14ac:dyDescent="0.25">
      <c r="C22" s="5"/>
      <c r="K22" s="2" t="s">
        <v>8</v>
      </c>
      <c r="L22" s="3">
        <f>COUNTA(D4:D18)</f>
        <v>15</v>
      </c>
    </row>
    <row r="23" spans="1:12" x14ac:dyDescent="0.25">
      <c r="K23" s="2" t="s">
        <v>9</v>
      </c>
      <c r="L23" s="3">
        <f>COUNTIFS(C4:C18, "&gt;="&amp;50, D4:D18, "D")</f>
        <v>3</v>
      </c>
    </row>
    <row r="24" spans="1:12" x14ac:dyDescent="0.25">
      <c r="K24" s="2" t="s">
        <v>10</v>
      </c>
      <c r="L24" s="3">
        <f>MAX(Tabla22[SUELDO])</f>
        <v>45000</v>
      </c>
    </row>
    <row r="25" spans="1:12" x14ac:dyDescent="0.25">
      <c r="K25" s="2" t="s">
        <v>11</v>
      </c>
      <c r="L25" s="3">
        <f>AVERAGE(Tabla22[SUELDO])</f>
        <v>21920</v>
      </c>
    </row>
    <row r="26" spans="1:12" x14ac:dyDescent="0.25">
      <c r="K26" s="2" t="s">
        <v>12</v>
      </c>
      <c r="L26" s="3">
        <f>COUNTIF(C4:C18, "&gt;40")</f>
        <v>7</v>
      </c>
    </row>
    <row r="27" spans="1:12" x14ac:dyDescent="0.25">
      <c r="K27" s="2" t="s">
        <v>13</v>
      </c>
      <c r="L27" s="3">
        <f>AVERAGEIFS(Tabla22[EDAD],Tabla22[EDAD],"&gt;25",Tabla22[[CONTRATO ]],"I")</f>
        <v>44.666666666666664</v>
      </c>
    </row>
    <row r="28" spans="1:12" x14ac:dyDescent="0.25">
      <c r="K28" s="2" t="s">
        <v>14</v>
      </c>
      <c r="L28" s="3">
        <f>COUNTIFS(C4:C18, "&gt;50", E4:E18, "&gt;15000")</f>
        <v>3</v>
      </c>
    </row>
    <row r="29" spans="1:12" x14ac:dyDescent="0.25">
      <c r="K29" s="2" t="s">
        <v>15</v>
      </c>
      <c r="L29" s="3">
        <f>COUNTIFS(E4:E18, "&gt;18000", C4:C18, "&gt;=40")</f>
        <v>6</v>
      </c>
    </row>
  </sheetData>
  <mergeCells count="1">
    <mergeCell ref="A1:M1"/>
  </mergeCells>
  <conditionalFormatting sqref="L26">
    <cfRule type="aboveAverage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 (2)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</dc:creator>
  <cp:lastModifiedBy>SMR1</cp:lastModifiedBy>
  <dcterms:created xsi:type="dcterms:W3CDTF">2012-03-13T11:52:35Z</dcterms:created>
  <dcterms:modified xsi:type="dcterms:W3CDTF">2024-01-08T11:37:59Z</dcterms:modified>
</cp:coreProperties>
</file>