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R1\Downloads\"/>
    </mc:Choice>
  </mc:AlternateContent>
  <bookViews>
    <workbookView xWindow="0" yWindow="0" windowWidth="20490" windowHeight="7755" activeTab="1"/>
  </bookViews>
  <sheets>
    <sheet name="BASE DE DATOS DE EMPLEADOS" sheetId="1" r:id="rId1"/>
    <sheet name="FACTURA" sheetId="2" r:id="rId2"/>
  </sheets>
  <calcPr calcId="152511"/>
</workbook>
</file>

<file path=xl/calcChain.xml><?xml version="1.0" encoding="utf-8"?>
<calcChain xmlns="http://schemas.openxmlformats.org/spreadsheetml/2006/main">
  <c r="F14" i="2" l="1"/>
  <c r="F13" i="2"/>
  <c r="F12" i="2"/>
  <c r="F11" i="2"/>
  <c r="F10" i="2"/>
  <c r="E8" i="2"/>
  <c r="E3" i="2"/>
  <c r="E4" i="2"/>
  <c r="E5" i="2"/>
  <c r="E6" i="2"/>
  <c r="E7" i="2"/>
  <c r="E2" i="2"/>
  <c r="B3" i="2"/>
  <c r="B4" i="2"/>
  <c r="B5" i="2"/>
  <c r="B6" i="2"/>
  <c r="B7" i="2"/>
  <c r="B2" i="2"/>
  <c r="K9" i="1"/>
  <c r="C3" i="1"/>
  <c r="E7" i="1" s="1"/>
  <c r="E18" i="1" l="1"/>
  <c r="E14" i="1"/>
  <c r="E10" i="1"/>
  <c r="E21" i="1"/>
  <c r="E17" i="1"/>
  <c r="E13" i="1"/>
  <c r="E9" i="1"/>
  <c r="E20" i="1"/>
  <c r="E16" i="1"/>
  <c r="E12" i="1"/>
  <c r="E8" i="1"/>
  <c r="E19" i="1"/>
  <c r="E15" i="1"/>
  <c r="E11" i="1"/>
  <c r="E6" i="1"/>
  <c r="K10" i="1" l="1"/>
  <c r="K11" i="1"/>
</calcChain>
</file>

<file path=xl/sharedStrings.xml><?xml version="1.0" encoding="utf-8"?>
<sst xmlns="http://schemas.openxmlformats.org/spreadsheetml/2006/main" count="53" uniqueCount="45">
  <si>
    <t>CODIGO EMPLEADO</t>
  </si>
  <si>
    <t>NOMBRE</t>
  </si>
  <si>
    <t>POBLACION</t>
  </si>
  <si>
    <t>EDAD</t>
  </si>
  <si>
    <t>ALICANTE</t>
  </si>
  <si>
    <t>ELCHE</t>
  </si>
  <si>
    <t>ALMORADI</t>
  </si>
  <si>
    <t>ROJALES</t>
  </si>
  <si>
    <t>FECHA ACTUAL</t>
  </si>
  <si>
    <t>FECHA DE NACIMIENTO</t>
  </si>
  <si>
    <t>Cuenta los empleados de Alicante</t>
  </si>
  <si>
    <t>BASE DE DATOS EMPLEADOS</t>
  </si>
  <si>
    <t>CODIGO DE EMPLEADO</t>
  </si>
  <si>
    <t>UNIDADES REALIZADAS</t>
  </si>
  <si>
    <t>PRECIO UNITARIO</t>
  </si>
  <si>
    <t>TOTAL A PAGAR</t>
  </si>
  <si>
    <t>TOTAL</t>
  </si>
  <si>
    <t>Máxima cantidad de unidades</t>
  </si>
  <si>
    <t>Mínima cantidad de unidades.</t>
  </si>
  <si>
    <t>Promedio de las unidades realizadas.</t>
  </si>
  <si>
    <t>Suma la cantidad de unidades realizadas por el empleado 03</t>
  </si>
  <si>
    <t>Suma la cantidad a pagar por el empleado 05</t>
  </si>
  <si>
    <t>Cuenta los empleados que tienen más de 33 años</t>
  </si>
  <si>
    <t>Cuenta los empleados que son de Alicante y tienen más de  33 años.</t>
  </si>
  <si>
    <t>EMPLEADO 1</t>
  </si>
  <si>
    <t>EMPLEADO 2</t>
  </si>
  <si>
    <t>EMPLEADO 3</t>
  </si>
  <si>
    <t>EMPLEADO 4</t>
  </si>
  <si>
    <t>EMPLEADO 5</t>
  </si>
  <si>
    <t>EMPLEADO 6</t>
  </si>
  <si>
    <t>EMPLEADO 7</t>
  </si>
  <si>
    <t>EMPLEADO 8</t>
  </si>
  <si>
    <t>EMPLEADO 9</t>
  </si>
  <si>
    <t>EMPLEADO 10</t>
  </si>
  <si>
    <t>EMPLEADO 11</t>
  </si>
  <si>
    <t>EMPLEADO 12</t>
  </si>
  <si>
    <t>EMPLEADO 13</t>
  </si>
  <si>
    <t>EMPLEADO 14</t>
  </si>
  <si>
    <t>EMPLEADO 15</t>
  </si>
  <si>
    <t>EMPLEADO 16</t>
  </si>
  <si>
    <t>ELDA</t>
  </si>
  <si>
    <t>MONOVAR</t>
  </si>
  <si>
    <t>SANTA POLA</t>
  </si>
  <si>
    <t>SAN JUAN</t>
  </si>
  <si>
    <t>SAN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</si>
</sst>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164" formatCode="000"/>
    <numFmt numFmtId="166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right"/>
    </xf>
    <xf numFmtId="0" fontId="0" fillId="0" borderId="10" xfId="0" applyBorder="1"/>
    <xf numFmtId="0" fontId="0" fillId="0" borderId="0" xfId="0" applyAlignment="1">
      <alignment horizontal="center" vertical="center" wrapText="1"/>
    </xf>
    <xf numFmtId="0" fontId="0" fillId="33" borderId="10" xfId="0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44" fontId="0" fillId="0" borderId="20" xfId="1" applyFont="1" applyBorder="1"/>
    <xf numFmtId="44" fontId="0" fillId="0" borderId="11" xfId="1" applyFont="1" applyBorder="1"/>
    <xf numFmtId="44" fontId="0" fillId="0" borderId="24" xfId="1" applyFont="1" applyBorder="1"/>
    <xf numFmtId="0" fontId="0" fillId="35" borderId="25" xfId="0" applyFill="1" applyBorder="1" applyAlignment="1">
      <alignment horizontal="center" vertical="center" wrapText="1"/>
    </xf>
    <xf numFmtId="0" fontId="0" fillId="35" borderId="26" xfId="0" applyFill="1" applyBorder="1" applyAlignment="1">
      <alignment horizontal="center" vertical="center" wrapText="1"/>
    </xf>
    <xf numFmtId="0" fontId="0" fillId="35" borderId="27" xfId="0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9" fillId="34" borderId="28" xfId="0" applyFont="1" applyFill="1" applyBorder="1" applyAlignment="1">
      <alignment horizontal="center" vertical="center" wrapText="1"/>
    </xf>
    <xf numFmtId="0" fontId="19" fillId="34" borderId="29" xfId="0" applyFont="1" applyFill="1" applyBorder="1" applyAlignment="1">
      <alignment horizontal="center" vertical="center" wrapText="1"/>
    </xf>
    <xf numFmtId="0" fontId="19" fillId="34" borderId="30" xfId="0" applyFont="1" applyFill="1" applyBorder="1" applyAlignment="1">
      <alignment horizontal="center" vertical="center" wrapText="1"/>
    </xf>
    <xf numFmtId="0" fontId="0" fillId="0" borderId="31" xfId="0" applyBorder="1"/>
    <xf numFmtId="14" fontId="0" fillId="0" borderId="31" xfId="0" applyNumberFormat="1" applyBorder="1"/>
    <xf numFmtId="0" fontId="0" fillId="0" borderId="32" xfId="0" applyBorder="1"/>
    <xf numFmtId="14" fontId="0" fillId="0" borderId="32" xfId="0" applyNumberFormat="1" applyBorder="1"/>
    <xf numFmtId="1" fontId="0" fillId="0" borderId="33" xfId="0" applyNumberFormat="1" applyBorder="1"/>
    <xf numFmtId="0" fontId="0" fillId="0" borderId="34" xfId="0" applyBorder="1"/>
    <xf numFmtId="14" fontId="0" fillId="0" borderId="34" xfId="0" applyNumberFormat="1" applyBorder="1"/>
    <xf numFmtId="1" fontId="0" fillId="0" borderId="35" xfId="0" applyNumberFormat="1" applyBorder="1"/>
    <xf numFmtId="164" fontId="0" fillId="0" borderId="19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166" fontId="0" fillId="0" borderId="36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1" fontId="0" fillId="0" borderId="38" xfId="0" applyNumberFormat="1" applyBorder="1"/>
    <xf numFmtId="0" fontId="0" fillId="0" borderId="37" xfId="0" applyBorder="1"/>
    <xf numFmtId="1" fontId="0" fillId="0" borderId="39" xfId="0" applyNumberFormat="1" applyBorder="1"/>
    <xf numFmtId="0" fontId="0" fillId="0" borderId="0" xfId="0" applyBorder="1"/>
    <xf numFmtId="44" fontId="0" fillId="0" borderId="21" xfId="0" applyNumberFormat="1" applyBorder="1"/>
    <xf numFmtId="44" fontId="0" fillId="0" borderId="12" xfId="0" applyNumberFormat="1" applyBorder="1"/>
    <xf numFmtId="0" fontId="0" fillId="0" borderId="24" xfId="0" applyFont="1" applyBorder="1"/>
    <xf numFmtId="44" fontId="0" fillId="0" borderId="10" xfId="1" applyFont="1" applyBorder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K11" sqref="K11"/>
    </sheetView>
  </sheetViews>
  <sheetFormatPr baseColWidth="10" defaultRowHeight="15" x14ac:dyDescent="0.25"/>
  <cols>
    <col min="1" max="1" width="12.140625" customWidth="1"/>
    <col min="2" max="2" width="14" bestFit="1" customWidth="1"/>
    <col min="3" max="3" width="12.42578125" customWidth="1"/>
    <col min="4" max="4" width="21.7109375" bestFit="1" customWidth="1"/>
  </cols>
  <sheetData>
    <row r="1" spans="1:11" ht="31.5" customHeight="1" thickBot="1" x14ac:dyDescent="0.3">
      <c r="A1" s="32" t="s">
        <v>11</v>
      </c>
      <c r="B1" s="33"/>
      <c r="C1" s="33"/>
      <c r="D1" s="33"/>
      <c r="E1" s="34"/>
    </row>
    <row r="3" spans="1:11" x14ac:dyDescent="0.25">
      <c r="B3" s="5" t="s">
        <v>8</v>
      </c>
      <c r="C3" s="35">
        <f ca="1">TODAY()</f>
        <v>45303</v>
      </c>
      <c r="D3" s="36"/>
    </row>
    <row r="4" spans="1:11" ht="15.75" thickBot="1" x14ac:dyDescent="0.3"/>
    <row r="5" spans="1:11" s="4" customFormat="1" ht="31.5" x14ac:dyDescent="0.25">
      <c r="A5" s="18" t="s">
        <v>0</v>
      </c>
      <c r="B5" s="19" t="s">
        <v>1</v>
      </c>
      <c r="C5" s="19" t="s">
        <v>2</v>
      </c>
      <c r="D5" s="19" t="s">
        <v>9</v>
      </c>
      <c r="E5" s="20" t="s">
        <v>3</v>
      </c>
    </row>
    <row r="6" spans="1:11" x14ac:dyDescent="0.25">
      <c r="A6" s="37">
        <v>1</v>
      </c>
      <c r="B6" s="21" t="s">
        <v>24</v>
      </c>
      <c r="C6" s="21" t="s">
        <v>4</v>
      </c>
      <c r="D6" s="22">
        <v>29310</v>
      </c>
      <c r="E6" s="39">
        <f ca="1">YEARFRAC(D6,$C$3)</f>
        <v>43.783333333333331</v>
      </c>
      <c r="F6" s="40"/>
    </row>
    <row r="7" spans="1:11" x14ac:dyDescent="0.25">
      <c r="A7" s="37">
        <v>2</v>
      </c>
      <c r="B7" s="23" t="s">
        <v>25</v>
      </c>
      <c r="C7" s="23" t="s">
        <v>40</v>
      </c>
      <c r="D7" s="24">
        <v>29675</v>
      </c>
      <c r="E7" s="41">
        <f t="shared" ref="E7:E21" ca="1" si="0">YEARFRAC(D7,$C$3)</f>
        <v>42.783333333333331</v>
      </c>
      <c r="F7" s="40"/>
    </row>
    <row r="8" spans="1:11" ht="15.75" thickBot="1" x14ac:dyDescent="0.3">
      <c r="A8" s="37">
        <v>3</v>
      </c>
      <c r="B8" s="23" t="s">
        <v>26</v>
      </c>
      <c r="C8" s="23" t="s">
        <v>41</v>
      </c>
      <c r="D8" s="24">
        <v>30040</v>
      </c>
      <c r="E8" s="25">
        <f t="shared" ca="1" si="0"/>
        <v>41.783333333333331</v>
      </c>
    </row>
    <row r="9" spans="1:11" x14ac:dyDescent="0.25">
      <c r="A9" s="37">
        <v>4</v>
      </c>
      <c r="B9" s="23" t="s">
        <v>27</v>
      </c>
      <c r="C9" s="23" t="s">
        <v>42</v>
      </c>
      <c r="D9" s="24">
        <v>30041</v>
      </c>
      <c r="E9" s="41">
        <f t="shared" ca="1" si="0"/>
        <v>41.783333333333331</v>
      </c>
      <c r="F9" s="40"/>
      <c r="J9" s="2" t="s">
        <v>10</v>
      </c>
      <c r="K9" s="7">
        <f>COUNTA(B6:B21)</f>
        <v>16</v>
      </c>
    </row>
    <row r="10" spans="1:11" x14ac:dyDescent="0.25">
      <c r="A10" s="37">
        <v>5</v>
      </c>
      <c r="B10" s="23" t="s">
        <v>28</v>
      </c>
      <c r="C10" s="23" t="s">
        <v>43</v>
      </c>
      <c r="D10" s="24">
        <v>30042</v>
      </c>
      <c r="E10" s="25">
        <f t="shared" ca="1" si="0"/>
        <v>41.780555555555559</v>
      </c>
      <c r="F10" s="42"/>
      <c r="J10" s="2" t="s">
        <v>22</v>
      </c>
      <c r="K10" s="8">
        <f ca="1">COUNTIF(E6:E21,"&gt;33")</f>
        <v>16</v>
      </c>
    </row>
    <row r="11" spans="1:11" ht="15.75" thickBot="1" x14ac:dyDescent="0.3">
      <c r="A11" s="37">
        <v>6</v>
      </c>
      <c r="B11" s="23" t="s">
        <v>29</v>
      </c>
      <c r="C11" s="23" t="s">
        <v>44</v>
      </c>
      <c r="D11" s="24">
        <v>31783</v>
      </c>
      <c r="E11" s="25">
        <f t="shared" ca="1" si="0"/>
        <v>37.016666666666666</v>
      </c>
      <c r="J11" s="2" t="s">
        <v>23</v>
      </c>
      <c r="K11" s="9">
        <f ca="1">COUNTIFS(C6:C21,"ALICANTE",E6:E21,"&gt;33")</f>
        <v>3</v>
      </c>
    </row>
    <row r="12" spans="1:11" x14ac:dyDescent="0.25">
      <c r="A12" s="37">
        <v>7</v>
      </c>
      <c r="B12" s="23" t="s">
        <v>30</v>
      </c>
      <c r="C12" s="23" t="s">
        <v>40</v>
      </c>
      <c r="D12" s="24">
        <v>27992</v>
      </c>
      <c r="E12" s="25">
        <f t="shared" ca="1" si="0"/>
        <v>47.394444444444446</v>
      </c>
    </row>
    <row r="13" spans="1:11" x14ac:dyDescent="0.25">
      <c r="A13" s="37">
        <v>8</v>
      </c>
      <c r="B13" s="23" t="s">
        <v>31</v>
      </c>
      <c r="C13" s="23" t="s">
        <v>41</v>
      </c>
      <c r="D13" s="24">
        <v>23813</v>
      </c>
      <c r="E13" s="25">
        <f t="shared" ca="1" si="0"/>
        <v>58.833333333333336</v>
      </c>
    </row>
    <row r="14" spans="1:11" x14ac:dyDescent="0.25">
      <c r="A14" s="37">
        <v>9</v>
      </c>
      <c r="B14" s="23" t="s">
        <v>32</v>
      </c>
      <c r="C14" s="23" t="s">
        <v>5</v>
      </c>
      <c r="D14" s="24">
        <v>31778</v>
      </c>
      <c r="E14" s="25">
        <f t="shared" ca="1" si="0"/>
        <v>37.030555555555559</v>
      </c>
    </row>
    <row r="15" spans="1:11" x14ac:dyDescent="0.25">
      <c r="A15" s="37">
        <v>10</v>
      </c>
      <c r="B15" s="23" t="s">
        <v>33</v>
      </c>
      <c r="C15" s="23" t="s">
        <v>6</v>
      </c>
      <c r="D15" s="24">
        <v>27977</v>
      </c>
      <c r="E15" s="25">
        <f t="shared" ca="1" si="0"/>
        <v>47.43611111111111</v>
      </c>
    </row>
    <row r="16" spans="1:11" x14ac:dyDescent="0.25">
      <c r="A16" s="37">
        <v>11</v>
      </c>
      <c r="B16" s="23" t="s">
        <v>34</v>
      </c>
      <c r="C16" s="23" t="s">
        <v>4</v>
      </c>
      <c r="D16" s="24">
        <v>23810</v>
      </c>
      <c r="E16" s="25">
        <f t="shared" ca="1" si="0"/>
        <v>58.841666666666669</v>
      </c>
    </row>
    <row r="17" spans="1:5" x14ac:dyDescent="0.25">
      <c r="A17" s="37">
        <v>12</v>
      </c>
      <c r="B17" s="23" t="s">
        <v>35</v>
      </c>
      <c r="C17" s="23" t="s">
        <v>5</v>
      </c>
      <c r="D17" s="24">
        <v>29288</v>
      </c>
      <c r="E17" s="25">
        <f t="shared" ca="1" si="0"/>
        <v>43.844444444444441</v>
      </c>
    </row>
    <row r="18" spans="1:5" x14ac:dyDescent="0.25">
      <c r="A18" s="37">
        <v>13</v>
      </c>
      <c r="B18" s="23" t="s">
        <v>36</v>
      </c>
      <c r="C18" s="23" t="s">
        <v>7</v>
      </c>
      <c r="D18" s="24">
        <v>31783</v>
      </c>
      <c r="E18" s="25">
        <f t="shared" ca="1" si="0"/>
        <v>37.016666666666666</v>
      </c>
    </row>
    <row r="19" spans="1:5" x14ac:dyDescent="0.25">
      <c r="A19" s="37">
        <v>14</v>
      </c>
      <c r="B19" s="23" t="s">
        <v>37</v>
      </c>
      <c r="C19" s="23" t="s">
        <v>7</v>
      </c>
      <c r="D19" s="24">
        <v>27992</v>
      </c>
      <c r="E19" s="25">
        <f t="shared" ca="1" si="0"/>
        <v>47.394444444444446</v>
      </c>
    </row>
    <row r="20" spans="1:5" x14ac:dyDescent="0.25">
      <c r="A20" s="37">
        <v>15</v>
      </c>
      <c r="B20" s="23" t="s">
        <v>38</v>
      </c>
      <c r="C20" s="23" t="s">
        <v>6</v>
      </c>
      <c r="D20" s="24">
        <v>23813</v>
      </c>
      <c r="E20" s="25">
        <f t="shared" ca="1" si="0"/>
        <v>58.833333333333336</v>
      </c>
    </row>
    <row r="21" spans="1:5" ht="15.75" thickBot="1" x14ac:dyDescent="0.3">
      <c r="A21" s="38">
        <v>16</v>
      </c>
      <c r="B21" s="26" t="s">
        <v>39</v>
      </c>
      <c r="C21" s="26" t="s">
        <v>4</v>
      </c>
      <c r="D21" s="27">
        <v>29310</v>
      </c>
      <c r="E21" s="28">
        <f t="shared" ca="1" si="0"/>
        <v>43.783333333333331</v>
      </c>
    </row>
    <row r="22" spans="1:5" x14ac:dyDescent="0.25">
      <c r="D22" s="1"/>
    </row>
    <row r="26" spans="1:5" x14ac:dyDescent="0.25">
      <c r="E26" s="2"/>
    </row>
    <row r="27" spans="1:5" x14ac:dyDescent="0.25">
      <c r="E27" s="2"/>
    </row>
  </sheetData>
  <mergeCells count="2">
    <mergeCell ref="A1:E1"/>
    <mergeCell ref="C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7" sqref="H7"/>
    </sheetView>
  </sheetViews>
  <sheetFormatPr baseColWidth="10" defaultRowHeight="15" x14ac:dyDescent="0.25"/>
  <cols>
    <col min="2" max="2" width="12.140625" bestFit="1" customWidth="1"/>
    <col min="5" max="5" width="13.140625" customWidth="1"/>
    <col min="6" max="6" width="12" bestFit="1" customWidth="1"/>
  </cols>
  <sheetData>
    <row r="1" spans="1:6" s="4" customFormat="1" ht="34.5" customHeight="1" thickBot="1" x14ac:dyDescent="0.3">
      <c r="A1" s="14" t="s">
        <v>12</v>
      </c>
      <c r="B1" s="15" t="s">
        <v>1</v>
      </c>
      <c r="C1" s="15" t="s">
        <v>13</v>
      </c>
      <c r="D1" s="15" t="s">
        <v>14</v>
      </c>
      <c r="E1" s="16" t="s">
        <v>15</v>
      </c>
    </row>
    <row r="2" spans="1:6" x14ac:dyDescent="0.25">
      <c r="A2" s="29">
        <v>5</v>
      </c>
      <c r="B2" s="10" t="str">
        <f>VLOOKUP(A2,'BASE DE DATOS DE EMPLEADOS'!$A$6:$E$21,2,FALSE)</f>
        <v>EMPLEADO 5</v>
      </c>
      <c r="C2" s="10">
        <v>120</v>
      </c>
      <c r="D2" s="11">
        <v>25</v>
      </c>
      <c r="E2" s="43">
        <f>C2*D2</f>
        <v>3000</v>
      </c>
    </row>
    <row r="3" spans="1:6" x14ac:dyDescent="0.25">
      <c r="A3" s="30">
        <v>3</v>
      </c>
      <c r="B3" s="10" t="str">
        <f>VLOOKUP(A3,'BASE DE DATOS DE EMPLEADOS'!$A$6:$E$21,2,FALSE)</f>
        <v>EMPLEADO 3</v>
      </c>
      <c r="C3" s="6">
        <v>200</v>
      </c>
      <c r="D3" s="12">
        <v>35</v>
      </c>
      <c r="E3" s="43">
        <f t="shared" ref="E3:E7" si="0">C3*D3</f>
        <v>7000</v>
      </c>
    </row>
    <row r="4" spans="1:6" x14ac:dyDescent="0.25">
      <c r="A4" s="30">
        <v>5</v>
      </c>
      <c r="B4" s="10" t="str">
        <f>VLOOKUP(A4,'BASE DE DATOS DE EMPLEADOS'!$A$6:$E$21,2,FALSE)</f>
        <v>EMPLEADO 5</v>
      </c>
      <c r="C4" s="6">
        <v>320</v>
      </c>
      <c r="D4" s="12">
        <v>24</v>
      </c>
      <c r="E4" s="43">
        <f t="shared" si="0"/>
        <v>7680</v>
      </c>
    </row>
    <row r="5" spans="1:6" x14ac:dyDescent="0.25">
      <c r="A5" s="30">
        <v>3</v>
      </c>
      <c r="B5" s="10" t="str">
        <f>VLOOKUP(A5,'BASE DE DATOS DE EMPLEADOS'!$A$6:$E$21,2,FALSE)</f>
        <v>EMPLEADO 3</v>
      </c>
      <c r="C5" s="6">
        <v>158</v>
      </c>
      <c r="D5" s="12">
        <v>87.05</v>
      </c>
      <c r="E5" s="43">
        <f t="shared" si="0"/>
        <v>13753.9</v>
      </c>
    </row>
    <row r="6" spans="1:6" x14ac:dyDescent="0.25">
      <c r="A6" s="30">
        <v>3</v>
      </c>
      <c r="B6" s="10" t="str">
        <f>VLOOKUP(A6,'BASE DE DATOS DE EMPLEADOS'!$A$6:$E$21,2,FALSE)</f>
        <v>EMPLEADO 3</v>
      </c>
      <c r="C6" s="6">
        <v>200</v>
      </c>
      <c r="D6" s="12">
        <v>23.65</v>
      </c>
      <c r="E6" s="43">
        <f t="shared" si="0"/>
        <v>4730</v>
      </c>
    </row>
    <row r="7" spans="1:6" ht="15.75" thickBot="1" x14ac:dyDescent="0.3">
      <c r="A7" s="31">
        <v>9</v>
      </c>
      <c r="B7" s="45" t="str">
        <f>VLOOKUP(A7,'BASE DE DATOS DE EMPLEADOS'!$A$6:$E$21,2,FALSE)</f>
        <v>EMPLEADO 9</v>
      </c>
      <c r="C7" s="45">
        <v>300</v>
      </c>
      <c r="D7" s="13">
        <v>25</v>
      </c>
      <c r="E7" s="43">
        <f t="shared" si="0"/>
        <v>7500</v>
      </c>
    </row>
    <row r="8" spans="1:6" ht="15.75" thickBot="1" x14ac:dyDescent="0.3">
      <c r="D8" s="17" t="s">
        <v>16</v>
      </c>
      <c r="E8" s="44">
        <f>SUM(E2:E7)</f>
        <v>43663.9</v>
      </c>
    </row>
    <row r="9" spans="1:6" x14ac:dyDescent="0.25">
      <c r="D9" s="2"/>
    </row>
    <row r="10" spans="1:6" x14ac:dyDescent="0.25">
      <c r="E10" s="2" t="s">
        <v>17</v>
      </c>
      <c r="F10" s="3">
        <f>MAX(C2:C7)</f>
        <v>320</v>
      </c>
    </row>
    <row r="11" spans="1:6" x14ac:dyDescent="0.25">
      <c r="E11" s="2" t="s">
        <v>18</v>
      </c>
      <c r="F11" s="3">
        <f>MIN(C2:C7)</f>
        <v>120</v>
      </c>
    </row>
    <row r="12" spans="1:6" x14ac:dyDescent="0.25">
      <c r="E12" s="2" t="s">
        <v>19</v>
      </c>
      <c r="F12" s="3">
        <f>AVERAGE(C2:C7)</f>
        <v>216.33333333333334</v>
      </c>
    </row>
    <row r="13" spans="1:6" x14ac:dyDescent="0.25">
      <c r="E13" s="2" t="s">
        <v>20</v>
      </c>
      <c r="F13" s="3">
        <f ca="1">SUMIF(A2:C7,A3,C2:C7)</f>
        <v>558</v>
      </c>
    </row>
    <row r="14" spans="1:6" x14ac:dyDescent="0.25">
      <c r="E14" s="2" t="s">
        <v>21</v>
      </c>
      <c r="F14" s="46">
        <f ca="1">SUMIF(A2:E7,A4,E2:E7)</f>
        <v>10680</v>
      </c>
    </row>
    <row r="15" spans="1:6" x14ac:dyDescent="0.25"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 DE EMPLEADOS</vt:lpstr>
      <vt:lpstr>FACTURA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SMR1</cp:lastModifiedBy>
  <dcterms:created xsi:type="dcterms:W3CDTF">2013-01-28T11:37:26Z</dcterms:created>
  <dcterms:modified xsi:type="dcterms:W3CDTF">2024-01-12T10:34:20Z</dcterms:modified>
</cp:coreProperties>
</file>