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R1\Downloads\"/>
    </mc:Choice>
  </mc:AlternateContent>
  <bookViews>
    <workbookView xWindow="0" yWindow="0" windowWidth="20490" windowHeight="7755" activeTab="2"/>
  </bookViews>
  <sheets>
    <sheet name="BASE DE DATOS DE CLIENTES" sheetId="3" r:id="rId1"/>
    <sheet name="BASE DE DATOS ARTICULOS" sheetId="2" r:id="rId2"/>
    <sheet name="PEDIDO" sheetId="1" r:id="rId3"/>
  </sheets>
  <calcPr calcId="152511"/>
</workbook>
</file>

<file path=xl/calcChain.xml><?xml version="1.0" encoding="utf-8"?>
<calcChain xmlns="http://schemas.openxmlformats.org/spreadsheetml/2006/main">
  <c r="D21" i="1" l="1"/>
  <c r="D20" i="1"/>
  <c r="D16" i="1"/>
  <c r="D17" i="1"/>
  <c r="D18" i="1"/>
  <c r="D19" i="1"/>
  <c r="D15" i="1"/>
  <c r="C16" i="1"/>
  <c r="C17" i="1"/>
  <c r="C18" i="1"/>
  <c r="C19" i="1"/>
  <c r="C20" i="1"/>
  <c r="C15" i="1"/>
  <c r="D13" i="1"/>
  <c r="D12" i="1"/>
  <c r="B13" i="1"/>
  <c r="B12" i="1"/>
  <c r="D10" i="1"/>
  <c r="B8" i="1"/>
</calcChain>
</file>

<file path=xl/sharedStrings.xml><?xml version="1.0" encoding="utf-8"?>
<sst xmlns="http://schemas.openxmlformats.org/spreadsheetml/2006/main" count="45" uniqueCount="38">
  <si>
    <t>TALLERES MARTINEZ &amp; CO.</t>
  </si>
  <si>
    <t>C/ Romero, 90</t>
  </si>
  <si>
    <t>FECHA:</t>
  </si>
  <si>
    <t>Cód. destinatario</t>
  </si>
  <si>
    <t>Destinatario:</t>
  </si>
  <si>
    <t>CONDICIONES</t>
  </si>
  <si>
    <t>Forma envío</t>
  </si>
  <si>
    <t>Plazo entrega</t>
  </si>
  <si>
    <t>Forma pago</t>
  </si>
  <si>
    <t>Lugar entrega</t>
  </si>
  <si>
    <t>Cantidad</t>
  </si>
  <si>
    <t>Artículo</t>
  </si>
  <si>
    <t>Precio unit.</t>
  </si>
  <si>
    <t>Importe total</t>
  </si>
  <si>
    <t>PEDIDO Nº</t>
  </si>
  <si>
    <t>Código Artículo</t>
  </si>
  <si>
    <t>PRECIO UNITARIO</t>
  </si>
  <si>
    <t>Código destinatario</t>
  </si>
  <si>
    <t>Destinatario</t>
  </si>
  <si>
    <t>T32</t>
  </si>
  <si>
    <t>Talleres Ramírez</t>
  </si>
  <si>
    <t>Aéreo</t>
  </si>
  <si>
    <t>Al contado</t>
  </si>
  <si>
    <t>24 hs.</t>
  </si>
  <si>
    <t>Fábrica</t>
  </si>
  <si>
    <t>AK7</t>
  </si>
  <si>
    <t>Mayoristas Centrales</t>
  </si>
  <si>
    <t>Camión</t>
  </si>
  <si>
    <t>Aplazado (30 d./vta.)</t>
  </si>
  <si>
    <t>3 días</t>
  </si>
  <si>
    <t>Almacén</t>
  </si>
  <si>
    <t>N12</t>
  </si>
  <si>
    <t>El dedal, SL</t>
  </si>
  <si>
    <t>Tren</t>
  </si>
  <si>
    <t>2 días</t>
  </si>
  <si>
    <t>TOTAL PEDIDO</t>
  </si>
  <si>
    <t>DESTINATARIO</t>
  </si>
  <si>
    <t>7890-LA PAMPA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</si>
</sst>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44" formatCode="_-* #,##0.00\ &quot;€&quot;_-;\-* #,##0.00\ &quot;€&quot;_-;_-* &quot;-&quot;??\ &quot;€&quot;_-;_-@_-"/>
    <numFmt numFmtId="164" formatCode="d\-m\-yy\ h:mm;@"/>
  </numFmts>
  <fonts count="15" x14ac:knownFonts="1">
    <font>
      <sz val="11"/>
      <color theme="1"/>
      <name val="Calibri"/>
      <family val="2"/>
      <scheme val="minor"/>
    </font>
    <font>
      <b/>
      <i/>
      <sz val="10"/>
      <color rgb="FF000080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b/>
      <sz val="18"/>
      <color rgb="FF000080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6"/>
      <color theme="5"/>
      <name val="Calibri"/>
      <family val="2"/>
      <scheme val="minor"/>
    </font>
    <font>
      <b/>
      <sz val="16"/>
      <color theme="5"/>
      <name val="Calibri"/>
      <family val="2"/>
    </font>
    <font>
      <b/>
      <sz val="14"/>
      <color theme="1"/>
      <name val="Calibri"/>
      <family val="2"/>
    </font>
    <font>
      <b/>
      <sz val="12"/>
      <color theme="5"/>
      <name val="Calibri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4" fillId="0" borderId="0" applyFont="0" applyFill="0" applyBorder="0" applyAlignment="0" applyProtection="0"/>
  </cellStyleXfs>
  <cellXfs count="81">
    <xf numFmtId="0" fontId="0" fillId="0" borderId="0" xfId="0"/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0" fillId="0" borderId="0" xfId="0" applyAlignment="1">
      <alignment vertical="center"/>
    </xf>
    <xf numFmtId="0" fontId="3" fillId="0" borderId="6" xfId="0" applyFont="1" applyBorder="1" applyAlignment="1">
      <alignment horizontal="right" vertical="top" wrapText="1"/>
    </xf>
    <xf numFmtId="0" fontId="3" fillId="0" borderId="7" xfId="0" applyFont="1" applyBorder="1" applyAlignment="1">
      <alignment horizontal="right" vertical="top" wrapText="1"/>
    </xf>
    <xf numFmtId="0" fontId="3" fillId="0" borderId="6" xfId="0" applyFont="1" applyBorder="1" applyAlignment="1">
      <alignment horizontal="justify" vertical="top" wrapText="1"/>
    </xf>
    <xf numFmtId="0" fontId="3" fillId="0" borderId="8" xfId="0" applyFont="1" applyBorder="1" applyAlignment="1">
      <alignment horizontal="justify" vertical="top" wrapText="1"/>
    </xf>
    <xf numFmtId="0" fontId="3" fillId="0" borderId="10" xfId="0" applyFont="1" applyBorder="1" applyAlignment="1">
      <alignment horizontal="right" vertical="top" wrapText="1"/>
    </xf>
    <xf numFmtId="0" fontId="3" fillId="0" borderId="11" xfId="0" applyFont="1" applyBorder="1" applyAlignment="1">
      <alignment horizontal="right" vertical="top" wrapText="1"/>
    </xf>
    <xf numFmtId="0" fontId="3" fillId="0" borderId="10" xfId="0" applyFont="1" applyBorder="1" applyAlignment="1">
      <alignment horizontal="justify" vertical="top" wrapText="1"/>
    </xf>
    <xf numFmtId="0" fontId="3" fillId="2" borderId="11" xfId="0" applyFont="1" applyFill="1" applyBorder="1" applyAlignment="1">
      <alignment horizontal="justify" vertical="top" wrapText="1"/>
    </xf>
    <xf numFmtId="0" fontId="3" fillId="0" borderId="4" xfId="0" applyFont="1" applyBorder="1" applyAlignment="1">
      <alignment horizontal="right" wrapText="1"/>
    </xf>
    <xf numFmtId="0" fontId="3" fillId="0" borderId="0" xfId="0" applyFont="1" applyFill="1" applyBorder="1" applyAlignment="1">
      <alignment wrapText="1"/>
    </xf>
    <xf numFmtId="0" fontId="3" fillId="0" borderId="13" xfId="0" applyFont="1" applyBorder="1" applyAlignment="1">
      <alignment horizontal="right" wrapText="1"/>
    </xf>
    <xf numFmtId="0" fontId="3" fillId="2" borderId="14" xfId="0" applyFont="1" applyFill="1" applyBorder="1" applyAlignment="1">
      <alignment wrapText="1"/>
    </xf>
    <xf numFmtId="0" fontId="3" fillId="0" borderId="14" xfId="0" applyFont="1" applyBorder="1" applyAlignment="1">
      <alignment horizontal="right" wrapText="1"/>
    </xf>
    <xf numFmtId="0" fontId="3" fillId="2" borderId="15" xfId="0" applyFont="1" applyFill="1" applyBorder="1" applyAlignment="1">
      <alignment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0" fillId="0" borderId="5" xfId="0" applyBorder="1"/>
    <xf numFmtId="0" fontId="8" fillId="4" borderId="0" xfId="0" applyFont="1" applyFill="1" applyBorder="1" applyAlignment="1">
      <alignment horizontal="center" wrapText="1"/>
    </xf>
    <xf numFmtId="6" fontId="8" fillId="4" borderId="0" xfId="0" applyNumberFormat="1" applyFont="1" applyFill="1" applyBorder="1" applyAlignment="1">
      <alignment horizontal="right" vertical="top" wrapText="1"/>
    </xf>
    <xf numFmtId="0" fontId="0" fillId="0" borderId="0" xfId="0" applyFont="1"/>
    <xf numFmtId="0" fontId="8" fillId="5" borderId="0" xfId="0" applyFont="1" applyFill="1" applyBorder="1" applyAlignment="1">
      <alignment horizontal="center" wrapText="1"/>
    </xf>
    <xf numFmtId="6" fontId="8" fillId="5" borderId="0" xfId="0" applyNumberFormat="1" applyFont="1" applyFill="1" applyBorder="1" applyAlignment="1">
      <alignment horizontal="right" vertical="top" wrapText="1"/>
    </xf>
    <xf numFmtId="0" fontId="7" fillId="6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wrapText="1"/>
    </xf>
    <xf numFmtId="0" fontId="9" fillId="7" borderId="23" xfId="0" applyFont="1" applyFill="1" applyBorder="1" applyAlignment="1">
      <alignment horizontal="center" wrapText="1"/>
    </xf>
    <xf numFmtId="0" fontId="9" fillId="7" borderId="24" xfId="0" applyFont="1" applyFill="1" applyBorder="1" applyAlignment="1">
      <alignment horizontal="justify" vertical="top" wrapText="1"/>
    </xf>
    <xf numFmtId="0" fontId="9" fillId="7" borderId="24" xfId="0" applyFont="1" applyFill="1" applyBorder="1" applyAlignment="1">
      <alignment horizontal="center" wrapText="1"/>
    </xf>
    <xf numFmtId="0" fontId="9" fillId="7" borderId="24" xfId="0" applyFont="1" applyFill="1" applyBorder="1" applyAlignment="1">
      <alignment wrapText="1"/>
    </xf>
    <xf numFmtId="0" fontId="9" fillId="7" borderId="25" xfId="0" applyFont="1" applyFill="1" applyBorder="1" applyAlignment="1">
      <alignment wrapText="1"/>
    </xf>
    <xf numFmtId="0" fontId="9" fillId="0" borderId="23" xfId="0" applyFont="1" applyBorder="1" applyAlignment="1">
      <alignment horizontal="center" wrapText="1"/>
    </xf>
    <xf numFmtId="0" fontId="9" fillId="0" borderId="24" xfId="0" applyFont="1" applyBorder="1" applyAlignment="1">
      <alignment horizontal="justify" vertical="top" wrapText="1"/>
    </xf>
    <xf numFmtId="0" fontId="9" fillId="0" borderId="24" xfId="0" applyFont="1" applyBorder="1" applyAlignment="1">
      <alignment horizontal="center" wrapText="1"/>
    </xf>
    <xf numFmtId="0" fontId="9" fillId="0" borderId="24" xfId="0" applyFont="1" applyBorder="1" applyAlignment="1">
      <alignment wrapText="1"/>
    </xf>
    <xf numFmtId="0" fontId="9" fillId="0" borderId="25" xfId="0" applyFont="1" applyBorder="1" applyAlignment="1">
      <alignment wrapText="1"/>
    </xf>
    <xf numFmtId="0" fontId="9" fillId="7" borderId="20" xfId="0" applyFont="1" applyFill="1" applyBorder="1" applyAlignment="1">
      <alignment horizontal="center" wrapText="1"/>
    </xf>
    <xf numFmtId="0" fontId="9" fillId="7" borderId="21" xfId="0" applyFont="1" applyFill="1" applyBorder="1" applyAlignment="1">
      <alignment horizontal="justify" vertical="top" wrapText="1"/>
    </xf>
    <xf numFmtId="0" fontId="9" fillId="7" borderId="21" xfId="0" applyFont="1" applyFill="1" applyBorder="1" applyAlignment="1">
      <alignment horizontal="center" wrapText="1"/>
    </xf>
    <xf numFmtId="0" fontId="9" fillId="7" borderId="21" xfId="0" applyFont="1" applyFill="1" applyBorder="1" applyAlignment="1">
      <alignment wrapText="1"/>
    </xf>
    <xf numFmtId="0" fontId="9" fillId="7" borderId="22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24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3" fillId="2" borderId="12" xfId="0" applyFont="1" applyFill="1" applyBorder="1" applyAlignment="1">
      <alignment horizontal="justify" vertical="top" wrapText="1"/>
    </xf>
    <xf numFmtId="0" fontId="13" fillId="0" borderId="4" xfId="0" applyFont="1" applyBorder="1" applyAlignment="1">
      <alignment horizontal="right" wrapText="1"/>
    </xf>
    <xf numFmtId="0" fontId="2" fillId="8" borderId="4" xfId="0" applyFont="1" applyFill="1" applyBorder="1" applyAlignment="1">
      <alignment wrapText="1"/>
    </xf>
    <xf numFmtId="0" fontId="2" fillId="8" borderId="0" xfId="0" applyFont="1" applyFill="1" applyBorder="1" applyAlignment="1">
      <alignment wrapText="1"/>
    </xf>
    <xf numFmtId="0" fontId="1" fillId="8" borderId="0" xfId="0" applyFont="1" applyFill="1" applyBorder="1" applyAlignment="1">
      <alignment wrapText="1"/>
    </xf>
    <xf numFmtId="0" fontId="2" fillId="8" borderId="5" xfId="0" applyFont="1" applyFill="1" applyBorder="1" applyAlignment="1">
      <alignment wrapText="1"/>
    </xf>
    <xf numFmtId="0" fontId="13" fillId="0" borderId="0" xfId="0" applyFont="1" applyBorder="1" applyAlignment="1">
      <alignment horizontal="right" wrapText="1"/>
    </xf>
    <xf numFmtId="0" fontId="0" fillId="0" borderId="0" xfId="0" applyBorder="1"/>
    <xf numFmtId="0" fontId="3" fillId="0" borderId="11" xfId="0" applyFont="1" applyFill="1" applyBorder="1" applyAlignment="1">
      <alignment horizontal="justify" vertical="top" wrapText="1"/>
    </xf>
    <xf numFmtId="0" fontId="3" fillId="0" borderId="7" xfId="0" applyFont="1" applyFill="1" applyBorder="1" applyAlignment="1">
      <alignment horizontal="justify" vertical="top" wrapText="1"/>
    </xf>
    <xf numFmtId="0" fontId="3" fillId="0" borderId="9" xfId="0" applyFont="1" applyFill="1" applyBorder="1" applyAlignment="1">
      <alignment horizontal="justify" vertical="top" wrapText="1"/>
    </xf>
    <xf numFmtId="44" fontId="3" fillId="2" borderId="11" xfId="1" applyFont="1" applyFill="1" applyBorder="1" applyAlignment="1" applyProtection="1">
      <alignment horizontal="justify" vertical="top" wrapText="1"/>
      <protection hidden="1"/>
    </xf>
    <xf numFmtId="44" fontId="3" fillId="2" borderId="12" xfId="1" applyFont="1" applyFill="1" applyBorder="1" applyAlignment="1">
      <alignment horizontal="justify" vertical="top" wrapText="1"/>
    </xf>
    <xf numFmtId="44" fontId="3" fillId="2" borderId="9" xfId="1" applyFont="1" applyFill="1" applyBorder="1" applyAlignment="1">
      <alignment horizontal="justify" vertical="top" wrapText="1"/>
    </xf>
    <xf numFmtId="44" fontId="3" fillId="2" borderId="26" xfId="1" applyFont="1" applyFill="1" applyBorder="1" applyAlignment="1">
      <alignment horizontal="justify" vertical="top" wrapText="1"/>
    </xf>
    <xf numFmtId="44" fontId="3" fillId="2" borderId="19" xfId="0" applyNumberFormat="1" applyFont="1" applyFill="1" applyBorder="1" applyAlignment="1">
      <alignment horizontal="justify" vertical="top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5" fillId="8" borderId="0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164" fontId="3" fillId="2" borderId="0" xfId="0" applyNumberFormat="1" applyFont="1" applyFill="1" applyBorder="1" applyAlignment="1">
      <alignment horizontal="center" wrapText="1"/>
    </xf>
    <xf numFmtId="164" fontId="3" fillId="2" borderId="5" xfId="0" applyNumberFormat="1" applyFont="1" applyFill="1" applyBorder="1" applyAlignment="1">
      <alignment horizont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center" vertical="center" wrapText="1"/>
    </xf>
    <xf numFmtId="0" fontId="12" fillId="0" borderId="15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baseColWidth="10" defaultRowHeight="15" x14ac:dyDescent="0.25"/>
  <cols>
    <col min="1" max="1" width="18.85546875" customWidth="1"/>
    <col min="2" max="2" width="22.7109375" customWidth="1"/>
    <col min="3" max="3" width="13" customWidth="1"/>
    <col min="4" max="4" width="21.5703125" customWidth="1"/>
    <col min="5" max="5" width="14.140625" customWidth="1"/>
    <col min="6" max="6" width="14.5703125" customWidth="1"/>
  </cols>
  <sheetData>
    <row r="1" spans="1:6" s="45" customFormat="1" ht="42" x14ac:dyDescent="0.35">
      <c r="A1" s="46" t="s">
        <v>17</v>
      </c>
      <c r="B1" s="47" t="s">
        <v>18</v>
      </c>
      <c r="C1" s="47" t="s">
        <v>6</v>
      </c>
      <c r="D1" s="47" t="s">
        <v>8</v>
      </c>
      <c r="E1" s="47" t="s">
        <v>7</v>
      </c>
      <c r="F1" s="48" t="s">
        <v>9</v>
      </c>
    </row>
    <row r="2" spans="1:6" ht="17.25" customHeight="1" x14ac:dyDescent="0.25">
      <c r="A2" s="30" t="s">
        <v>19</v>
      </c>
      <c r="B2" s="31" t="s">
        <v>20</v>
      </c>
      <c r="C2" s="32" t="s">
        <v>21</v>
      </c>
      <c r="D2" s="33" t="s">
        <v>22</v>
      </c>
      <c r="E2" s="32" t="s">
        <v>23</v>
      </c>
      <c r="F2" s="34" t="s">
        <v>24</v>
      </c>
    </row>
    <row r="3" spans="1:6" ht="18" customHeight="1" x14ac:dyDescent="0.25">
      <c r="A3" s="35" t="s">
        <v>25</v>
      </c>
      <c r="B3" s="36" t="s">
        <v>26</v>
      </c>
      <c r="C3" s="37" t="s">
        <v>27</v>
      </c>
      <c r="D3" s="38" t="s">
        <v>28</v>
      </c>
      <c r="E3" s="37" t="s">
        <v>29</v>
      </c>
      <c r="F3" s="39" t="s">
        <v>30</v>
      </c>
    </row>
    <row r="4" spans="1:6" ht="15.75" x14ac:dyDescent="0.25">
      <c r="A4" s="40" t="s">
        <v>31</v>
      </c>
      <c r="B4" s="41" t="s">
        <v>32</v>
      </c>
      <c r="C4" s="42" t="s">
        <v>33</v>
      </c>
      <c r="D4" s="43" t="s">
        <v>22</v>
      </c>
      <c r="E4" s="42" t="s">
        <v>34</v>
      </c>
      <c r="F4" s="44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G4" sqref="G4"/>
    </sheetView>
  </sheetViews>
  <sheetFormatPr baseColWidth="10" defaultRowHeight="15" x14ac:dyDescent="0.25"/>
  <cols>
    <col min="1" max="1" width="15" customWidth="1"/>
    <col min="2" max="2" width="16.7109375" customWidth="1"/>
  </cols>
  <sheetData>
    <row r="1" spans="1:2" ht="37.5" customHeight="1" x14ac:dyDescent="0.25">
      <c r="A1" s="28" t="s">
        <v>15</v>
      </c>
      <c r="B1" s="28" t="s">
        <v>16</v>
      </c>
    </row>
    <row r="2" spans="1:2" s="25" customFormat="1" x14ac:dyDescent="0.25">
      <c r="A2" s="23">
        <v>1</v>
      </c>
      <c r="B2" s="24">
        <v>100</v>
      </c>
    </row>
    <row r="3" spans="1:2" s="25" customFormat="1" x14ac:dyDescent="0.25">
      <c r="A3" s="26">
        <v>2</v>
      </c>
      <c r="B3" s="27">
        <v>34</v>
      </c>
    </row>
    <row r="4" spans="1:2" s="25" customFormat="1" x14ac:dyDescent="0.25">
      <c r="A4" s="23">
        <v>3</v>
      </c>
      <c r="B4" s="24">
        <v>50</v>
      </c>
    </row>
    <row r="5" spans="1:2" s="25" customFormat="1" x14ac:dyDescent="0.25">
      <c r="A5" s="26">
        <v>4</v>
      </c>
      <c r="B5" s="27">
        <v>66</v>
      </c>
    </row>
    <row r="6" spans="1:2" s="25" customFormat="1" x14ac:dyDescent="0.25">
      <c r="A6" s="23">
        <v>5</v>
      </c>
      <c r="B6" s="24">
        <v>82</v>
      </c>
    </row>
    <row r="7" spans="1:2" s="25" customFormat="1" x14ac:dyDescent="0.25">
      <c r="A7" s="26">
        <v>6</v>
      </c>
      <c r="B7" s="27">
        <v>98</v>
      </c>
    </row>
    <row r="8" spans="1:2" s="25" customFormat="1" x14ac:dyDescent="0.25">
      <c r="A8" s="23">
        <v>7</v>
      </c>
      <c r="B8" s="24">
        <v>114</v>
      </c>
    </row>
    <row r="9" spans="1:2" s="25" customFormat="1" x14ac:dyDescent="0.25">
      <c r="A9" s="26">
        <v>8</v>
      </c>
      <c r="B9" s="27">
        <v>130</v>
      </c>
    </row>
    <row r="10" spans="1:2" s="25" customFormat="1" x14ac:dyDescent="0.25">
      <c r="A10" s="23">
        <v>9</v>
      </c>
      <c r="B10" s="24">
        <v>146</v>
      </c>
    </row>
    <row r="11" spans="1:2" s="25" customFormat="1" x14ac:dyDescent="0.25">
      <c r="A11" s="26">
        <v>10</v>
      </c>
      <c r="B11" s="27">
        <v>162</v>
      </c>
    </row>
    <row r="12" spans="1:2" s="25" customFormat="1" x14ac:dyDescent="0.25">
      <c r="A12" s="23">
        <v>11</v>
      </c>
      <c r="B12" s="24">
        <v>178</v>
      </c>
    </row>
    <row r="13" spans="1:2" s="25" customFormat="1" x14ac:dyDescent="0.25">
      <c r="A13" s="26">
        <v>12</v>
      </c>
      <c r="B13" s="27">
        <v>194</v>
      </c>
    </row>
    <row r="14" spans="1:2" s="25" customFormat="1" x14ac:dyDescent="0.25">
      <c r="A14" s="23">
        <v>13</v>
      </c>
      <c r="B14" s="24">
        <v>34</v>
      </c>
    </row>
    <row r="15" spans="1:2" s="25" customFormat="1" x14ac:dyDescent="0.25">
      <c r="A15" s="26">
        <v>14</v>
      </c>
      <c r="B15" s="27">
        <v>50</v>
      </c>
    </row>
    <row r="16" spans="1:2" s="25" customFormat="1" x14ac:dyDescent="0.25">
      <c r="A16" s="23">
        <v>15</v>
      </c>
      <c r="B16" s="24">
        <v>66</v>
      </c>
    </row>
    <row r="17" spans="1:2" s="25" customFormat="1" x14ac:dyDescent="0.25">
      <c r="A17" s="26">
        <v>16</v>
      </c>
      <c r="B17" s="27">
        <v>82</v>
      </c>
    </row>
    <row r="18" spans="1:2" s="25" customFormat="1" x14ac:dyDescent="0.25">
      <c r="A18" s="23">
        <v>17</v>
      </c>
      <c r="B18" s="24">
        <v>98</v>
      </c>
    </row>
    <row r="19" spans="1:2" s="25" customFormat="1" x14ac:dyDescent="0.25">
      <c r="A19" s="26">
        <v>18</v>
      </c>
      <c r="B19" s="27">
        <v>114</v>
      </c>
    </row>
    <row r="20" spans="1:2" s="25" customFormat="1" x14ac:dyDescent="0.25">
      <c r="A20" s="23">
        <v>19</v>
      </c>
      <c r="B20" s="24">
        <v>130</v>
      </c>
    </row>
    <row r="21" spans="1:2" s="25" customFormat="1" x14ac:dyDescent="0.25">
      <c r="A21" s="26">
        <v>20</v>
      </c>
      <c r="B21" s="27">
        <v>130</v>
      </c>
    </row>
    <row r="22" spans="1:2" s="25" customFormat="1" x14ac:dyDescent="0.25">
      <c r="A22" s="23">
        <v>21</v>
      </c>
      <c r="B22" s="24">
        <v>130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21"/>
  <sheetViews>
    <sheetView showGridLines="0" tabSelected="1" workbookViewId="0">
      <selection activeCell="B10" sqref="B10"/>
    </sheetView>
  </sheetViews>
  <sheetFormatPr baseColWidth="10" defaultRowHeight="15" x14ac:dyDescent="0.25"/>
  <cols>
    <col min="1" max="3" width="20.7109375" customWidth="1"/>
    <col min="4" max="4" width="31.42578125" customWidth="1"/>
    <col min="6" max="6" width="11.85546875" bestFit="1" customWidth="1"/>
  </cols>
  <sheetData>
    <row r="1" spans="1:4" x14ac:dyDescent="0.25">
      <c r="A1" s="67" t="s">
        <v>0</v>
      </c>
      <c r="B1" s="68"/>
      <c r="C1" s="68"/>
      <c r="D1" s="69"/>
    </row>
    <row r="2" spans="1:4" x14ac:dyDescent="0.25">
      <c r="A2" s="70"/>
      <c r="B2" s="71"/>
      <c r="C2" s="71"/>
      <c r="D2" s="72"/>
    </row>
    <row r="3" spans="1:4" x14ac:dyDescent="0.25">
      <c r="A3" s="53" t="s">
        <v>1</v>
      </c>
      <c r="B3" s="54"/>
      <c r="C3" s="55"/>
      <c r="D3" s="56"/>
    </row>
    <row r="4" spans="1:4" x14ac:dyDescent="0.25">
      <c r="A4" s="53" t="s">
        <v>37</v>
      </c>
      <c r="B4" s="54"/>
      <c r="C4" s="55"/>
      <c r="D4" s="56"/>
    </row>
    <row r="5" spans="1:4" ht="15.75" thickBot="1" x14ac:dyDescent="0.3">
      <c r="A5" s="1"/>
      <c r="B5" s="29"/>
      <c r="C5" s="50"/>
      <c r="D5" s="2"/>
    </row>
    <row r="6" spans="1:4" ht="16.5" thickBot="1" x14ac:dyDescent="0.3">
      <c r="B6" s="58"/>
      <c r="C6" s="57" t="s">
        <v>14</v>
      </c>
      <c r="D6" s="49"/>
    </row>
    <row r="7" spans="1:4" ht="15.75" x14ac:dyDescent="0.25">
      <c r="A7" s="52"/>
      <c r="B7" s="13"/>
      <c r="C7" s="58"/>
      <c r="D7" s="22"/>
    </row>
    <row r="8" spans="1:4" ht="16.5" thickBot="1" x14ac:dyDescent="0.3">
      <c r="A8" s="12" t="s">
        <v>2</v>
      </c>
      <c r="B8" s="76">
        <f ca="1">NOW()</f>
        <v>45303.490809490744</v>
      </c>
      <c r="C8" s="76"/>
      <c r="D8" s="77"/>
    </row>
    <row r="9" spans="1:4" ht="34.5" customHeight="1" thickBot="1" x14ac:dyDescent="0.3">
      <c r="A9" s="78" t="s">
        <v>36</v>
      </c>
      <c r="B9" s="79"/>
      <c r="C9" s="79"/>
      <c r="D9" s="80"/>
    </row>
    <row r="10" spans="1:4" ht="19.5" customHeight="1" thickBot="1" x14ac:dyDescent="0.3">
      <c r="A10" s="14" t="s">
        <v>3</v>
      </c>
      <c r="B10" s="15" t="s">
        <v>25</v>
      </c>
      <c r="C10" s="16" t="s">
        <v>4</v>
      </c>
      <c r="D10" s="17" t="str">
        <f>VLOOKUP(B10,'BASE DE DATOS DE CLIENTES'!A2:F4,2,FALSE)</f>
        <v>Mayoristas Centrales</v>
      </c>
    </row>
    <row r="11" spans="1:4" ht="34.5" customHeight="1" thickBot="1" x14ac:dyDescent="0.3">
      <c r="A11" s="73" t="s">
        <v>5</v>
      </c>
      <c r="B11" s="74"/>
      <c r="C11" s="74"/>
      <c r="D11" s="75"/>
    </row>
    <row r="12" spans="1:4" ht="15.75" x14ac:dyDescent="0.25">
      <c r="A12" s="8" t="s">
        <v>6</v>
      </c>
      <c r="B12" s="11" t="str">
        <f>VLOOKUP(B10,'BASE DE DATOS DE CLIENTES'!A2:F4,3,FALSE)</f>
        <v>Camión</v>
      </c>
      <c r="C12" s="9" t="s">
        <v>7</v>
      </c>
      <c r="D12" s="51" t="str">
        <f>VLOOKUP(B10,'BASE DE DATOS DE CLIENTES'!A2:F4,5,FALSE)</f>
        <v>3 días</v>
      </c>
    </row>
    <row r="13" spans="1:4" ht="16.5" thickBot="1" x14ac:dyDescent="0.3">
      <c r="A13" s="4" t="s">
        <v>8</v>
      </c>
      <c r="B13" s="11" t="str">
        <f>VLOOKUP(B10,'BASE DE DATOS DE CLIENTES'!A2:F4,4,FALSE)</f>
        <v>Aplazado (30 d./vta.)</v>
      </c>
      <c r="C13" s="5" t="s">
        <v>9</v>
      </c>
      <c r="D13" s="51" t="str">
        <f>VLOOKUP(B10,'BASE DE DATOS DE CLIENTES'!A2:F4,6,FALSE)</f>
        <v>Almacén</v>
      </c>
    </row>
    <row r="14" spans="1:4" s="3" customFormat="1" ht="29.25" customHeight="1" thickBot="1" x14ac:dyDescent="0.3">
      <c r="A14" s="18" t="s">
        <v>10</v>
      </c>
      <c r="B14" s="19" t="s">
        <v>11</v>
      </c>
      <c r="C14" s="19" t="s">
        <v>12</v>
      </c>
      <c r="D14" s="20" t="s">
        <v>13</v>
      </c>
    </row>
    <row r="15" spans="1:4" ht="15.75" x14ac:dyDescent="0.25">
      <c r="A15" s="10">
        <v>2</v>
      </c>
      <c r="B15" s="59">
        <v>3</v>
      </c>
      <c r="C15" s="62">
        <f>VLOOKUP(B15,'BASE DE DATOS ARTICULOS'!A2:B22,2,FALSE)</f>
        <v>50</v>
      </c>
      <c r="D15" s="63">
        <f>A15*C15</f>
        <v>100</v>
      </c>
    </row>
    <row r="16" spans="1:4" ht="15.75" x14ac:dyDescent="0.25">
      <c r="A16" s="6">
        <v>5</v>
      </c>
      <c r="B16" s="60">
        <v>5</v>
      </c>
      <c r="C16" s="62">
        <f>VLOOKUP(B16,'BASE DE DATOS ARTICULOS'!A3:B23,2,FALSE)</f>
        <v>82</v>
      </c>
      <c r="D16" s="63">
        <f t="shared" ref="D16:D19" si="0">A16*C16</f>
        <v>410</v>
      </c>
    </row>
    <row r="17" spans="1:4" ht="15.75" x14ac:dyDescent="0.25">
      <c r="A17" s="6">
        <v>9</v>
      </c>
      <c r="B17" s="60">
        <v>9</v>
      </c>
      <c r="C17" s="62">
        <f>VLOOKUP(B17,'BASE DE DATOS ARTICULOS'!A4:B24,2,FALSE)</f>
        <v>146</v>
      </c>
      <c r="D17" s="63">
        <f t="shared" si="0"/>
        <v>1314</v>
      </c>
    </row>
    <row r="18" spans="1:4" ht="15.75" x14ac:dyDescent="0.25">
      <c r="A18" s="6">
        <v>1</v>
      </c>
      <c r="B18" s="60">
        <v>10</v>
      </c>
      <c r="C18" s="62">
        <f>VLOOKUP(B18,'BASE DE DATOS ARTICULOS'!A5:B25,2,FALSE)</f>
        <v>162</v>
      </c>
      <c r="D18" s="63">
        <f t="shared" si="0"/>
        <v>162</v>
      </c>
    </row>
    <row r="19" spans="1:4" ht="15.75" x14ac:dyDescent="0.25">
      <c r="A19" s="6">
        <v>6</v>
      </c>
      <c r="B19" s="60">
        <v>15</v>
      </c>
      <c r="C19" s="62">
        <f>VLOOKUP(B19,'BASE DE DATOS ARTICULOS'!A6:B26,2,FALSE)</f>
        <v>66</v>
      </c>
      <c r="D19" s="63">
        <f t="shared" si="0"/>
        <v>396</v>
      </c>
    </row>
    <row r="20" spans="1:4" ht="16.5" thickBot="1" x14ac:dyDescent="0.3">
      <c r="A20" s="7">
        <v>8</v>
      </c>
      <c r="B20" s="61">
        <v>21</v>
      </c>
      <c r="C20" s="64">
        <f>VLOOKUP(B20,'BASE DE DATOS ARTICULOS'!A7:B27,2,FALSE)</f>
        <v>130</v>
      </c>
      <c r="D20" s="65">
        <f>A20*C20</f>
        <v>1040</v>
      </c>
    </row>
    <row r="21" spans="1:4" ht="16.5" thickBot="1" x14ac:dyDescent="0.3">
      <c r="C21" s="21" t="s">
        <v>35</v>
      </c>
      <c r="D21" s="66">
        <f>SUM(D15:D20)</f>
        <v>3422</v>
      </c>
    </row>
  </sheetData>
  <mergeCells count="4">
    <mergeCell ref="A1:D2"/>
    <mergeCell ref="A11:D11"/>
    <mergeCell ref="B8:D8"/>
    <mergeCell ref="A9:D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 DE DATOS DE CLIENTES</vt:lpstr>
      <vt:lpstr>BASE DE DATOS ARTICULOS</vt:lpstr>
      <vt:lpstr>PEDIDO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</dc:creator>
  <cp:lastModifiedBy>SMR1</cp:lastModifiedBy>
  <dcterms:created xsi:type="dcterms:W3CDTF">2013-02-05T17:27:54Z</dcterms:created>
  <dcterms:modified xsi:type="dcterms:W3CDTF">2024-01-12T10:46:54Z</dcterms:modified>
</cp:coreProperties>
</file>