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560" windowWidth="25040" windowHeight="16900" tabRatio="500" activeTab="1"/>
  </bookViews>
  <sheets>
    <sheet name="Database Config" sheetId="1" r:id="rId1"/>
    <sheet name="Folder Structure" sheetId="2" r:id="rId2"/>
    <sheet name="Question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B2" i="2"/>
  <c r="D2" i="2"/>
  <c r="E2" i="2"/>
  <c r="F2" i="2"/>
  <c r="B3" i="2"/>
  <c r="D3" i="2"/>
  <c r="E3" i="2"/>
  <c r="F3" i="2"/>
  <c r="B4" i="2"/>
  <c r="D4" i="2"/>
  <c r="E4" i="2"/>
  <c r="F4" i="2"/>
  <c r="B5" i="2"/>
  <c r="D5" i="2"/>
  <c r="E5" i="2"/>
  <c r="F5" i="2"/>
  <c r="B6" i="2"/>
  <c r="D6" i="2"/>
  <c r="E6" i="2"/>
  <c r="F6" i="2"/>
  <c r="B7" i="2"/>
  <c r="D7" i="2"/>
  <c r="E7" i="2"/>
  <c r="F7" i="2"/>
  <c r="B8" i="2"/>
  <c r="D8" i="2"/>
  <c r="E8" i="2"/>
  <c r="F8" i="2"/>
  <c r="B9" i="2"/>
  <c r="D9" i="2"/>
  <c r="E9" i="2"/>
  <c r="F9" i="2"/>
  <c r="B10" i="2"/>
  <c r="D10" i="2"/>
  <c r="E10" i="2"/>
  <c r="F10" i="2"/>
  <c r="B11" i="2"/>
  <c r="D11" i="2"/>
  <c r="E11" i="2"/>
  <c r="F11" i="2"/>
  <c r="B12" i="2"/>
  <c r="D12" i="2"/>
  <c r="E12" i="2"/>
  <c r="F12" i="2"/>
  <c r="B13" i="2"/>
  <c r="D13" i="2"/>
  <c r="E13" i="2"/>
  <c r="F13" i="2"/>
  <c r="B14" i="2"/>
  <c r="D14" i="2"/>
  <c r="E14" i="2"/>
  <c r="F14" i="2"/>
  <c r="B15" i="2"/>
  <c r="D15" i="2"/>
  <c r="E15" i="2"/>
  <c r="F15" i="2"/>
  <c r="B16" i="2"/>
  <c r="D16" i="2"/>
  <c r="E16" i="2"/>
  <c r="F16" i="2"/>
  <c r="B17" i="2"/>
  <c r="D17" i="2"/>
  <c r="E17" i="2"/>
  <c r="F17" i="2"/>
  <c r="B18" i="2"/>
  <c r="D18" i="2"/>
  <c r="E18" i="2"/>
  <c r="F18" i="2"/>
  <c r="B19" i="2"/>
  <c r="D19" i="2"/>
  <c r="E19" i="2"/>
  <c r="F19" i="2"/>
  <c r="C14" i="2"/>
  <c r="C12" i="2"/>
  <c r="C6" i="2"/>
  <c r="C13" i="2"/>
  <c r="C17" i="2"/>
  <c r="C5" i="2"/>
  <c r="C4" i="2"/>
  <c r="C8" i="2"/>
  <c r="C16" i="2"/>
  <c r="C3" i="2"/>
  <c r="C2" i="2"/>
  <c r="C11" i="2"/>
  <c r="C10" i="2"/>
  <c r="C9" i="2"/>
  <c r="C7" i="2"/>
  <c r="C18" i="2"/>
  <c r="C19" i="2"/>
  <c r="C1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</calcChain>
</file>

<file path=xl/sharedStrings.xml><?xml version="1.0" encoding="utf-8"?>
<sst xmlns="http://schemas.openxmlformats.org/spreadsheetml/2006/main" count="362" uniqueCount="165">
  <si>
    <t>facilities-new</t>
  </si>
  <si>
    <t>Facilities</t>
  </si>
  <si>
    <t>Chambers</t>
  </si>
  <si>
    <t>mistress-03</t>
  </si>
  <si>
    <t>Yes</t>
  </si>
  <si>
    <t>Ultimately, the purpose of a flogging i...</t>
  </si>
  <si>
    <t>specialities</t>
  </si>
  <si>
    <t>Specialities</t>
  </si>
  <si>
    <t>Princess Lucina Specialities</t>
  </si>
  <si>
    <t>No</t>
  </si>
  <si>
    <t>&gt; I want to put myself absolutely at yo...</t>
  </si>
  <si>
    <t>hos</t>
  </si>
  <si>
    <t>Slave Images</t>
  </si>
  <si>
    <t>Here You will find some images from som...</t>
  </si>
  <si>
    <t>musings</t>
  </si>
  <si>
    <t>Slave Musings</t>
  </si>
  <si>
    <t>Words from my loyal servants ###From...</t>
  </si>
  <si>
    <t>wishlist</t>
  </si>
  <si>
    <t>Wish List</t>
  </si>
  <si>
    <t>Make Me smile and become one of My favo...</t>
  </si>
  <si>
    <t>contact</t>
  </si>
  <si>
    <t>Contact and Tribute</t>
  </si>
  <si>
    <t>Princess Lucina Contact and Tribute Information</t>
  </si>
  <si>
    <t>Please read this before contacting me s...</t>
  </si>
  <si>
    <t>gallery-01</t>
  </si>
  <si>
    <t>Gallery 1</t>
  </si>
  <si>
    <t>...</t>
  </si>
  <si>
    <t>gallery-02</t>
  </si>
  <si>
    <t>Gallery 2</t>
  </si>
  <si>
    <t>gallery-03</t>
  </si>
  <si>
    <t>Gallery 3</t>
  </si>
  <si>
    <t>links</t>
  </si>
  <si>
    <t>Links</t>
  </si>
  <si>
    <t>&lt;div&gt;&lt;a href='http://http://your-mistre...</t>
  </si>
  <si>
    <t>musings-new</t>
  </si>
  <si>
    <t>Testimonials</t>
  </si>
  <si>
    <t>Find out from my loyal followers what i...</t>
  </si>
  <si>
    <t>zara</t>
  </si>
  <si>
    <t>Lady Zara</t>
  </si>
  <si>
    <t>Mistress</t>
  </si>
  <si>
    <t>&lt;img class='imageTop' src="site_images/...</t>
  </si>
  <si>
    <t>lucinaold</t>
  </si>
  <si>
    <t>Princess Lucina</t>
  </si>
  <si>
    <t>### A Tribute &lt;blockquote&gt; I have t...</t>
  </si>
  <si>
    <t>reginascarlet</t>
  </si>
  <si>
    <t>Regina Scarlet</t>
  </si>
  <si>
    <t>Mistress Regina Scarlet</t>
  </si>
  <si>
    <t>mistressesold</t>
  </si>
  <si>
    <t>Other Mistresses</t>
  </si>
  <si>
    <t>To find out about other Mistresses avai...</t>
  </si>
  <si>
    <t>madox</t>
  </si>
  <si>
    <t>Mistress Madox</t>
  </si>
  <si>
    <t>![Mistress Madox](site_images/MistressM...</t>
  </si>
  <si>
    <t>tozascarlet</t>
  </si>
  <si>
    <t>Lady Toza Scarlet</t>
  </si>
  <si>
    <t>hunteress</t>
  </si>
  <si>
    <t>The Hunteress</t>
  </si>
  <si>
    <t>[Main Website]: http://thehunteress.com...</t>
  </si>
  <si>
    <t>viduitas</t>
  </si>
  <si>
    <t>Miss Viduitas</t>
  </si>
  <si>
    <t>mistress-02</t>
  </si>
  <si>
    <t>&lt;blockquote&gt; "There is no more lively ...</t>
  </si>
  <si>
    <t>cornelia</t>
  </si>
  <si>
    <t>Lady Cornelia</t>
  </si>
  <si>
    <t>Mistress Lady Cornelia</t>
  </si>
  <si>
    <t>[Main Website]: http://www.mistresslady...</t>
  </si>
  <si>
    <t>helena</t>
  </si>
  <si>
    <t>Mistress Helena</t>
  </si>
  <si>
    <t>[www.mistresshelena.co.uk/]: http://www...</t>
  </si>
  <si>
    <t>jenna</t>
  </si>
  <si>
    <t>Mistress Jenna</t>
  </si>
  <si>
    <t>mistresses</t>
  </si>
  <si>
    <t>&lt;div&gt; &lt;style&gt; table.mistr...</t>
  </si>
  <si>
    <t>musing-01</t>
  </si>
  <si>
    <t>Testimonial 01</t>
  </si>
  <si>
    <t>Testimonial - Anonymous 1</t>
  </si>
  <si>
    <t>###From an anonymous slave PRINCESS ...</t>
  </si>
  <si>
    <t>lucina</t>
  </si>
  <si>
    <t>Stunning Manchester Mistress and Domme</t>
  </si>
  <si>
    <t>&lt;div&gt; &lt;style&gt; div#pageTex...</t>
  </si>
  <si>
    <t>sarahjessica</t>
  </si>
  <si>
    <t>Sarah Jessica</t>
  </si>
  <si>
    <t>Mistress Sarah Jessica</t>
  </si>
  <si>
    <t>musing-02</t>
  </si>
  <si>
    <t>Testimonial 02</t>
  </si>
  <si>
    <t>Testimonial - Anonymous Slave 1</t>
  </si>
  <si>
    <t>Today was not the first time I had sess...</t>
  </si>
  <si>
    <t>facilities-02</t>
  </si>
  <si>
    <t>Facilities At My Chambers</t>
  </si>
  <si>
    <t>&gt;Ultimately, the purpose of a flogging ...</t>
  </si>
  <si>
    <t>musing-03</t>
  </si>
  <si>
    <t>Testimonial 03</t>
  </si>
  <si>
    <t>Testimonial - Slave Ian</t>
  </si>
  <si>
    <t>&lt;br&gt; ##A Journey To Lucina The fie...</t>
  </si>
  <si>
    <t>musing-04</t>
  </si>
  <si>
    <t>Testimonial 04</t>
  </si>
  <si>
    <t>Testimonial - Slave Paul</t>
  </si>
  <si>
    <t>&lt;br&gt; ##A Letter Hello Princess Luci...</t>
  </si>
  <si>
    <t>musing-05</t>
  </si>
  <si>
    <t>Testimonial 05</t>
  </si>
  <si>
    <t>Testimonial - Slave Phil</t>
  </si>
  <si>
    <t>&lt;br&gt; ##A letter My Princess Lucina,...</t>
  </si>
  <si>
    <t>musing-06</t>
  </si>
  <si>
    <t>Testimonial 06</t>
  </si>
  <si>
    <t>Testimonial - Thomas</t>
  </si>
  <si>
    <t>There is no doubt that the day i met Pr...</t>
  </si>
  <si>
    <t>videos</t>
  </si>
  <si>
    <t>Videos</t>
  </si>
  <si>
    <t>video-01</t>
  </si>
  <si>
    <t>&lt;video width="320" height="240" control...</t>
  </si>
  <si>
    <t>crimson</t>
  </si>
  <si>
    <t>Mistress Crimson</t>
  </si>
  <si>
    <t>courtney</t>
  </si>
  <si>
    <t>Miss Courtney</t>
  </si>
  <si>
    <t>Name</t>
  </si>
  <si>
    <t>Sort Key</t>
  </si>
  <si>
    <t>Short Title</t>
  </si>
  <si>
    <t>Long Title</t>
  </si>
  <si>
    <t>Screen Type</t>
  </si>
  <si>
    <t>Screen Display Type</t>
  </si>
  <si>
    <t>Enabled?</t>
  </si>
  <si>
    <t>Gallery?</t>
  </si>
  <si>
    <t>Page Content</t>
  </si>
  <si>
    <t>gallery-04</t>
  </si>
  <si>
    <t>gallery-05</t>
  </si>
  <si>
    <t>images</t>
  </si>
  <si>
    <t>images-03</t>
  </si>
  <si>
    <t>moreimages</t>
  </si>
  <si>
    <t>Folder Name</t>
  </si>
  <si>
    <t>Content Description</t>
  </si>
  <si>
    <t>Comments</t>
  </si>
  <si>
    <t>Page Mapped Index</t>
  </si>
  <si>
    <t>Page Mapped To?</t>
  </si>
  <si>
    <t>Gallery Folder Exists?</t>
  </si>
  <si>
    <t>Which galleries are new and need to be configured in?</t>
  </si>
  <si>
    <t>Which galleries are old and can be deleted?</t>
  </si>
  <si>
    <t>What galleries should be present</t>
  </si>
  <si>
    <t>Are the right galleries configured in the database?</t>
  </si>
  <si>
    <t>Are the right gallery folders present in the file structure?</t>
  </si>
  <si>
    <t>Are the right images present in the folders?</t>
  </si>
  <si>
    <t>- Facilities
- Slave Images
- Slave Girl
- Lucina 1
- Lucina 2
- Some of the Mistresses</t>
  </si>
  <si>
    <t>PL Nazi Images</t>
  </si>
  <si>
    <t>PL Strict Images (not Nazi)</t>
  </si>
  <si>
    <t>Old Gallery 1 images</t>
  </si>
  <si>
    <t>Should delete this once other galleris in place.</t>
  </si>
  <si>
    <t>Slave Girl Images</t>
  </si>
  <si>
    <t>Old Gallery 2 images</t>
  </si>
  <si>
    <t>Gallery is fine. May want to change name of page to Slave Girl Images.</t>
  </si>
  <si>
    <t>Action Required</t>
  </si>
  <si>
    <t>Pl Images. Good ones but from old set.</t>
  </si>
  <si>
    <t>Same as in Facilities.  Need to be replaced.</t>
  </si>
  <si>
    <t>Page Enabled?</t>
  </si>
  <si>
    <t>Gallery Enabled?</t>
  </si>
  <si>
    <t>Gallery Live?</t>
  </si>
  <si>
    <t>New Facilities images.</t>
  </si>
  <si>
    <t>Mistress Images</t>
  </si>
  <si>
    <t>This is ok</t>
  </si>
  <si>
    <t>Future Status</t>
  </si>
  <si>
    <t>PL Gallery 2</t>
  </si>
  <si>
    <t>PL Gallery 1</t>
  </si>
  <si>
    <t>Deleted</t>
  </si>
  <si>
    <t>None</t>
  </si>
  <si>
    <t>Add Images
Re-enable Gallery</t>
  </si>
  <si>
    <t>Rename Page in Database</t>
  </si>
  <si>
    <t>Will replace with new PL Gallery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</si>
</sst>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3">
    <dxf>
      <alignment vertical="center" textRotation="0" wrapText="0" justifyLastLine="0" shrinkToFit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justifyLastLine="0" shrinkToFit="0"/>
    </dxf>
    <dxf>
      <alignment horizontal="general" vertical="center" textRotation="0" wrapText="1" justifyLastLine="0" shrinkToFit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justifyLastLine="0" shrinkToFit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justifyLastLine="0" shrinkToFit="0"/>
    </dxf>
    <dxf>
      <numFmt numFmtId="0" formatCode="General"/>
      <alignment horizontal="center" vertical="center" textRotation="0" wrapText="0" indent="0" justifyLastLine="0" shrinkToFit="0"/>
    </dxf>
    <dxf>
      <alignment vertical="center" textRotation="0" wrapText="0" justifyLastLine="0" shrinkToFit="0"/>
    </dxf>
    <dxf>
      <alignment vertical="center" textRotation="0" wrapText="0" justifyLastLine="0" shrinkToFit="0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K36" totalsRowShown="0">
  <autoFilter ref="A1:K36"/>
  <tableColumns count="11">
    <tableColumn id="1" name="Name"/>
    <tableColumn id="2" name="Sort Key"/>
    <tableColumn id="3" name="Short Title"/>
    <tableColumn id="4" name="Long Title"/>
    <tableColumn id="5" name="Screen Type"/>
    <tableColumn id="6" name="Screen Display Type"/>
    <tableColumn id="7" name="Enabled?"/>
    <tableColumn id="8" name="Gallery?"/>
    <tableColumn id="9" name="Page Content"/>
    <tableColumn id="11" name="Gallery Live?" dataDxfId="12">
      <calculatedColumnFormula>IF(AND(Table2[[#This Row],[Enabled?]]="Yes", Table2[[#This Row],[Gallery?]]="Yes"),"Yes","No")</calculatedColumnFormula>
    </tableColumn>
    <tableColumn id="10" name="Gallery Folder Exists?" dataDxfId="11">
      <calculatedColumnFormula>IF(ISNA(MATCH(Table2[[#This Row],[Name]],Table1[Folder Name],0)),"No","Yes")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9" totalsRowShown="0" dataDxfId="10">
  <autoFilter ref="A1:J19"/>
  <sortState ref="A2:F19">
    <sortCondition ref="B1:B19"/>
  </sortState>
  <tableColumns count="10">
    <tableColumn id="1" name="Folder Name" dataDxfId="9"/>
    <tableColumn id="2" name="Page Mapped Index" dataDxfId="8">
      <calculatedColumnFormula>IF(ISNA(MATCH(Table1[[#This Row],[Folder Name]],Table2[Name],0)),0,MATCH(Table1[[#This Row],[Folder Name]],Table2[Name],0))</calculatedColumnFormula>
    </tableColumn>
    <tableColumn id="7" name="Page Mapped To?" dataDxfId="7">
      <calculatedColumnFormula>IF(Table1[[#This Row],[Page Mapped Index]]=0,"",INDEX(Table2[Short Title],Table1[[#This Row],[Page Mapped Index]]))</calculatedColumnFormula>
    </tableColumn>
    <tableColumn id="9" name="Page Enabled?" dataDxfId="6">
      <calculatedColumnFormula>IF(Table1[[#This Row],[Page Mapped Index]]=0, "Not Applicable", INDEX(Table2[Enabled?],Table1[[#This Row],[Page Mapped Index]]))</calculatedColumnFormula>
    </tableColumn>
    <tableColumn id="6" name="Gallery Enabled?" dataDxfId="5">
      <calculatedColumnFormula>IF(Table1[[#This Row],[Page Mapped Index]]=0, "Not Applicable", INDEX(Table2[Gallery?],Table1[[#This Row],[Page Mapped Index]]))</calculatedColumnFormula>
    </tableColumn>
    <tableColumn id="10" name="Gallery Live?" dataDxfId="4">
      <calculatedColumnFormula>IF(AND(Table1[[#This Row],[Page Enabled?]]="Yes",Table1[[#This Row],[Gallery Enabled?]]="Yes"), "Yes", "No")</calculatedColumnFormula>
    </tableColumn>
    <tableColumn id="4" name="Content Description" dataDxfId="3"/>
    <tableColumn id="5" name="Comments" dataDxfId="2"/>
    <tableColumn id="11" name="Future Status" dataDxfId="1"/>
    <tableColumn id="8" name="Action Requir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Ruler="0" topLeftCell="C9" zoomScale="125" zoomScaleNormal="125" zoomScalePageLayoutView="125" workbookViewId="0">
      <selection activeCell="I13" sqref="I13"/>
    </sheetView>
  </sheetViews>
  <sheetFormatPr baseColWidth="10" defaultRowHeight="15" x14ac:dyDescent="0"/>
  <cols>
    <col min="3" max="3" width="12.1640625" customWidth="1"/>
    <col min="4" max="4" width="11.6640625" customWidth="1"/>
    <col min="5" max="5" width="13.6640625" customWidth="1"/>
    <col min="6" max="6" width="20" customWidth="1"/>
    <col min="7" max="7" width="11.1640625" customWidth="1"/>
    <col min="9" max="9" width="38.5" bestFit="1" customWidth="1"/>
    <col min="10" max="10" width="14.5" bestFit="1" customWidth="1"/>
    <col min="14" max="14" width="14.1640625" customWidth="1"/>
    <col min="15" max="15" width="15.33203125" bestFit="1" customWidth="1"/>
    <col min="16" max="17" width="15.33203125" customWidth="1"/>
    <col min="18" max="18" width="20" customWidth="1"/>
    <col min="19" max="19" width="12.6640625" customWidth="1"/>
  </cols>
  <sheetData>
    <row r="1" spans="1:11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153</v>
      </c>
      <c r="K1" t="s">
        <v>133</v>
      </c>
    </row>
    <row r="2" spans="1:11">
      <c r="A2" t="s">
        <v>0</v>
      </c>
      <c r="B2">
        <v>10</v>
      </c>
      <c r="C2" t="s">
        <v>1</v>
      </c>
      <c r="D2" t="s">
        <v>1</v>
      </c>
      <c r="E2" t="s">
        <v>2</v>
      </c>
      <c r="F2" t="s">
        <v>3</v>
      </c>
      <c r="G2" t="s">
        <v>4</v>
      </c>
      <c r="H2" t="s">
        <v>4</v>
      </c>
      <c r="I2" t="s">
        <v>5</v>
      </c>
      <c r="J2" t="str">
        <f>IF(AND(Table2[[#This Row],[Enabled?]]="Yes", Table2[[#This Row],[Gallery?]]="Yes"),"Yes","No")</f>
        <v>Yes</v>
      </c>
      <c r="K2" t="str">
        <f>IF(ISNA(MATCH(Table2[[#This Row],[Name]],Table1[Folder Name],0)),"No","Yes")</f>
        <v>Yes</v>
      </c>
    </row>
    <row r="3" spans="1:11">
      <c r="A3" t="s">
        <v>6</v>
      </c>
      <c r="B3">
        <v>20</v>
      </c>
      <c r="C3" t="s">
        <v>7</v>
      </c>
      <c r="D3" t="s">
        <v>8</v>
      </c>
      <c r="E3" t="s">
        <v>2</v>
      </c>
      <c r="F3" t="s">
        <v>3</v>
      </c>
      <c r="G3" t="s">
        <v>4</v>
      </c>
      <c r="H3" t="s">
        <v>9</v>
      </c>
      <c r="I3" t="s">
        <v>10</v>
      </c>
      <c r="J3" t="str">
        <f>IF(AND(Table2[[#This Row],[Enabled?]]="Yes", Table2[[#This Row],[Gallery?]]="Yes"),"Yes","No")</f>
        <v>No</v>
      </c>
      <c r="K3" t="str">
        <f>IF(ISNA(MATCH(Table2[[#This Row],[Name]],Table1[Folder Name],0)),"No","Yes")</f>
        <v>No</v>
      </c>
    </row>
    <row r="4" spans="1:11">
      <c r="A4" t="s">
        <v>11</v>
      </c>
      <c r="B4">
        <v>30</v>
      </c>
      <c r="C4" t="s">
        <v>12</v>
      </c>
      <c r="D4" t="s">
        <v>12</v>
      </c>
      <c r="E4" t="s">
        <v>2</v>
      </c>
      <c r="F4" t="s">
        <v>3</v>
      </c>
      <c r="G4" t="s">
        <v>4</v>
      </c>
      <c r="H4" t="s">
        <v>9</v>
      </c>
      <c r="I4" t="s">
        <v>13</v>
      </c>
      <c r="J4" t="str">
        <f>IF(AND(Table2[[#This Row],[Enabled?]]="Yes", Table2[[#This Row],[Gallery?]]="Yes"),"Yes","No")</f>
        <v>No</v>
      </c>
      <c r="K4" t="str">
        <f>IF(ISNA(MATCH(Table2[[#This Row],[Name]],Table1[Folder Name],0)),"No","Yes")</f>
        <v>Yes</v>
      </c>
    </row>
    <row r="5" spans="1:11">
      <c r="A5" t="s">
        <v>14</v>
      </c>
      <c r="B5">
        <v>40</v>
      </c>
      <c r="C5" t="s">
        <v>15</v>
      </c>
      <c r="D5" t="s">
        <v>15</v>
      </c>
      <c r="E5" t="s">
        <v>2</v>
      </c>
      <c r="F5" t="s">
        <v>3</v>
      </c>
      <c r="G5" t="s">
        <v>9</v>
      </c>
      <c r="H5" t="s">
        <v>9</v>
      </c>
      <c r="I5" t="s">
        <v>16</v>
      </c>
      <c r="J5" t="str">
        <f>IF(AND(Table2[[#This Row],[Enabled?]]="Yes", Table2[[#This Row],[Gallery?]]="Yes"),"Yes","No")</f>
        <v>No</v>
      </c>
      <c r="K5" t="str">
        <f>IF(ISNA(MATCH(Table2[[#This Row],[Name]],Table1[Folder Name],0)),"No","Yes")</f>
        <v>No</v>
      </c>
    </row>
    <row r="6" spans="1:11">
      <c r="A6" t="s">
        <v>17</v>
      </c>
      <c r="B6">
        <v>50</v>
      </c>
      <c r="C6" t="s">
        <v>18</v>
      </c>
      <c r="D6" t="s">
        <v>18</v>
      </c>
      <c r="E6" t="s">
        <v>2</v>
      </c>
      <c r="F6" t="s">
        <v>3</v>
      </c>
      <c r="G6" t="s">
        <v>4</v>
      </c>
      <c r="H6" t="s">
        <v>9</v>
      </c>
      <c r="I6" t="s">
        <v>19</v>
      </c>
      <c r="J6" t="str">
        <f>IF(AND(Table2[[#This Row],[Enabled?]]="Yes", Table2[[#This Row],[Gallery?]]="Yes"),"Yes","No")</f>
        <v>No</v>
      </c>
      <c r="K6" t="str">
        <f>IF(ISNA(MATCH(Table2[[#This Row],[Name]],Table1[Folder Name],0)),"No","Yes")</f>
        <v>No</v>
      </c>
    </row>
    <row r="7" spans="1:11">
      <c r="A7" t="s">
        <v>20</v>
      </c>
      <c r="B7">
        <v>60</v>
      </c>
      <c r="C7" t="s">
        <v>21</v>
      </c>
      <c r="D7" t="s">
        <v>22</v>
      </c>
      <c r="E7" t="s">
        <v>2</v>
      </c>
      <c r="F7" t="s">
        <v>3</v>
      </c>
      <c r="G7" t="s">
        <v>4</v>
      </c>
      <c r="H7" t="s">
        <v>9</v>
      </c>
      <c r="I7" t="s">
        <v>23</v>
      </c>
      <c r="J7" t="str">
        <f>IF(AND(Table2[[#This Row],[Enabled?]]="Yes", Table2[[#This Row],[Gallery?]]="Yes"),"Yes","No")</f>
        <v>No</v>
      </c>
      <c r="K7" t="str">
        <f>IF(ISNA(MATCH(Table2[[#This Row],[Name]],Table1[Folder Name],0)),"No","Yes")</f>
        <v>No</v>
      </c>
    </row>
    <row r="8" spans="1:11">
      <c r="A8" t="s">
        <v>24</v>
      </c>
      <c r="B8">
        <v>80</v>
      </c>
      <c r="C8" t="s">
        <v>25</v>
      </c>
      <c r="D8" t="s">
        <v>25</v>
      </c>
      <c r="E8" t="s">
        <v>2</v>
      </c>
      <c r="F8" t="s">
        <v>3</v>
      </c>
      <c r="G8" t="s">
        <v>4</v>
      </c>
      <c r="H8" t="s">
        <v>4</v>
      </c>
      <c r="I8" t="s">
        <v>26</v>
      </c>
      <c r="J8" t="str">
        <f>IF(AND(Table2[[#This Row],[Enabled?]]="Yes", Table2[[#This Row],[Gallery?]]="Yes"),"Yes","No")</f>
        <v>Yes</v>
      </c>
      <c r="K8" t="str">
        <f>IF(ISNA(MATCH(Table2[[#This Row],[Name]],Table1[Folder Name],0)),"No","Yes")</f>
        <v>Yes</v>
      </c>
    </row>
    <row r="9" spans="1:11">
      <c r="A9" t="s">
        <v>27</v>
      </c>
      <c r="B9">
        <v>90</v>
      </c>
      <c r="C9" t="s">
        <v>28</v>
      </c>
      <c r="D9" t="s">
        <v>28</v>
      </c>
      <c r="E9" t="s">
        <v>2</v>
      </c>
      <c r="F9" t="s">
        <v>3</v>
      </c>
      <c r="G9" t="s">
        <v>4</v>
      </c>
      <c r="H9" t="s">
        <v>4</v>
      </c>
      <c r="I9" t="s">
        <v>26</v>
      </c>
      <c r="J9" t="str">
        <f>IF(AND(Table2[[#This Row],[Enabled?]]="Yes", Table2[[#This Row],[Gallery?]]="Yes"),"Yes","No")</f>
        <v>Yes</v>
      </c>
      <c r="K9" t="str">
        <f>IF(ISNA(MATCH(Table2[[#This Row],[Name]],Table1[Folder Name],0)),"No","Yes")</f>
        <v>Yes</v>
      </c>
    </row>
    <row r="10" spans="1:11">
      <c r="A10" t="s">
        <v>29</v>
      </c>
      <c r="B10">
        <v>95</v>
      </c>
      <c r="C10" t="s">
        <v>30</v>
      </c>
      <c r="D10" t="s">
        <v>30</v>
      </c>
      <c r="E10" t="s">
        <v>2</v>
      </c>
      <c r="F10" t="s">
        <v>3</v>
      </c>
      <c r="G10" t="s">
        <v>4</v>
      </c>
      <c r="H10" t="s">
        <v>4</v>
      </c>
      <c r="I10" t="s">
        <v>26</v>
      </c>
      <c r="J10" t="str">
        <f>IF(AND(Table2[[#This Row],[Enabled?]]="Yes", Table2[[#This Row],[Gallery?]]="Yes"),"Yes","No")</f>
        <v>Yes</v>
      </c>
      <c r="K10" t="str">
        <f>IF(ISNA(MATCH(Table2[[#This Row],[Name]],Table1[Folder Name],0)),"No","Yes")</f>
        <v>Yes</v>
      </c>
    </row>
    <row r="11" spans="1:11">
      <c r="A11" t="s">
        <v>31</v>
      </c>
      <c r="B11">
        <v>100</v>
      </c>
      <c r="C11" t="s">
        <v>32</v>
      </c>
      <c r="D11" t="s">
        <v>32</v>
      </c>
      <c r="E11" t="s">
        <v>2</v>
      </c>
      <c r="F11" t="s">
        <v>3</v>
      </c>
      <c r="G11" t="s">
        <v>4</v>
      </c>
      <c r="H11" t="s">
        <v>9</v>
      </c>
      <c r="I11" t="s">
        <v>33</v>
      </c>
      <c r="J11" t="str">
        <f>IF(AND(Table2[[#This Row],[Enabled?]]="Yes", Table2[[#This Row],[Gallery?]]="Yes"),"Yes","No")</f>
        <v>No</v>
      </c>
      <c r="K11" t="str">
        <f>IF(ISNA(MATCH(Table2[[#This Row],[Name]],Table1[Folder Name],0)),"No","Yes")</f>
        <v>No</v>
      </c>
    </row>
    <row r="12" spans="1:11">
      <c r="A12" t="s">
        <v>34</v>
      </c>
      <c r="B12">
        <v>100</v>
      </c>
      <c r="C12" t="s">
        <v>35</v>
      </c>
      <c r="D12" t="s">
        <v>35</v>
      </c>
      <c r="E12" t="s">
        <v>2</v>
      </c>
      <c r="F12" t="s">
        <v>3</v>
      </c>
      <c r="G12" t="s">
        <v>4</v>
      </c>
      <c r="H12" t="s">
        <v>9</v>
      </c>
      <c r="I12" t="s">
        <v>36</v>
      </c>
      <c r="J12" t="str">
        <f>IF(AND(Table2[[#This Row],[Enabled?]]="Yes", Table2[[#This Row],[Gallery?]]="Yes"),"Yes","No")</f>
        <v>No</v>
      </c>
      <c r="K12" t="str">
        <f>IF(ISNA(MATCH(Table2[[#This Row],[Name]],Table1[Folder Name],0)),"No","Yes")</f>
        <v>No</v>
      </c>
    </row>
    <row r="13" spans="1:11">
      <c r="A13" t="s">
        <v>37</v>
      </c>
      <c r="B13">
        <v>0</v>
      </c>
      <c r="C13" t="s">
        <v>38</v>
      </c>
      <c r="D13" t="s">
        <v>38</v>
      </c>
      <c r="E13" t="s">
        <v>39</v>
      </c>
      <c r="G13" t="s">
        <v>9</v>
      </c>
      <c r="H13" t="s">
        <v>4</v>
      </c>
      <c r="I13" t="s">
        <v>40</v>
      </c>
      <c r="J13" t="str">
        <f>IF(AND(Table2[[#This Row],[Enabled?]]="Yes", Table2[[#This Row],[Gallery?]]="Yes"),"Yes","No")</f>
        <v>No</v>
      </c>
      <c r="K13" t="str">
        <f>IF(ISNA(MATCH(Table2[[#This Row],[Name]],Table1[Folder Name],0)),"No","Yes")</f>
        <v>No</v>
      </c>
    </row>
    <row r="14" spans="1:11">
      <c r="A14" t="s">
        <v>41</v>
      </c>
      <c r="B14">
        <v>0</v>
      </c>
      <c r="C14" t="s">
        <v>42</v>
      </c>
      <c r="D14" t="s">
        <v>42</v>
      </c>
      <c r="E14" t="s">
        <v>39</v>
      </c>
      <c r="F14" t="s">
        <v>3</v>
      </c>
      <c r="G14" t="s">
        <v>4</v>
      </c>
      <c r="H14" t="s">
        <v>9</v>
      </c>
      <c r="I14" t="s">
        <v>43</v>
      </c>
      <c r="J14" t="str">
        <f>IF(AND(Table2[[#This Row],[Enabled?]]="Yes", Table2[[#This Row],[Gallery?]]="Yes"),"Yes","No")</f>
        <v>No</v>
      </c>
      <c r="K14" t="str">
        <f>IF(ISNA(MATCH(Table2[[#This Row],[Name]],Table1[Folder Name],0)),"No","Yes")</f>
        <v>No</v>
      </c>
    </row>
    <row r="15" spans="1:11">
      <c r="A15" t="s">
        <v>44</v>
      </c>
      <c r="B15">
        <v>0</v>
      </c>
      <c r="C15" t="s">
        <v>45</v>
      </c>
      <c r="D15" t="s">
        <v>46</v>
      </c>
      <c r="E15" t="s">
        <v>39</v>
      </c>
      <c r="F15" t="s">
        <v>3</v>
      </c>
      <c r="G15" t="s">
        <v>4</v>
      </c>
      <c r="H15" t="s">
        <v>4</v>
      </c>
      <c r="I15" t="s">
        <v>40</v>
      </c>
      <c r="J15" t="str">
        <f>IF(AND(Table2[[#This Row],[Enabled?]]="Yes", Table2[[#This Row],[Gallery?]]="Yes"),"Yes","No")</f>
        <v>Yes</v>
      </c>
      <c r="K15" t="str">
        <f>IF(ISNA(MATCH(Table2[[#This Row],[Name]],Table1[Folder Name],0)),"No","Yes")</f>
        <v>Yes</v>
      </c>
    </row>
    <row r="16" spans="1:11">
      <c r="A16" t="s">
        <v>47</v>
      </c>
      <c r="B16">
        <v>0</v>
      </c>
      <c r="C16" t="s">
        <v>48</v>
      </c>
      <c r="D16" t="s">
        <v>48</v>
      </c>
      <c r="E16" t="s">
        <v>39</v>
      </c>
      <c r="G16" t="s">
        <v>9</v>
      </c>
      <c r="H16" t="s">
        <v>9</v>
      </c>
      <c r="I16" t="s">
        <v>49</v>
      </c>
      <c r="J16" t="str">
        <f>IF(AND(Table2[[#This Row],[Enabled?]]="Yes", Table2[[#This Row],[Gallery?]]="Yes"),"Yes","No")</f>
        <v>No</v>
      </c>
      <c r="K16" t="str">
        <f>IF(ISNA(MATCH(Table2[[#This Row],[Name]],Table1[Folder Name],0)),"No","Yes")</f>
        <v>No</v>
      </c>
    </row>
    <row r="17" spans="1:11">
      <c r="A17" t="s">
        <v>50</v>
      </c>
      <c r="B17">
        <v>30</v>
      </c>
      <c r="C17" t="s">
        <v>51</v>
      </c>
      <c r="D17" t="s">
        <v>51</v>
      </c>
      <c r="E17" t="s">
        <v>39</v>
      </c>
      <c r="G17" t="s">
        <v>9</v>
      </c>
      <c r="H17" t="s">
        <v>9</v>
      </c>
      <c r="I17" t="s">
        <v>52</v>
      </c>
      <c r="J17" t="str">
        <f>IF(AND(Table2[[#This Row],[Enabled?]]="Yes", Table2[[#This Row],[Gallery?]]="Yes"),"Yes","No")</f>
        <v>No</v>
      </c>
      <c r="K17" t="str">
        <f>IF(ISNA(MATCH(Table2[[#This Row],[Name]],Table1[Folder Name],0)),"No","Yes")</f>
        <v>Yes</v>
      </c>
    </row>
    <row r="18" spans="1:11">
      <c r="A18" t="s">
        <v>53</v>
      </c>
      <c r="B18">
        <v>40</v>
      </c>
      <c r="C18" t="s">
        <v>54</v>
      </c>
      <c r="D18" t="s">
        <v>54</v>
      </c>
      <c r="E18" t="s">
        <v>39</v>
      </c>
      <c r="G18" t="s">
        <v>9</v>
      </c>
      <c r="H18" t="s">
        <v>9</v>
      </c>
      <c r="I18" t="s">
        <v>40</v>
      </c>
      <c r="J18" t="str">
        <f>IF(AND(Table2[[#This Row],[Enabled?]]="Yes", Table2[[#This Row],[Gallery?]]="Yes"),"Yes","No")</f>
        <v>No</v>
      </c>
      <c r="K18" t="str">
        <f>IF(ISNA(MATCH(Table2[[#This Row],[Name]],Table1[Folder Name],0)),"No","Yes")</f>
        <v>No</v>
      </c>
    </row>
    <row r="19" spans="1:11">
      <c r="A19" t="s">
        <v>55</v>
      </c>
      <c r="B19">
        <v>50</v>
      </c>
      <c r="C19" t="s">
        <v>56</v>
      </c>
      <c r="D19" t="s">
        <v>56</v>
      </c>
      <c r="E19" t="s">
        <v>39</v>
      </c>
      <c r="F19" t="s">
        <v>3</v>
      </c>
      <c r="G19" t="s">
        <v>4</v>
      </c>
      <c r="H19" t="s">
        <v>9</v>
      </c>
      <c r="I19" t="s">
        <v>57</v>
      </c>
      <c r="J19" t="str">
        <f>IF(AND(Table2[[#This Row],[Enabled?]]="Yes", Table2[[#This Row],[Gallery?]]="Yes"),"Yes","No")</f>
        <v>No</v>
      </c>
      <c r="K19" t="str">
        <f>IF(ISNA(MATCH(Table2[[#This Row],[Name]],Table1[Folder Name],0)),"No","Yes")</f>
        <v>No</v>
      </c>
    </row>
    <row r="20" spans="1:11">
      <c r="A20" t="s">
        <v>58</v>
      </c>
      <c r="B20">
        <v>70</v>
      </c>
      <c r="C20" t="s">
        <v>59</v>
      </c>
      <c r="D20" t="s">
        <v>59</v>
      </c>
      <c r="E20" t="s">
        <v>39</v>
      </c>
      <c r="F20" t="s">
        <v>60</v>
      </c>
      <c r="G20" t="s">
        <v>9</v>
      </c>
      <c r="H20" t="s">
        <v>4</v>
      </c>
      <c r="I20" t="s">
        <v>61</v>
      </c>
      <c r="J20" t="str">
        <f>IF(AND(Table2[[#This Row],[Enabled?]]="Yes", Table2[[#This Row],[Gallery?]]="Yes"),"Yes","No")</f>
        <v>No</v>
      </c>
      <c r="K20" t="str">
        <f>IF(ISNA(MATCH(Table2[[#This Row],[Name]],Table1[Folder Name],0)),"No","Yes")</f>
        <v>Yes</v>
      </c>
    </row>
    <row r="21" spans="1:11">
      <c r="A21" t="s">
        <v>62</v>
      </c>
      <c r="B21">
        <v>100</v>
      </c>
      <c r="C21" t="s">
        <v>63</v>
      </c>
      <c r="D21" t="s">
        <v>64</v>
      </c>
      <c r="E21" t="s">
        <v>39</v>
      </c>
      <c r="F21" t="s">
        <v>3</v>
      </c>
      <c r="G21" t="s">
        <v>4</v>
      </c>
      <c r="H21" t="s">
        <v>4</v>
      </c>
      <c r="I21" t="s">
        <v>65</v>
      </c>
      <c r="J21" t="str">
        <f>IF(AND(Table2[[#This Row],[Enabled?]]="Yes", Table2[[#This Row],[Gallery?]]="Yes"),"Yes","No")</f>
        <v>Yes</v>
      </c>
      <c r="K21" t="str">
        <f>IF(ISNA(MATCH(Table2[[#This Row],[Name]],Table1[Folder Name],0)),"No","Yes")</f>
        <v>Yes</v>
      </c>
    </row>
    <row r="22" spans="1:11">
      <c r="A22" t="s">
        <v>66</v>
      </c>
      <c r="B22">
        <v>100</v>
      </c>
      <c r="C22" t="s">
        <v>67</v>
      </c>
      <c r="D22" t="s">
        <v>67</v>
      </c>
      <c r="E22" t="s">
        <v>39</v>
      </c>
      <c r="F22" t="s">
        <v>3</v>
      </c>
      <c r="G22" t="s">
        <v>4</v>
      </c>
      <c r="H22" t="s">
        <v>4</v>
      </c>
      <c r="I22" t="s">
        <v>68</v>
      </c>
      <c r="J22" t="str">
        <f>IF(AND(Table2[[#This Row],[Enabled?]]="Yes", Table2[[#This Row],[Gallery?]]="Yes"),"Yes","No")</f>
        <v>Yes</v>
      </c>
      <c r="K22" t="str">
        <f>IF(ISNA(MATCH(Table2[[#This Row],[Name]],Table1[Folder Name],0)),"No","Yes")</f>
        <v>Yes</v>
      </c>
    </row>
    <row r="23" spans="1:11">
      <c r="A23" t="s">
        <v>69</v>
      </c>
      <c r="B23">
        <v>100</v>
      </c>
      <c r="C23" t="s">
        <v>70</v>
      </c>
      <c r="D23" t="s">
        <v>70</v>
      </c>
      <c r="E23" t="s">
        <v>39</v>
      </c>
      <c r="F23" t="s">
        <v>3</v>
      </c>
      <c r="G23" t="s">
        <v>9</v>
      </c>
      <c r="H23" t="s">
        <v>4</v>
      </c>
      <c r="I23" t="s">
        <v>40</v>
      </c>
      <c r="J23" t="str">
        <f>IF(AND(Table2[[#This Row],[Enabled?]]="Yes", Table2[[#This Row],[Gallery?]]="Yes"),"Yes","No")</f>
        <v>No</v>
      </c>
      <c r="K23" t="str">
        <f>IF(ISNA(MATCH(Table2[[#This Row],[Name]],Table1[Folder Name],0)),"No","Yes")</f>
        <v>Yes</v>
      </c>
    </row>
    <row r="24" spans="1:11">
      <c r="A24" t="s">
        <v>71</v>
      </c>
      <c r="B24">
        <v>100</v>
      </c>
      <c r="C24" t="s">
        <v>48</v>
      </c>
      <c r="D24" t="s">
        <v>48</v>
      </c>
      <c r="E24" t="s">
        <v>39</v>
      </c>
      <c r="F24" t="s">
        <v>3</v>
      </c>
      <c r="G24" t="s">
        <v>4</v>
      </c>
      <c r="H24" t="s">
        <v>9</v>
      </c>
      <c r="I24" t="s">
        <v>72</v>
      </c>
      <c r="J24" t="str">
        <f>IF(AND(Table2[[#This Row],[Enabled?]]="Yes", Table2[[#This Row],[Gallery?]]="Yes"),"Yes","No")</f>
        <v>No</v>
      </c>
      <c r="K24" t="str">
        <f>IF(ISNA(MATCH(Table2[[#This Row],[Name]],Table1[Folder Name],0)),"No","Yes")</f>
        <v>No</v>
      </c>
    </row>
    <row r="25" spans="1:11">
      <c r="A25" t="s">
        <v>73</v>
      </c>
      <c r="B25">
        <v>100</v>
      </c>
      <c r="C25" t="s">
        <v>74</v>
      </c>
      <c r="D25" t="s">
        <v>75</v>
      </c>
      <c r="E25" t="s">
        <v>39</v>
      </c>
      <c r="F25" t="s">
        <v>3</v>
      </c>
      <c r="G25" t="s">
        <v>4</v>
      </c>
      <c r="H25" t="s">
        <v>9</v>
      </c>
      <c r="I25" t="s">
        <v>76</v>
      </c>
      <c r="J25" t="str">
        <f>IF(AND(Table2[[#This Row],[Enabled?]]="Yes", Table2[[#This Row],[Gallery?]]="Yes"),"Yes","No")</f>
        <v>No</v>
      </c>
      <c r="K25" t="str">
        <f>IF(ISNA(MATCH(Table2[[#This Row],[Name]],Table1[Folder Name],0)),"No","Yes")</f>
        <v>No</v>
      </c>
    </row>
    <row r="26" spans="1:11">
      <c r="A26" t="s">
        <v>77</v>
      </c>
      <c r="B26">
        <v>100</v>
      </c>
      <c r="C26" t="s">
        <v>42</v>
      </c>
      <c r="D26" t="s">
        <v>78</v>
      </c>
      <c r="E26" t="s">
        <v>39</v>
      </c>
      <c r="F26" t="s">
        <v>3</v>
      </c>
      <c r="G26" t="s">
        <v>4</v>
      </c>
      <c r="H26" t="s">
        <v>9</v>
      </c>
      <c r="I26" t="s">
        <v>79</v>
      </c>
      <c r="J26" t="str">
        <f>IF(AND(Table2[[#This Row],[Enabled?]]="Yes", Table2[[#This Row],[Gallery?]]="Yes"),"Yes","No")</f>
        <v>No</v>
      </c>
      <c r="K26" t="str">
        <f>IF(ISNA(MATCH(Table2[[#This Row],[Name]],Table1[Folder Name],0)),"No","Yes")</f>
        <v>No</v>
      </c>
    </row>
    <row r="27" spans="1:11">
      <c r="A27" t="s">
        <v>80</v>
      </c>
      <c r="B27">
        <v>100</v>
      </c>
      <c r="C27" t="s">
        <v>81</v>
      </c>
      <c r="D27" t="s">
        <v>82</v>
      </c>
      <c r="E27" t="s">
        <v>39</v>
      </c>
      <c r="F27" t="s">
        <v>3</v>
      </c>
      <c r="G27" t="s">
        <v>4</v>
      </c>
      <c r="H27" t="s">
        <v>9</v>
      </c>
      <c r="I27" t="s">
        <v>40</v>
      </c>
      <c r="J27" t="str">
        <f>IF(AND(Table2[[#This Row],[Enabled?]]="Yes", Table2[[#This Row],[Gallery?]]="Yes"),"Yes","No")</f>
        <v>No</v>
      </c>
      <c r="K27" t="str">
        <f>IF(ISNA(MATCH(Table2[[#This Row],[Name]],Table1[Folder Name],0)),"No","Yes")</f>
        <v>No</v>
      </c>
    </row>
    <row r="28" spans="1:11">
      <c r="A28" t="s">
        <v>83</v>
      </c>
      <c r="B28">
        <v>100</v>
      </c>
      <c r="C28" t="s">
        <v>84</v>
      </c>
      <c r="D28" t="s">
        <v>85</v>
      </c>
      <c r="E28" t="s">
        <v>39</v>
      </c>
      <c r="F28" t="s">
        <v>3</v>
      </c>
      <c r="G28" t="s">
        <v>4</v>
      </c>
      <c r="H28" t="s">
        <v>9</v>
      </c>
      <c r="I28" t="s">
        <v>86</v>
      </c>
      <c r="J28" t="str">
        <f>IF(AND(Table2[[#This Row],[Enabled?]]="Yes", Table2[[#This Row],[Gallery?]]="Yes"),"Yes","No")</f>
        <v>No</v>
      </c>
      <c r="K28" t="str">
        <f>IF(ISNA(MATCH(Table2[[#This Row],[Name]],Table1[Folder Name],0)),"No","Yes")</f>
        <v>No</v>
      </c>
    </row>
    <row r="29" spans="1:11">
      <c r="A29" t="s">
        <v>87</v>
      </c>
      <c r="B29">
        <v>100</v>
      </c>
      <c r="C29" t="s">
        <v>2</v>
      </c>
      <c r="D29" t="s">
        <v>88</v>
      </c>
      <c r="E29" t="s">
        <v>39</v>
      </c>
      <c r="F29" t="s">
        <v>3</v>
      </c>
      <c r="G29" t="s">
        <v>4</v>
      </c>
      <c r="H29" t="s">
        <v>9</v>
      </c>
      <c r="I29" t="s">
        <v>89</v>
      </c>
      <c r="J29" t="str">
        <f>IF(AND(Table2[[#This Row],[Enabled?]]="Yes", Table2[[#This Row],[Gallery?]]="Yes"),"Yes","No")</f>
        <v>No</v>
      </c>
      <c r="K29" t="str">
        <f>IF(ISNA(MATCH(Table2[[#This Row],[Name]],Table1[Folder Name],0)),"No","Yes")</f>
        <v>No</v>
      </c>
    </row>
    <row r="30" spans="1:11">
      <c r="A30" t="s">
        <v>90</v>
      </c>
      <c r="B30">
        <v>100</v>
      </c>
      <c r="C30" t="s">
        <v>91</v>
      </c>
      <c r="D30" t="s">
        <v>92</v>
      </c>
      <c r="E30" t="s">
        <v>39</v>
      </c>
      <c r="F30" t="s">
        <v>3</v>
      </c>
      <c r="G30" t="s">
        <v>4</v>
      </c>
      <c r="H30" t="s">
        <v>9</v>
      </c>
      <c r="I30" t="s">
        <v>93</v>
      </c>
      <c r="J30" t="str">
        <f>IF(AND(Table2[[#This Row],[Enabled?]]="Yes", Table2[[#This Row],[Gallery?]]="Yes"),"Yes","No")</f>
        <v>No</v>
      </c>
      <c r="K30" t="str">
        <f>IF(ISNA(MATCH(Table2[[#This Row],[Name]],Table1[Folder Name],0)),"No","Yes")</f>
        <v>No</v>
      </c>
    </row>
    <row r="31" spans="1:11">
      <c r="A31" t="s">
        <v>94</v>
      </c>
      <c r="B31">
        <v>100</v>
      </c>
      <c r="C31" t="s">
        <v>95</v>
      </c>
      <c r="D31" t="s">
        <v>96</v>
      </c>
      <c r="E31" t="s">
        <v>39</v>
      </c>
      <c r="F31" t="s">
        <v>3</v>
      </c>
      <c r="G31" t="s">
        <v>4</v>
      </c>
      <c r="H31" t="s">
        <v>9</v>
      </c>
      <c r="I31" t="s">
        <v>97</v>
      </c>
      <c r="J31" t="str">
        <f>IF(AND(Table2[[#This Row],[Enabled?]]="Yes", Table2[[#This Row],[Gallery?]]="Yes"),"Yes","No")</f>
        <v>No</v>
      </c>
      <c r="K31" t="str">
        <f>IF(ISNA(MATCH(Table2[[#This Row],[Name]],Table1[Folder Name],0)),"No","Yes")</f>
        <v>No</v>
      </c>
    </row>
    <row r="32" spans="1:11">
      <c r="A32" t="s">
        <v>98</v>
      </c>
      <c r="B32">
        <v>100</v>
      </c>
      <c r="C32" t="s">
        <v>99</v>
      </c>
      <c r="D32" t="s">
        <v>100</v>
      </c>
      <c r="E32" t="s">
        <v>39</v>
      </c>
      <c r="F32" t="s">
        <v>3</v>
      </c>
      <c r="G32" t="s">
        <v>4</v>
      </c>
      <c r="H32" t="s">
        <v>9</v>
      </c>
      <c r="I32" t="s">
        <v>101</v>
      </c>
      <c r="J32" t="str">
        <f>IF(AND(Table2[[#This Row],[Enabled?]]="Yes", Table2[[#This Row],[Gallery?]]="Yes"),"Yes","No")</f>
        <v>No</v>
      </c>
      <c r="K32" t="str">
        <f>IF(ISNA(MATCH(Table2[[#This Row],[Name]],Table1[Folder Name],0)),"No","Yes")</f>
        <v>No</v>
      </c>
    </row>
    <row r="33" spans="1:11">
      <c r="A33" t="s">
        <v>102</v>
      </c>
      <c r="B33">
        <v>100</v>
      </c>
      <c r="C33" t="s">
        <v>103</v>
      </c>
      <c r="D33" t="s">
        <v>104</v>
      </c>
      <c r="E33" t="s">
        <v>39</v>
      </c>
      <c r="F33" t="s">
        <v>3</v>
      </c>
      <c r="G33" t="s">
        <v>4</v>
      </c>
      <c r="H33" t="s">
        <v>9</v>
      </c>
      <c r="I33" t="s">
        <v>105</v>
      </c>
      <c r="J33" t="str">
        <f>IF(AND(Table2[[#This Row],[Enabled?]]="Yes", Table2[[#This Row],[Gallery?]]="Yes"),"Yes","No")</f>
        <v>No</v>
      </c>
      <c r="K33" t="str">
        <f>IF(ISNA(MATCH(Table2[[#This Row],[Name]],Table1[Folder Name],0)),"No","Yes")</f>
        <v>No</v>
      </c>
    </row>
    <row r="34" spans="1:11">
      <c r="A34" t="s">
        <v>106</v>
      </c>
      <c r="B34">
        <v>100</v>
      </c>
      <c r="C34" t="s">
        <v>107</v>
      </c>
      <c r="D34" t="s">
        <v>107</v>
      </c>
      <c r="E34" t="s">
        <v>39</v>
      </c>
      <c r="F34" t="s">
        <v>108</v>
      </c>
      <c r="G34" t="s">
        <v>4</v>
      </c>
      <c r="H34" t="s">
        <v>9</v>
      </c>
      <c r="I34" t="s">
        <v>109</v>
      </c>
      <c r="J34" t="str">
        <f>IF(AND(Table2[[#This Row],[Enabled?]]="Yes", Table2[[#This Row],[Gallery?]]="Yes"),"Yes","No")</f>
        <v>No</v>
      </c>
      <c r="K34" t="str">
        <f>IF(ISNA(MATCH(Table2[[#This Row],[Name]],Table1[Folder Name],0)),"No","Yes")</f>
        <v>No</v>
      </c>
    </row>
    <row r="35" spans="1:11">
      <c r="A35" t="s">
        <v>110</v>
      </c>
      <c r="B35">
        <v>100</v>
      </c>
      <c r="C35" t="s">
        <v>111</v>
      </c>
      <c r="D35" t="s">
        <v>111</v>
      </c>
      <c r="E35" t="s">
        <v>39</v>
      </c>
      <c r="F35" t="s">
        <v>3</v>
      </c>
      <c r="G35" t="s">
        <v>4</v>
      </c>
      <c r="H35" t="s">
        <v>9</v>
      </c>
      <c r="I35" t="s">
        <v>40</v>
      </c>
      <c r="J35" t="str">
        <f>IF(AND(Table2[[#This Row],[Enabled?]]="Yes", Table2[[#This Row],[Gallery?]]="Yes"),"Yes","No")</f>
        <v>No</v>
      </c>
      <c r="K35" t="str">
        <f>IF(ISNA(MATCH(Table2[[#This Row],[Name]],Table1[Folder Name],0)),"No","Yes")</f>
        <v>Yes</v>
      </c>
    </row>
    <row r="36" spans="1:11">
      <c r="A36" t="s">
        <v>112</v>
      </c>
      <c r="B36">
        <v>100</v>
      </c>
      <c r="C36" t="s">
        <v>113</v>
      </c>
      <c r="D36" t="s">
        <v>113</v>
      </c>
      <c r="E36" t="s">
        <v>39</v>
      </c>
      <c r="F36" t="s">
        <v>3</v>
      </c>
      <c r="G36" t="s">
        <v>4</v>
      </c>
      <c r="H36" t="s">
        <v>4</v>
      </c>
      <c r="I36" t="s">
        <v>40</v>
      </c>
      <c r="J36" t="str">
        <f>IF(AND(Table2[[#This Row],[Enabled?]]="Yes", Table2[[#This Row],[Gallery?]]="Yes"),"Yes","No")</f>
        <v>Yes</v>
      </c>
      <c r="K36" t="str">
        <f>IF(ISNA(MATCH(Table2[[#This Row],[Name]],Table1[Folder Name],0)),"No","Yes")</f>
        <v>Yes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showRuler="0" zoomScale="125" zoomScaleNormal="125" zoomScalePageLayoutView="125" workbookViewId="0">
      <selection activeCell="H11" sqref="H11"/>
    </sheetView>
  </sheetViews>
  <sheetFormatPr baseColWidth="10" defaultRowHeight="15" x14ac:dyDescent="0"/>
  <cols>
    <col min="3" max="3" width="18.83203125" bestFit="1" customWidth="1"/>
    <col min="4" max="4" width="18.83203125" customWidth="1"/>
    <col min="5" max="5" width="14.5" bestFit="1" customWidth="1"/>
    <col min="6" max="6" width="14.5" customWidth="1"/>
    <col min="7" max="7" width="29" customWidth="1"/>
    <col min="8" max="8" width="31.5" customWidth="1"/>
    <col min="9" max="9" width="15" bestFit="1" customWidth="1"/>
    <col min="10" max="10" width="24.33203125" customWidth="1"/>
  </cols>
  <sheetData>
    <row r="1" spans="1:10">
      <c r="A1" t="s">
        <v>128</v>
      </c>
      <c r="B1" t="s">
        <v>131</v>
      </c>
      <c r="C1" t="s">
        <v>132</v>
      </c>
      <c r="D1" t="s">
        <v>151</v>
      </c>
      <c r="E1" t="s">
        <v>152</v>
      </c>
      <c r="F1" t="s">
        <v>153</v>
      </c>
      <c r="G1" t="s">
        <v>129</v>
      </c>
      <c r="H1" t="s">
        <v>130</v>
      </c>
      <c r="I1" t="s">
        <v>157</v>
      </c>
      <c r="J1" t="s">
        <v>148</v>
      </c>
    </row>
    <row r="2" spans="1:10">
      <c r="A2" s="2" t="s">
        <v>123</v>
      </c>
      <c r="B2" s="3">
        <f>IF(ISNA(MATCH(Table1[[#This Row],[Folder Name]],Table2[Name],0)),0,MATCH(Table1[[#This Row],[Folder Name]],Table2[Name],0))</f>
        <v>0</v>
      </c>
      <c r="C2" s="2" t="str">
        <f>IF(Table1[[#This Row],[Page Mapped Index]]=0,"",INDEX(Table2[Short Title],Table1[[#This Row],[Page Mapped Index]]))</f>
        <v/>
      </c>
      <c r="D2" s="2" t="str">
        <f>IF(Table1[[#This Row],[Page Mapped Index]]=0, "Not Applicable", INDEX(Table2[Enabled?],Table1[[#This Row],[Page Mapped Index]]))</f>
        <v>Not Applicable</v>
      </c>
      <c r="E2" s="2" t="str">
        <f>IF(Table1[[#This Row],[Page Mapped Index]]=0, "Not Applicable", INDEX(Table2[Gallery?],Table1[[#This Row],[Page Mapped Index]]))</f>
        <v>Not Applicable</v>
      </c>
      <c r="F2" s="2" t="str">
        <f>IF(AND(Table1[[#This Row],[Page Enabled?]]="Yes",Table1[[#This Row],[Gallery Enabled?]]="Yes"), "Yes", "No")</f>
        <v>No</v>
      </c>
      <c r="G2" s="4" t="s">
        <v>141</v>
      </c>
      <c r="H2" s="4"/>
      <c r="I2" s="4" t="s">
        <v>158</v>
      </c>
      <c r="J2" s="2"/>
    </row>
    <row r="3" spans="1:10">
      <c r="A3" s="2" t="s">
        <v>124</v>
      </c>
      <c r="B3" s="3">
        <f>IF(ISNA(MATCH(Table1[[#This Row],[Folder Name]],Table2[Name],0)),0,MATCH(Table1[[#This Row],[Folder Name]],Table2[Name],0))</f>
        <v>0</v>
      </c>
      <c r="C3" s="2" t="str">
        <f>IF(Table1[[#This Row],[Page Mapped Index]]=0,"",INDEX(Table2[Short Title],Table1[[#This Row],[Page Mapped Index]]))</f>
        <v/>
      </c>
      <c r="D3" s="2" t="str">
        <f>IF(Table1[[#This Row],[Page Mapped Index]]=0, "Not Applicable", INDEX(Table2[Enabled?],Table1[[#This Row],[Page Mapped Index]]))</f>
        <v>Not Applicable</v>
      </c>
      <c r="E3" s="2" t="str">
        <f>IF(Table1[[#This Row],[Page Mapped Index]]=0, "Not Applicable", INDEX(Table2[Gallery?],Table1[[#This Row],[Page Mapped Index]]))</f>
        <v>Not Applicable</v>
      </c>
      <c r="F3" s="2" t="str">
        <f>IF(AND(Table1[[#This Row],[Page Enabled?]]="Yes",Table1[[#This Row],[Gallery Enabled?]]="Yes"), "Yes", "No")</f>
        <v>No</v>
      </c>
      <c r="G3" s="4" t="s">
        <v>142</v>
      </c>
      <c r="H3" s="4"/>
      <c r="I3" s="4" t="s">
        <v>159</v>
      </c>
      <c r="J3" s="2"/>
    </row>
    <row r="4" spans="1:10" ht="30">
      <c r="A4" s="2" t="s">
        <v>125</v>
      </c>
      <c r="B4" s="3">
        <f>IF(ISNA(MATCH(Table1[[#This Row],[Folder Name]],Table2[Name],0)),0,MATCH(Table1[[#This Row],[Folder Name]],Table2[Name],0))</f>
        <v>0</v>
      </c>
      <c r="C4" s="2" t="str">
        <f>IF(Table1[[#This Row],[Page Mapped Index]]=0,"",INDEX(Table2[Short Title],Table1[[#This Row],[Page Mapped Index]]))</f>
        <v/>
      </c>
      <c r="D4" s="2" t="str">
        <f>IF(Table1[[#This Row],[Page Mapped Index]]=0, "Not Applicable", INDEX(Table2[Enabled?],Table1[[#This Row],[Page Mapped Index]]))</f>
        <v>Not Applicable</v>
      </c>
      <c r="E4" s="2" t="str">
        <f>IF(Table1[[#This Row],[Page Mapped Index]]=0, "Not Applicable", INDEX(Table2[Gallery?],Table1[[#This Row],[Page Mapped Index]]))</f>
        <v>Not Applicable</v>
      </c>
      <c r="F4" s="2" t="str">
        <f>IF(AND(Table1[[#This Row],[Page Enabled?]]="Yes",Table1[[#This Row],[Gallery Enabled?]]="Yes"), "Yes", "No")</f>
        <v>No</v>
      </c>
      <c r="G4" s="4" t="s">
        <v>143</v>
      </c>
      <c r="H4" s="4" t="s">
        <v>144</v>
      </c>
      <c r="I4" s="4" t="s">
        <v>160</v>
      </c>
      <c r="J4" s="2"/>
    </row>
    <row r="5" spans="1:10">
      <c r="A5" s="2" t="s">
        <v>126</v>
      </c>
      <c r="B5" s="3">
        <f>IF(ISNA(MATCH(Table1[[#This Row],[Folder Name]],Table2[Name],0)),0,MATCH(Table1[[#This Row],[Folder Name]],Table2[Name],0))</f>
        <v>0</v>
      </c>
      <c r="C5" s="2" t="str">
        <f>IF(Table1[[#This Row],[Page Mapped Index]]=0,"",INDEX(Table2[Short Title],Table1[[#This Row],[Page Mapped Index]]))</f>
        <v/>
      </c>
      <c r="D5" s="2" t="str">
        <f>IF(Table1[[#This Row],[Page Mapped Index]]=0, "Not Applicable", INDEX(Table2[Enabled?],Table1[[#This Row],[Page Mapped Index]]))</f>
        <v>Not Applicable</v>
      </c>
      <c r="E5" s="2" t="str">
        <f>IF(Table1[[#This Row],[Page Mapped Index]]=0, "Not Applicable", INDEX(Table2[Gallery?],Table1[[#This Row],[Page Mapped Index]]))</f>
        <v>Not Applicable</v>
      </c>
      <c r="F5" s="2" t="str">
        <f>IF(AND(Table1[[#This Row],[Page Enabled?]]="Yes",Table1[[#This Row],[Gallery Enabled?]]="Yes"), "Yes", "No")</f>
        <v>No</v>
      </c>
      <c r="G5" s="4" t="s">
        <v>145</v>
      </c>
      <c r="H5" s="4"/>
      <c r="I5" s="4" t="s">
        <v>160</v>
      </c>
      <c r="J5" s="2"/>
    </row>
    <row r="6" spans="1:10" ht="30">
      <c r="A6" s="2" t="s">
        <v>127</v>
      </c>
      <c r="B6" s="3">
        <f>IF(ISNA(MATCH(Table1[[#This Row],[Folder Name]],Table2[Name],0)),0,MATCH(Table1[[#This Row],[Folder Name]],Table2[Name],0))</f>
        <v>0</v>
      </c>
      <c r="C6" s="2" t="str">
        <f>IF(Table1[[#This Row],[Page Mapped Index]]=0,"",INDEX(Table2[Short Title],Table1[[#This Row],[Page Mapped Index]]))</f>
        <v/>
      </c>
      <c r="D6" s="2" t="str">
        <f>IF(Table1[[#This Row],[Page Mapped Index]]=0, "Not Applicable", INDEX(Table2[Enabled?],Table1[[#This Row],[Page Mapped Index]]))</f>
        <v>Not Applicable</v>
      </c>
      <c r="E6" s="2" t="str">
        <f>IF(Table1[[#This Row],[Page Mapped Index]]=0, "Not Applicable", INDEX(Table2[Gallery?],Table1[[#This Row],[Page Mapped Index]]))</f>
        <v>Not Applicable</v>
      </c>
      <c r="F6" s="2" t="str">
        <f>IF(AND(Table1[[#This Row],[Page Enabled?]]="Yes",Table1[[#This Row],[Gallery Enabled?]]="Yes"), "Yes", "No")</f>
        <v>No</v>
      </c>
      <c r="G6" s="4" t="s">
        <v>146</v>
      </c>
      <c r="H6" s="4" t="s">
        <v>144</v>
      </c>
      <c r="I6" s="4" t="s">
        <v>160</v>
      </c>
      <c r="J6" s="2"/>
    </row>
    <row r="7" spans="1:10">
      <c r="A7" s="2" t="s">
        <v>0</v>
      </c>
      <c r="B7" s="3">
        <f>IF(ISNA(MATCH(Table1[[#This Row],[Folder Name]],Table2[Name],0)),0,MATCH(Table1[[#This Row],[Folder Name]],Table2[Name],0))</f>
        <v>1</v>
      </c>
      <c r="C7" s="2" t="str">
        <f>IF(Table1[[#This Row],[Page Mapped Index]]=0,"",INDEX(Table2[Short Title],Table1[[#This Row],[Page Mapped Index]]))</f>
        <v>Facilities</v>
      </c>
      <c r="D7" s="2" t="str">
        <f>IF(Table1[[#This Row],[Page Mapped Index]]=0, "Not Applicable", INDEX(Table2[Enabled?],Table1[[#This Row],[Page Mapped Index]]))</f>
        <v>Yes</v>
      </c>
      <c r="E7" s="2" t="str">
        <f>IF(Table1[[#This Row],[Page Mapped Index]]=0, "Not Applicable", INDEX(Table2[Gallery?],Table1[[#This Row],[Page Mapped Index]]))</f>
        <v>Yes</v>
      </c>
      <c r="F7" s="2" t="str">
        <f>IF(AND(Table1[[#This Row],[Page Enabled?]]="Yes",Table1[[#This Row],[Gallery Enabled?]]="Yes"), "Yes", "No")</f>
        <v>Yes</v>
      </c>
      <c r="G7" s="4" t="s">
        <v>154</v>
      </c>
      <c r="H7" s="4"/>
      <c r="I7" s="4" t="s">
        <v>1</v>
      </c>
      <c r="J7" s="2" t="s">
        <v>161</v>
      </c>
    </row>
    <row r="8" spans="1:10" ht="30">
      <c r="A8" s="2" t="s">
        <v>11</v>
      </c>
      <c r="B8" s="3">
        <f>IF(ISNA(MATCH(Table1[[#This Row],[Folder Name]],Table2[Name],0)),0,MATCH(Table1[[#This Row],[Folder Name]],Table2[Name],0))</f>
        <v>3</v>
      </c>
      <c r="C8" s="2" t="str">
        <f>IF(Table1[[#This Row],[Page Mapped Index]]=0,"",INDEX(Table2[Short Title],Table1[[#This Row],[Page Mapped Index]]))</f>
        <v>Slave Images</v>
      </c>
      <c r="D8" s="2" t="str">
        <f>IF(Table1[[#This Row],[Page Mapped Index]]=0, "Not Applicable", INDEX(Table2[Enabled?],Table1[[#This Row],[Page Mapped Index]]))</f>
        <v>Yes</v>
      </c>
      <c r="E8" s="2" t="str">
        <f>IF(Table1[[#This Row],[Page Mapped Index]]=0, "Not Applicable", INDEX(Table2[Gallery?],Table1[[#This Row],[Page Mapped Index]]))</f>
        <v>No</v>
      </c>
      <c r="F8" s="2" t="str">
        <f>IF(AND(Table1[[#This Row],[Page Enabled?]]="Yes",Table1[[#This Row],[Gallery Enabled?]]="Yes"), "Yes", "No")</f>
        <v>No</v>
      </c>
      <c r="G8" s="4"/>
      <c r="H8" s="4"/>
      <c r="I8" s="4" t="s">
        <v>12</v>
      </c>
      <c r="J8" s="4" t="s">
        <v>162</v>
      </c>
    </row>
    <row r="9" spans="1:10" ht="30">
      <c r="A9" s="2" t="s">
        <v>24</v>
      </c>
      <c r="B9" s="3">
        <f>IF(ISNA(MATCH(Table1[[#This Row],[Folder Name]],Table2[Name],0)),0,MATCH(Table1[[#This Row],[Folder Name]],Table2[Name],0))</f>
        <v>7</v>
      </c>
      <c r="C9" s="2" t="str">
        <f>IF(Table1[[#This Row],[Page Mapped Index]]=0,"",INDEX(Table2[Short Title],Table1[[#This Row],[Page Mapped Index]]))</f>
        <v>Gallery 1</v>
      </c>
      <c r="D9" s="2" t="str">
        <f>IF(Table1[[#This Row],[Page Mapped Index]]=0, "Not Applicable", INDEX(Table2[Enabled?],Table1[[#This Row],[Page Mapped Index]]))</f>
        <v>Yes</v>
      </c>
      <c r="E9" s="2" t="str">
        <f>IF(Table1[[#This Row],[Page Mapped Index]]=0, "Not Applicable", INDEX(Table2[Gallery?],Table1[[#This Row],[Page Mapped Index]]))</f>
        <v>Yes</v>
      </c>
      <c r="F9" s="2" t="str">
        <f>IF(AND(Table1[[#This Row],[Page Enabled?]]="Yes",Table1[[#This Row],[Gallery Enabled?]]="Yes"), "Yes", "No")</f>
        <v>Yes</v>
      </c>
      <c r="G9" s="4" t="s">
        <v>145</v>
      </c>
      <c r="H9" s="4" t="s">
        <v>147</v>
      </c>
      <c r="I9" s="4" t="s">
        <v>145</v>
      </c>
      <c r="J9" s="2" t="s">
        <v>163</v>
      </c>
    </row>
    <row r="10" spans="1:10" ht="30">
      <c r="A10" s="2" t="s">
        <v>27</v>
      </c>
      <c r="B10" s="3">
        <f>IF(ISNA(MATCH(Table1[[#This Row],[Folder Name]],Table2[Name],0)),0,MATCH(Table1[[#This Row],[Folder Name]],Table2[Name],0))</f>
        <v>8</v>
      </c>
      <c r="C10" s="2" t="str">
        <f>IF(Table1[[#This Row],[Page Mapped Index]]=0,"",INDEX(Table2[Short Title],Table1[[#This Row],[Page Mapped Index]]))</f>
        <v>Gallery 2</v>
      </c>
      <c r="D10" s="2" t="str">
        <f>IF(Table1[[#This Row],[Page Mapped Index]]=0, "Not Applicable", INDEX(Table2[Enabled?],Table1[[#This Row],[Page Mapped Index]]))</f>
        <v>Yes</v>
      </c>
      <c r="E10" s="2" t="str">
        <f>IF(Table1[[#This Row],[Page Mapped Index]]=0, "Not Applicable", INDEX(Table2[Gallery?],Table1[[#This Row],[Page Mapped Index]]))</f>
        <v>Yes</v>
      </c>
      <c r="F10" s="2" t="str">
        <f>IF(AND(Table1[[#This Row],[Page Enabled?]]="Yes",Table1[[#This Row],[Gallery Enabled?]]="Yes"), "Yes", "No")</f>
        <v>Yes</v>
      </c>
      <c r="G10" s="4" t="s">
        <v>149</v>
      </c>
      <c r="H10" s="4" t="s">
        <v>164</v>
      </c>
      <c r="I10" s="4"/>
      <c r="J10" s="2"/>
    </row>
    <row r="11" spans="1:10" ht="30">
      <c r="A11" s="2" t="s">
        <v>29</v>
      </c>
      <c r="B11" s="3">
        <f>IF(ISNA(MATCH(Table1[[#This Row],[Folder Name]],Table2[Name],0)),0,MATCH(Table1[[#This Row],[Folder Name]],Table2[Name],0))</f>
        <v>9</v>
      </c>
      <c r="C11" s="2" t="str">
        <f>IF(Table1[[#This Row],[Page Mapped Index]]=0,"",INDEX(Table2[Short Title],Table1[[#This Row],[Page Mapped Index]]))</f>
        <v>Gallery 3</v>
      </c>
      <c r="D11" s="2" t="str">
        <f>IF(Table1[[#This Row],[Page Mapped Index]]=0, "Not Applicable", INDEX(Table2[Enabled?],Table1[[#This Row],[Page Mapped Index]]))</f>
        <v>Yes</v>
      </c>
      <c r="E11" s="2" t="str">
        <f>IF(Table1[[#This Row],[Page Mapped Index]]=0, "Not Applicable", INDEX(Table2[Gallery?],Table1[[#This Row],[Page Mapped Index]]))</f>
        <v>Yes</v>
      </c>
      <c r="F11" s="2" t="str">
        <f>IF(AND(Table1[[#This Row],[Page Enabled?]]="Yes",Table1[[#This Row],[Gallery Enabled?]]="Yes"), "Yes", "No")</f>
        <v>Yes</v>
      </c>
      <c r="G11" s="4" t="s">
        <v>150</v>
      </c>
      <c r="H11" s="4"/>
      <c r="I11" s="4"/>
      <c r="J11" s="2"/>
    </row>
    <row r="12" spans="1:10">
      <c r="A12" s="2" t="s">
        <v>44</v>
      </c>
      <c r="B12" s="3">
        <f>IF(ISNA(MATCH(Table1[[#This Row],[Folder Name]],Table2[Name],0)),0,MATCH(Table1[[#This Row],[Folder Name]],Table2[Name],0))</f>
        <v>14</v>
      </c>
      <c r="C12" s="2" t="str">
        <f>IF(Table1[[#This Row],[Page Mapped Index]]=0,"",INDEX(Table2[Short Title],Table1[[#This Row],[Page Mapped Index]]))</f>
        <v>Regina Scarlet</v>
      </c>
      <c r="D12" s="2" t="str">
        <f>IF(Table1[[#This Row],[Page Mapped Index]]=0, "Not Applicable", INDEX(Table2[Enabled?],Table1[[#This Row],[Page Mapped Index]]))</f>
        <v>Yes</v>
      </c>
      <c r="E12" s="2" t="str">
        <f>IF(Table1[[#This Row],[Page Mapped Index]]=0, "Not Applicable", INDEX(Table2[Gallery?],Table1[[#This Row],[Page Mapped Index]]))</f>
        <v>Yes</v>
      </c>
      <c r="F12" s="2" t="str">
        <f>IF(AND(Table1[[#This Row],[Page Enabled?]]="Yes",Table1[[#This Row],[Gallery Enabled?]]="Yes"), "Yes", "No")</f>
        <v>Yes</v>
      </c>
      <c r="G12" s="4" t="s">
        <v>155</v>
      </c>
      <c r="H12" s="4" t="s">
        <v>156</v>
      </c>
      <c r="I12" s="4"/>
      <c r="J12" s="2"/>
    </row>
    <row r="13" spans="1:10">
      <c r="A13" s="2" t="s">
        <v>50</v>
      </c>
      <c r="B13" s="3">
        <f>IF(ISNA(MATCH(Table1[[#This Row],[Folder Name]],Table2[Name],0)),0,MATCH(Table1[[#This Row],[Folder Name]],Table2[Name],0))</f>
        <v>16</v>
      </c>
      <c r="C13" s="2" t="str">
        <f>IF(Table1[[#This Row],[Page Mapped Index]]=0,"",INDEX(Table2[Short Title],Table1[[#This Row],[Page Mapped Index]]))</f>
        <v>Mistress Madox</v>
      </c>
      <c r="D13" s="2" t="str">
        <f>IF(Table1[[#This Row],[Page Mapped Index]]=0, "Not Applicable", INDEX(Table2[Enabled?],Table1[[#This Row],[Page Mapped Index]]))</f>
        <v>No</v>
      </c>
      <c r="E13" s="2" t="str">
        <f>IF(Table1[[#This Row],[Page Mapped Index]]=0, "Not Applicable", INDEX(Table2[Gallery?],Table1[[#This Row],[Page Mapped Index]]))</f>
        <v>No</v>
      </c>
      <c r="F13" s="2" t="str">
        <f>IF(AND(Table1[[#This Row],[Page Enabled?]]="Yes",Table1[[#This Row],[Gallery Enabled?]]="Yes"), "Yes", "No")</f>
        <v>No</v>
      </c>
      <c r="G13" s="4" t="s">
        <v>155</v>
      </c>
      <c r="H13" s="4" t="s">
        <v>156</v>
      </c>
      <c r="I13" s="4"/>
      <c r="J13" s="2"/>
    </row>
    <row r="14" spans="1:10">
      <c r="A14" s="2" t="s">
        <v>58</v>
      </c>
      <c r="B14" s="3">
        <f>IF(ISNA(MATCH(Table1[[#This Row],[Folder Name]],Table2[Name],0)),0,MATCH(Table1[[#This Row],[Folder Name]],Table2[Name],0))</f>
        <v>19</v>
      </c>
      <c r="C14" s="2" t="str">
        <f>IF(Table1[[#This Row],[Page Mapped Index]]=0,"",INDEX(Table2[Short Title],Table1[[#This Row],[Page Mapped Index]]))</f>
        <v>Miss Viduitas</v>
      </c>
      <c r="D14" s="2" t="str">
        <f>IF(Table1[[#This Row],[Page Mapped Index]]=0, "Not Applicable", INDEX(Table2[Enabled?],Table1[[#This Row],[Page Mapped Index]]))</f>
        <v>No</v>
      </c>
      <c r="E14" s="2" t="str">
        <f>IF(Table1[[#This Row],[Page Mapped Index]]=0, "Not Applicable", INDEX(Table2[Gallery?],Table1[[#This Row],[Page Mapped Index]]))</f>
        <v>Yes</v>
      </c>
      <c r="F14" s="2" t="str">
        <f>IF(AND(Table1[[#This Row],[Page Enabled?]]="Yes",Table1[[#This Row],[Gallery Enabled?]]="Yes"), "Yes", "No")</f>
        <v>No</v>
      </c>
      <c r="G14" s="4" t="s">
        <v>155</v>
      </c>
      <c r="H14" s="4" t="s">
        <v>156</v>
      </c>
      <c r="I14" s="4"/>
      <c r="J14" s="2"/>
    </row>
    <row r="15" spans="1:10">
      <c r="A15" s="2" t="s">
        <v>62</v>
      </c>
      <c r="B15" s="3">
        <f>IF(ISNA(MATCH(Table1[[#This Row],[Folder Name]],Table2[Name],0)),0,MATCH(Table1[[#This Row],[Folder Name]],Table2[Name],0))</f>
        <v>20</v>
      </c>
      <c r="C15" s="2" t="str">
        <f>IF(Table1[[#This Row],[Page Mapped Index]]=0,"",INDEX(Table2[Short Title],Table1[[#This Row],[Page Mapped Index]]))</f>
        <v>Lady Cornelia</v>
      </c>
      <c r="D15" s="2" t="str">
        <f>IF(Table1[[#This Row],[Page Mapped Index]]=0, "Not Applicable", INDEX(Table2[Enabled?],Table1[[#This Row],[Page Mapped Index]]))</f>
        <v>Yes</v>
      </c>
      <c r="E15" s="2" t="str">
        <f>IF(Table1[[#This Row],[Page Mapped Index]]=0, "Not Applicable", INDEX(Table2[Gallery?],Table1[[#This Row],[Page Mapped Index]]))</f>
        <v>Yes</v>
      </c>
      <c r="F15" s="2" t="str">
        <f>IF(AND(Table1[[#This Row],[Page Enabled?]]="Yes",Table1[[#This Row],[Gallery Enabled?]]="Yes"), "Yes", "No")</f>
        <v>Yes</v>
      </c>
      <c r="G15" s="4" t="s">
        <v>155</v>
      </c>
      <c r="H15" s="4" t="s">
        <v>156</v>
      </c>
      <c r="I15" s="4"/>
      <c r="J15" s="2"/>
    </row>
    <row r="16" spans="1:10">
      <c r="A16" s="2" t="s">
        <v>66</v>
      </c>
      <c r="B16" s="3">
        <f>IF(ISNA(MATCH(Table1[[#This Row],[Folder Name]],Table2[Name],0)),0,MATCH(Table1[[#This Row],[Folder Name]],Table2[Name],0))</f>
        <v>21</v>
      </c>
      <c r="C16" s="2" t="str">
        <f>IF(Table1[[#This Row],[Page Mapped Index]]=0,"",INDEX(Table2[Short Title],Table1[[#This Row],[Page Mapped Index]]))</f>
        <v>Mistress Helena</v>
      </c>
      <c r="D16" s="2" t="str">
        <f>IF(Table1[[#This Row],[Page Mapped Index]]=0, "Not Applicable", INDEX(Table2[Enabled?],Table1[[#This Row],[Page Mapped Index]]))</f>
        <v>Yes</v>
      </c>
      <c r="E16" s="2" t="str">
        <f>IF(Table1[[#This Row],[Page Mapped Index]]=0, "Not Applicable", INDEX(Table2[Gallery?],Table1[[#This Row],[Page Mapped Index]]))</f>
        <v>Yes</v>
      </c>
      <c r="F16" s="2" t="str">
        <f>IF(AND(Table1[[#This Row],[Page Enabled?]]="Yes",Table1[[#This Row],[Gallery Enabled?]]="Yes"), "Yes", "No")</f>
        <v>Yes</v>
      </c>
      <c r="G16" s="4" t="s">
        <v>155</v>
      </c>
      <c r="H16" s="4" t="s">
        <v>156</v>
      </c>
      <c r="I16" s="4"/>
      <c r="J16" s="2"/>
    </row>
    <row r="17" spans="1:10">
      <c r="A17" s="2" t="s">
        <v>69</v>
      </c>
      <c r="B17" s="3">
        <f>IF(ISNA(MATCH(Table1[[#This Row],[Folder Name]],Table2[Name],0)),0,MATCH(Table1[[#This Row],[Folder Name]],Table2[Name],0))</f>
        <v>22</v>
      </c>
      <c r="C17" s="2" t="str">
        <f>IF(Table1[[#This Row],[Page Mapped Index]]=0,"",INDEX(Table2[Short Title],Table1[[#This Row],[Page Mapped Index]]))</f>
        <v>Mistress Jenna</v>
      </c>
      <c r="D17" s="2" t="str">
        <f>IF(Table1[[#This Row],[Page Mapped Index]]=0, "Not Applicable", INDEX(Table2[Enabled?],Table1[[#This Row],[Page Mapped Index]]))</f>
        <v>No</v>
      </c>
      <c r="E17" s="2" t="str">
        <f>IF(Table1[[#This Row],[Page Mapped Index]]=0, "Not Applicable", INDEX(Table2[Gallery?],Table1[[#This Row],[Page Mapped Index]]))</f>
        <v>Yes</v>
      </c>
      <c r="F17" s="2" t="str">
        <f>IF(AND(Table1[[#This Row],[Page Enabled?]]="Yes",Table1[[#This Row],[Gallery Enabled?]]="Yes"), "Yes", "No")</f>
        <v>No</v>
      </c>
      <c r="G17" s="4" t="s">
        <v>155</v>
      </c>
      <c r="H17" s="4" t="s">
        <v>156</v>
      </c>
      <c r="I17" s="4"/>
      <c r="J17" s="2"/>
    </row>
    <row r="18" spans="1:10">
      <c r="A18" s="2" t="s">
        <v>110</v>
      </c>
      <c r="B18" s="3">
        <f>IF(ISNA(MATCH(Table1[[#This Row],[Folder Name]],Table2[Name],0)),0,MATCH(Table1[[#This Row],[Folder Name]],Table2[Name],0))</f>
        <v>34</v>
      </c>
      <c r="C18" s="2" t="str">
        <f>IF(Table1[[#This Row],[Page Mapped Index]]=0,"",INDEX(Table2[Short Title],Table1[[#This Row],[Page Mapped Index]]))</f>
        <v>Mistress Crimson</v>
      </c>
      <c r="D18" s="2" t="str">
        <f>IF(Table1[[#This Row],[Page Mapped Index]]=0, "Not Applicable", INDEX(Table2[Enabled?],Table1[[#This Row],[Page Mapped Index]]))</f>
        <v>Yes</v>
      </c>
      <c r="E18" s="2" t="str">
        <f>IF(Table1[[#This Row],[Page Mapped Index]]=0, "Not Applicable", INDEX(Table2[Gallery?],Table1[[#This Row],[Page Mapped Index]]))</f>
        <v>No</v>
      </c>
      <c r="F18" s="2" t="str">
        <f>IF(AND(Table1[[#This Row],[Page Enabled?]]="Yes",Table1[[#This Row],[Gallery Enabled?]]="Yes"), "Yes", "No")</f>
        <v>No</v>
      </c>
      <c r="G18" s="4" t="s">
        <v>155</v>
      </c>
      <c r="H18" s="4" t="s">
        <v>156</v>
      </c>
      <c r="I18" s="4"/>
      <c r="J18" s="2"/>
    </row>
    <row r="19" spans="1:10">
      <c r="A19" s="2" t="s">
        <v>112</v>
      </c>
      <c r="B19" s="3">
        <f>IF(ISNA(MATCH(Table1[[#This Row],[Folder Name]],Table2[Name],0)),0,MATCH(Table1[[#This Row],[Folder Name]],Table2[Name],0))</f>
        <v>35</v>
      </c>
      <c r="C19" s="2" t="str">
        <f>IF(Table1[[#This Row],[Page Mapped Index]]=0,"",INDEX(Table2[Short Title],Table1[[#This Row],[Page Mapped Index]]))</f>
        <v>Miss Courtney</v>
      </c>
      <c r="D19" s="2" t="str">
        <f>IF(Table1[[#This Row],[Page Mapped Index]]=0, "Not Applicable", INDEX(Table2[Enabled?],Table1[[#This Row],[Page Mapped Index]]))</f>
        <v>Yes</v>
      </c>
      <c r="E19" s="2" t="str">
        <f>IF(Table1[[#This Row],[Page Mapped Index]]=0, "Not Applicable", INDEX(Table2[Gallery?],Table1[[#This Row],[Page Mapped Index]]))</f>
        <v>Yes</v>
      </c>
      <c r="F19" s="2" t="str">
        <f>IF(AND(Table1[[#This Row],[Page Enabled?]]="Yes",Table1[[#This Row],[Gallery Enabled?]]="Yes"), "Yes", "No")</f>
        <v>Yes</v>
      </c>
      <c r="G19" s="4" t="s">
        <v>155</v>
      </c>
      <c r="H19" s="4" t="s">
        <v>156</v>
      </c>
      <c r="I19" s="4"/>
      <c r="J19" s="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showRuler="0" zoomScale="125" zoomScaleNormal="125" zoomScalePageLayoutView="125" workbookViewId="0">
      <selection activeCell="C3" sqref="C3"/>
    </sheetView>
  </sheetViews>
  <sheetFormatPr baseColWidth="10" defaultRowHeight="15" x14ac:dyDescent="0"/>
  <cols>
    <col min="2" max="2" width="58.6640625" customWidth="1"/>
    <col min="3" max="3" width="42.6640625" customWidth="1"/>
  </cols>
  <sheetData>
    <row r="2" spans="1:3" ht="90">
      <c r="A2">
        <v>1</v>
      </c>
      <c r="B2" t="s">
        <v>136</v>
      </c>
      <c r="C2" s="1" t="s">
        <v>140</v>
      </c>
    </row>
    <row r="3" spans="1:3">
      <c r="A3">
        <v>2</v>
      </c>
      <c r="B3" t="s">
        <v>137</v>
      </c>
    </row>
    <row r="4" spans="1:3">
      <c r="B4" t="s">
        <v>138</v>
      </c>
    </row>
    <row r="5" spans="1:3">
      <c r="B5" t="s">
        <v>139</v>
      </c>
    </row>
    <row r="6" spans="1:3">
      <c r="A6">
        <v>4</v>
      </c>
      <c r="B6" t="s">
        <v>135</v>
      </c>
    </row>
    <row r="7" spans="1:3">
      <c r="A7">
        <v>5</v>
      </c>
      <c r="B7" t="s">
        <v>134</v>
      </c>
    </row>
    <row r="8" spans="1:3">
      <c r="A8"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Config</vt:lpstr>
      <vt:lpstr>Folder Structure</vt:lpstr>
      <vt:lpstr>Questions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2015-04-01T20:31:18Z</dcterms:created>
  <dcterms:modified xsi:type="dcterms:W3CDTF">2015-04-17T07:45:04Z</dcterms:modified>
</cp:coreProperties>
</file>