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velopment/PycharmProjects/ppt-plan-visual/source/tests/test_resources/input_files/config_files/"/>
    </mc:Choice>
  </mc:AlternateContent>
  <xr:revisionPtr revIDLastSave="0" documentId="13_ncr:1_{93E8D886-A174-264A-A3AD-3E86E825AD86}" xr6:coauthVersionLast="47" xr6:coauthVersionMax="47" xr10:uidLastSave="{00000000-0000-0000-0000-000000000000}"/>
  <bookViews>
    <workbookView xWindow="480" yWindow="960" windowWidth="25040" windowHeight="14140" xr2:uid="{974F07DA-9A00-0C4E-BD47-E61A1ACCDB18}"/>
  </bookViews>
  <sheets>
    <sheet name="PlotConfig" sheetId="1" r:id="rId1"/>
    <sheet name="FormatConfig" sheetId="2" r:id="rId2"/>
    <sheet name="Swimlanes" sheetId="4" r:id="rId3"/>
    <sheet name="Loo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I14" i="2" s="1"/>
  <c r="O14" i="2"/>
  <c r="P14" i="2"/>
  <c r="Q14" i="2"/>
  <c r="H14" i="2"/>
  <c r="E14" i="2"/>
  <c r="F14" i="2"/>
  <c r="G14" i="2"/>
  <c r="J14" i="2" l="1"/>
  <c r="C2" i="2" l="1"/>
  <c r="E2" i="2"/>
  <c r="F2" i="2"/>
  <c r="G2" i="2"/>
  <c r="H2" i="2"/>
  <c r="I2" i="2"/>
  <c r="J2" i="2"/>
  <c r="O2" i="2"/>
  <c r="P2" i="2"/>
  <c r="Q2" i="2"/>
  <c r="O10" i="2"/>
  <c r="P10" i="2"/>
  <c r="Q10" i="2"/>
  <c r="O11" i="2"/>
  <c r="P11" i="2"/>
  <c r="Q11" i="2"/>
  <c r="O12" i="2"/>
  <c r="P12" i="2"/>
  <c r="Q12" i="2"/>
  <c r="O13" i="2"/>
  <c r="P13" i="2"/>
  <c r="Q13" i="2"/>
  <c r="F10" i="2"/>
  <c r="G10" i="2"/>
  <c r="F11" i="2"/>
  <c r="G11" i="2"/>
  <c r="F12" i="2"/>
  <c r="G12" i="2"/>
  <c r="F13" i="2"/>
  <c r="G13" i="2"/>
  <c r="E10" i="2"/>
  <c r="E11" i="2"/>
  <c r="E12" i="2"/>
  <c r="E13" i="2"/>
  <c r="C10" i="2"/>
  <c r="J10" i="2" s="1"/>
  <c r="C11" i="2"/>
  <c r="I11" i="2" s="1"/>
  <c r="C12" i="2"/>
  <c r="I12" i="2" s="1"/>
  <c r="C13" i="2"/>
  <c r="I13" i="2" s="1"/>
  <c r="H11" i="2" l="1"/>
  <c r="I10" i="2"/>
  <c r="H10" i="2"/>
  <c r="J11" i="2"/>
  <c r="H12" i="2"/>
  <c r="H13" i="2"/>
  <c r="J13" i="2"/>
  <c r="J12" i="2"/>
  <c r="E3" i="2"/>
  <c r="G3" i="2"/>
  <c r="G4" i="2"/>
  <c r="G5" i="2"/>
  <c r="G6" i="2"/>
  <c r="G7" i="2"/>
  <c r="G8" i="2"/>
  <c r="G9" i="2"/>
  <c r="F3" i="2"/>
  <c r="F4" i="2"/>
  <c r="F5" i="2"/>
  <c r="F6" i="2"/>
  <c r="F7" i="2"/>
  <c r="F8" i="2"/>
  <c r="F9" i="2"/>
  <c r="E4" i="2"/>
  <c r="E5" i="2"/>
  <c r="E6" i="2"/>
  <c r="E7" i="2"/>
  <c r="E8" i="2"/>
  <c r="E9" i="2"/>
  <c r="I3" i="2"/>
  <c r="Q3" i="2"/>
  <c r="O4" i="2"/>
  <c r="Q5" i="2"/>
  <c r="O6" i="2"/>
  <c r="O7" i="2"/>
  <c r="Q8" i="2"/>
  <c r="P9" i="2"/>
  <c r="J4" i="2"/>
  <c r="I5" i="2"/>
  <c r="J6" i="2"/>
  <c r="J7" i="2"/>
  <c r="I8" i="2"/>
  <c r="H9" i="2"/>
  <c r="H7" i="2" l="1"/>
  <c r="H6" i="2"/>
  <c r="H4" i="2"/>
  <c r="I9" i="2"/>
  <c r="J8" i="2"/>
  <c r="J5" i="2"/>
  <c r="J3" i="2"/>
  <c r="P7" i="2"/>
  <c r="P6" i="2"/>
  <c r="P4" i="2"/>
  <c r="Q9" i="2"/>
  <c r="I7" i="2"/>
  <c r="I6" i="2"/>
  <c r="I4" i="2"/>
  <c r="J9" i="2"/>
  <c r="O8" i="2"/>
  <c r="O5" i="2"/>
  <c r="O3" i="2"/>
  <c r="Q7" i="2"/>
  <c r="Q6" i="2"/>
  <c r="Q4" i="2"/>
  <c r="H8" i="2"/>
  <c r="H5" i="2"/>
  <c r="H3" i="2"/>
  <c r="O9" i="2"/>
  <c r="P8" i="2"/>
  <c r="P5" i="2"/>
  <c r="P3" i="2"/>
</calcChain>
</file>

<file path=xl/sharedStrings.xml><?xml version="1.0" encoding="utf-8"?>
<sst xmlns="http://schemas.openxmlformats.org/spreadsheetml/2006/main" count="119" uniqueCount="70">
  <si>
    <t>Top</t>
  </si>
  <si>
    <t>Left</t>
  </si>
  <si>
    <t>Bottom</t>
  </si>
  <si>
    <t>Format Name</t>
  </si>
  <si>
    <t>Fill Red</t>
  </si>
  <si>
    <t>Fill Green</t>
  </si>
  <si>
    <t>Fill Blue</t>
  </si>
  <si>
    <t>Line Red</t>
  </si>
  <si>
    <t>Line Green</t>
  </si>
  <si>
    <t>Line Blue</t>
  </si>
  <si>
    <t>Corner Radius (Cm)</t>
  </si>
  <si>
    <t>Font Size (Pt)</t>
  </si>
  <si>
    <t>Font Bold</t>
  </si>
  <si>
    <t>Font Italic</t>
  </si>
  <si>
    <t>Text Vertical Align</t>
  </si>
  <si>
    <t>Font Red</t>
  </si>
  <si>
    <t>Font Green</t>
  </si>
  <si>
    <t>Font Blue</t>
  </si>
  <si>
    <t>middle</t>
  </si>
  <si>
    <t>Fill Colour Id</t>
  </si>
  <si>
    <t>Line Colour Id</t>
  </si>
  <si>
    <t>Font Colour Id</t>
  </si>
  <si>
    <t>Red</t>
  </si>
  <si>
    <t>Green</t>
  </si>
  <si>
    <t>Blue</t>
  </si>
  <si>
    <t>Id</t>
  </si>
  <si>
    <t>DarkBlue</t>
  </si>
  <si>
    <t>Amber</t>
  </si>
  <si>
    <t>DarkRed</t>
  </si>
  <si>
    <t>DarkAmber</t>
  </si>
  <si>
    <t>Right</t>
  </si>
  <si>
    <t>Track Height</t>
  </si>
  <si>
    <t>Track Gap</t>
  </si>
  <si>
    <t>Min Date</t>
  </si>
  <si>
    <t>Max Date</t>
  </si>
  <si>
    <t>Milestone Width</t>
  </si>
  <si>
    <t>Milestone Text Width</t>
  </si>
  <si>
    <t>Activity Text Width</t>
  </si>
  <si>
    <t>White</t>
  </si>
  <si>
    <t>Light Blue</t>
  </si>
  <si>
    <t>Config Name</t>
  </si>
  <si>
    <t>UK View Plan 01</t>
  </si>
  <si>
    <t>swimlane_format_odd</t>
  </si>
  <si>
    <t>Light Grey</t>
  </si>
  <si>
    <t>Grey</t>
  </si>
  <si>
    <t>swimlane_format_even</t>
  </si>
  <si>
    <t>top</t>
  </si>
  <si>
    <t>Governance</t>
  </si>
  <si>
    <t>LI Data Team</t>
  </si>
  <si>
    <t>Swimlane</t>
  </si>
  <si>
    <t>Technical Delivery</t>
  </si>
  <si>
    <t>Service Delivery</t>
  </si>
  <si>
    <t>month_shape_format_even</t>
  </si>
  <si>
    <t>month_shape_format_odd</t>
  </si>
  <si>
    <t>Light Green</t>
  </si>
  <si>
    <t>Very Light Green</t>
  </si>
  <si>
    <t>Default</t>
  </si>
  <si>
    <t>Bright Yellow</t>
  </si>
  <si>
    <t>Milestone Dark Blue</t>
  </si>
  <si>
    <t>Milestone Dark Red</t>
  </si>
  <si>
    <t>Milestone Dark Amber</t>
  </si>
  <si>
    <t>KBT Team</t>
  </si>
  <si>
    <t>DDTS</t>
  </si>
  <si>
    <t>AHDB</t>
  </si>
  <si>
    <t>Text Margin</t>
  </si>
  <si>
    <t>today_line</t>
  </si>
  <si>
    <t>Activity Shape</t>
  </si>
  <si>
    <t>Milestone Shape</t>
  </si>
  <si>
    <t>rectangle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</si>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</sst>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B0C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3232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14" fontId="0" fillId="0" borderId="0" xfId="0" applyNumberFormat="1"/>
    <xf numFmtId="0" fontId="0" fillId="5" borderId="0" xfId="0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B0F0"/>
      <color rgb="FF3232C8"/>
      <color rgb="FF203864"/>
      <color rgb="FFFF8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D8C7F1-A40D-B84A-B167-18414EE05B9E}" name="Table3" displayName="Table3" ref="A1:O2" totalsRowShown="0">
  <autoFilter ref="A1:O2" xr:uid="{4C13D900-99DE-CD49-90E4-A4A01CC29EF7}"/>
  <tableColumns count="15">
    <tableColumn id="12" xr3:uid="{E936E64D-E95C-C549-981B-D3020B30D1D6}" name="Config Name"/>
    <tableColumn id="1" xr3:uid="{A87BEFC5-527E-9D4F-99BC-7D83FD6E9E16}" name="Top"/>
    <tableColumn id="2" xr3:uid="{525184C9-822C-854C-8176-544574055843}" name="Left"/>
    <tableColumn id="3" xr3:uid="{0CB8BB1A-3D14-BE43-BAC4-4F66E456F433}" name="Bottom"/>
    <tableColumn id="4" xr3:uid="{3C82CB69-4E34-DD4B-B0A2-5D794D05BD5F}" name="Right"/>
    <tableColumn id="5" xr3:uid="{33F60B0D-B994-F348-9DAF-DFF7CFD3C78B}" name="Track Height"/>
    <tableColumn id="6" xr3:uid="{AA4C59A1-6ABE-474E-9F4F-9B240F8E7592}" name="Track Gap"/>
    <tableColumn id="7" xr3:uid="{6E28CFEC-9841-B74D-8D8D-A1FF3D3EAB92}" name="Min Date" dataDxfId="13"/>
    <tableColumn id="8" xr3:uid="{62CFE236-4C1D-3343-BE40-92CE54A9CD9F}" name="Max Date" dataDxfId="12"/>
    <tableColumn id="9" xr3:uid="{A02F0B81-3578-BB4B-91F7-2CCC8627BEB1}" name="Milestone Width"/>
    <tableColumn id="10" xr3:uid="{FAA856D7-2A25-154B-974D-DE2E1A6BFDA7}" name="Milestone Text Width"/>
    <tableColumn id="11" xr3:uid="{981EC195-CF67-E445-A73F-CEFD0B8E8A7B}" name="Activity Text Width"/>
    <tableColumn id="13" xr3:uid="{4A2BEF5C-81D6-3A44-91A1-3E8A4AD1852E}" name="Text Margin"/>
    <tableColumn id="14" xr3:uid="{09E38A44-6D0A-7A46-9981-9E0ADDDA02B6}" name="Activity Shape"/>
    <tableColumn id="15" xr3:uid="{95756420-294D-734D-BD95-3B75166D8357}" name="Milestone Sha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A5499-3D72-FD4D-98A8-9A364D6A060E}" name="Table1" displayName="Table1" ref="A1:R14" totalsRowShown="0" headerRowDxfId="11">
  <autoFilter ref="A1:R14" xr:uid="{E2FE5099-2205-2446-9D79-AE0D6D124131}"/>
  <tableColumns count="18">
    <tableColumn id="1" xr3:uid="{6F657443-D392-9749-8D22-77937F3594B4}" name="Format Name"/>
    <tableColumn id="18" xr3:uid="{A1AE67FA-1135-E249-8708-8700254B6C5E}" name="Fill Colour Id"/>
    <tableColumn id="19" xr3:uid="{A4F1695D-EF2E-894B-B345-7232CA996486}" name="Line Colour Id" dataDxfId="10">
      <calculatedColumnFormula>Table1[[#This Row],[Fill Colour Id]]</calculatedColumnFormula>
    </tableColumn>
    <tableColumn id="20" xr3:uid="{97389AAA-8E2F-3E46-84CB-DE9C3886C50D}" name="Font Colour Id" dataDxfId="9"/>
    <tableColumn id="2" xr3:uid="{7A6165F6-6522-4641-AD20-8BFC998689C5}" name="Fill Red" dataDxfId="8">
      <calculatedColumnFormula>_xlfn.XLOOKUP(Table1[[#This Row],[Fill Colour Id]],ColourLookup[Id],ColourLookup[Red],"xxx",0)</calculatedColumnFormula>
    </tableColumn>
    <tableColumn id="3" xr3:uid="{56111E36-3ADB-5840-8505-3797E3CE7487}" name="Fill Green" dataDxfId="7">
      <calculatedColumnFormula>_xlfn.XLOOKUP(Table1[[#This Row],[Fill Colour Id]],ColourLookup[Id],ColourLookup[Green],"xxx",0)</calculatedColumnFormula>
    </tableColumn>
    <tableColumn id="4" xr3:uid="{D38157EA-874F-2947-9B77-2FE04EF7B6E4}" name="Fill Blue" dataDxfId="6">
      <calculatedColumnFormula>_xlfn.XLOOKUP(Table1[[#This Row],[Fill Colour Id]],ColourLookup[Id],ColourLookup[Blue],"xxx",0)</calculatedColumnFormula>
    </tableColumn>
    <tableColumn id="5" xr3:uid="{28D5DE83-7F52-6740-8522-D51043E0F7CB}" name="Line Red" dataDxfId="5">
      <calculatedColumnFormula>_xlfn.XLOOKUP(Table1[[#This Row],[Line Colour Id]],ColourLookup[Id],ColourLookup[Red],"xxx",0)</calculatedColumnFormula>
    </tableColumn>
    <tableColumn id="6" xr3:uid="{24678273-AA26-4148-8430-DDFBC6DB7C13}" name="Line Green" dataDxfId="4">
      <calculatedColumnFormula>_xlfn.XLOOKUP(Table1[[#This Row],[Line Colour Id]],ColourLookup[Id],ColourLookup[Green],"xxx",0)</calculatedColumnFormula>
    </tableColumn>
    <tableColumn id="7" xr3:uid="{5D7C2447-5E29-EC4F-8072-2DC6D9510081}" name="Line Blue" dataDxfId="3">
      <calculatedColumnFormula>_xlfn.XLOOKUP(Table1[[#This Row],[Line Colour Id]],ColourLookup[Id],ColourLookup[Blue],"xxx",0)</calculatedColumnFormula>
    </tableColumn>
    <tableColumn id="8" xr3:uid="{51A1C6F6-14EE-C34E-84CA-DE7646C2274A}" name="Corner Radius (Cm)"/>
    <tableColumn id="9" xr3:uid="{6AB14E61-99B1-B244-BCA2-D862AF5D9E34}" name="Font Size (Pt)"/>
    <tableColumn id="10" xr3:uid="{E2F3AF6B-435F-FC4A-BA6B-5C9307692438}" name="Font Bold"/>
    <tableColumn id="11" xr3:uid="{948FF9F8-AEEA-7440-A660-75BC0C3A997A}" name="Font Italic"/>
    <tableColumn id="12" xr3:uid="{C4967D4B-CAA6-BC41-B179-E0688B21C6D2}" name="Font Red" dataDxfId="2">
      <calculatedColumnFormula>_xlfn.XLOOKUP(Table1[[#This Row],[Font Colour Id]],ColourLookup[Id],ColourLookup[Red],"xxx",0)</calculatedColumnFormula>
    </tableColumn>
    <tableColumn id="13" xr3:uid="{D242A51C-0847-8443-A306-5735B880BC86}" name="Font Green" dataDxfId="1">
      <calculatedColumnFormula>_xlfn.XLOOKUP(Table1[[#This Row],[Font Colour Id]],ColourLookup[Id],ColourLookup[Green],"xxx",0)</calculatedColumnFormula>
    </tableColumn>
    <tableColumn id="14" xr3:uid="{090E4691-DD9F-C744-92B7-E7EDD88FBC44}" name="Font Blue" dataDxfId="0">
      <calculatedColumnFormula>_xlfn.XLOOKUP(Table1[[#This Row],[Font Colour Id]],ColourLookup[Id],ColourLookup[Blue],"xxx",0)</calculatedColumnFormula>
    </tableColumn>
    <tableColumn id="17" xr3:uid="{7DA58C0D-D13F-4440-8792-3A5B7AF2004D}" name="Text Vertical Alig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23C1B-A2DD-8B47-9C85-BC36D8A58A4E}" name="Table4" displayName="Table4" ref="A1:A8" totalsRowShown="0">
  <autoFilter ref="A1:A8" xr:uid="{145F9A76-E314-CB45-9022-D43B6A5AEFD7}"/>
  <tableColumns count="1">
    <tableColumn id="1" xr3:uid="{86E7952B-116F-AB44-B547-BFAB0141C3AE}" name="Swimla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9494D-8760-5249-B9E0-21F69E79BE4F}" name="ColourLookup" displayName="ColourLookup" ref="B4:E18" totalsRowShown="0">
  <autoFilter ref="B4:E18" xr:uid="{B0EF38D6-7D07-5B40-9061-0880C535A9EF}"/>
  <tableColumns count="4">
    <tableColumn id="1" xr3:uid="{68256829-2224-F941-BEE5-17A119DEF6E1}" name="Id"/>
    <tableColumn id="2" xr3:uid="{D6B81555-9CA5-2F45-8E21-4DAB4DB44554}" name="Red"/>
    <tableColumn id="3" xr3:uid="{D3187AA6-025C-D742-B4A9-5DF044A89912}" name="Green"/>
    <tableColumn id="4" xr3:uid="{2C6E550E-4267-5541-BCC7-4E0112706214}" name="B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ECFF-A927-6847-A86D-24164C2373FE}">
  <sheetPr codeName="Sheet1"/>
  <dimension ref="A1:O2"/>
  <sheetViews>
    <sheetView tabSelected="1" workbookViewId="0">
      <selection activeCell="K2" sqref="K2"/>
    </sheetView>
  </sheetViews>
  <sheetFormatPr baseColWidth="10" defaultRowHeight="16" x14ac:dyDescent="0.2"/>
  <cols>
    <col min="1" max="1" width="14.6640625" bestFit="1" customWidth="1"/>
    <col min="5" max="5" width="14" customWidth="1"/>
    <col min="6" max="6" width="11.83203125" customWidth="1"/>
    <col min="7" max="7" width="11.1640625" customWidth="1"/>
    <col min="8" max="8" width="11.6640625" customWidth="1"/>
    <col min="9" max="9" width="17.1640625" customWidth="1"/>
    <col min="10" max="10" width="21.33203125" customWidth="1"/>
    <col min="11" max="11" width="19.5" customWidth="1"/>
  </cols>
  <sheetData>
    <row r="1" spans="1:15" x14ac:dyDescent="0.2">
      <c r="A1" t="s">
        <v>40</v>
      </c>
      <c r="B1" t="s">
        <v>0</v>
      </c>
      <c r="C1" t="s">
        <v>1</v>
      </c>
      <c r="D1" t="s">
        <v>2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64</v>
      </c>
      <c r="N1" t="s">
        <v>66</v>
      </c>
      <c r="O1" t="s">
        <v>67</v>
      </c>
    </row>
    <row r="2" spans="1:15" x14ac:dyDescent="0.2">
      <c r="A2" t="s">
        <v>41</v>
      </c>
      <c r="B2">
        <v>3.86</v>
      </c>
      <c r="C2">
        <v>0</v>
      </c>
      <c r="D2">
        <v>19</v>
      </c>
      <c r="E2">
        <v>33.869999999999997</v>
      </c>
      <c r="F2">
        <v>0.5</v>
      </c>
      <c r="G2">
        <v>0.1</v>
      </c>
      <c r="H2" s="5"/>
      <c r="I2" s="5"/>
      <c r="J2">
        <v>0.4</v>
      </c>
      <c r="K2">
        <v>7</v>
      </c>
      <c r="L2">
        <v>7</v>
      </c>
      <c r="M2">
        <v>0.1</v>
      </c>
      <c r="N2" t="s">
        <v>68</v>
      </c>
      <c r="O2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4AD7-AF79-4C43-ADFB-779A6ECDD917}">
  <sheetPr codeName="Sheet2"/>
  <dimension ref="A1:R14"/>
  <sheetViews>
    <sheetView zoomScale="75" workbookViewId="0">
      <selection activeCell="C25" sqref="C25"/>
    </sheetView>
  </sheetViews>
  <sheetFormatPr baseColWidth="10" defaultColWidth="13.6640625" defaultRowHeight="16" x14ac:dyDescent="0.2"/>
  <cols>
    <col min="1" max="1" width="28.33203125" bestFit="1" customWidth="1"/>
  </cols>
  <sheetData>
    <row r="1" spans="1:18" s="4" customFormat="1" ht="34" x14ac:dyDescent="0.2">
      <c r="A1" s="4" t="s">
        <v>3</v>
      </c>
      <c r="B1" s="4" t="s">
        <v>19</v>
      </c>
      <c r="C1" s="4" t="s">
        <v>20</v>
      </c>
      <c r="D1" s="4" t="s">
        <v>21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14</v>
      </c>
    </row>
    <row r="2" spans="1:18" s="4" customFormat="1" ht="17" x14ac:dyDescent="0.2">
      <c r="A2" s="4" t="s">
        <v>56</v>
      </c>
      <c r="B2" s="4" t="s">
        <v>57</v>
      </c>
      <c r="C2" s="8" t="str">
        <f>Table1[[#This Row],[Fill Colour Id]]</f>
        <v>Bright Yellow</v>
      </c>
      <c r="D2" s="8" t="s">
        <v>24</v>
      </c>
      <c r="E2" s="8">
        <f>_xlfn.XLOOKUP(Table1[[#This Row],[Fill Colour Id]],ColourLookup[Id],ColourLookup[Red],"xxx",0)</f>
        <v>255</v>
      </c>
      <c r="F2" s="8">
        <f>_xlfn.XLOOKUP(Table1[[#This Row],[Fill Colour Id]],ColourLookup[Id],ColourLookup[Green],"xxx",0)</f>
        <v>255</v>
      </c>
      <c r="G2" s="8">
        <f>_xlfn.XLOOKUP(Table1[[#This Row],[Fill Colour Id]],ColourLookup[Id],ColourLookup[Blue],"xxx",0)</f>
        <v>0</v>
      </c>
      <c r="H2" s="8">
        <f>_xlfn.XLOOKUP(Table1[[#This Row],[Line Colour Id]],ColourLookup[Id],ColourLookup[Red],"xxx",0)</f>
        <v>255</v>
      </c>
      <c r="I2" s="8">
        <f>_xlfn.XLOOKUP(Table1[[#This Row],[Line Colour Id]],ColourLookup[Id],ColourLookup[Green],"xxx",0)</f>
        <v>255</v>
      </c>
      <c r="J2" s="8">
        <f>_xlfn.XLOOKUP(Table1[[#This Row],[Line Colour Id]],ColourLookup[Id],ColourLookup[Blue],"xxx",0)</f>
        <v>0</v>
      </c>
      <c r="K2" s="4">
        <v>0</v>
      </c>
      <c r="L2" s="4">
        <v>8</v>
      </c>
      <c r="M2" s="4" t="b">
        <v>0</v>
      </c>
      <c r="N2" s="4" t="b">
        <v>0</v>
      </c>
      <c r="O2" s="8">
        <f>_xlfn.XLOOKUP(Table1[[#This Row],[Font Colour Id]],ColourLookup[Id],ColourLookup[Red],"xxx",0)</f>
        <v>50</v>
      </c>
      <c r="P2" s="8">
        <f>_xlfn.XLOOKUP(Table1[[#This Row],[Font Colour Id]],ColourLookup[Id],ColourLookup[Green],"xxx",0)</f>
        <v>50</v>
      </c>
      <c r="Q2" s="8">
        <f>_xlfn.XLOOKUP(Table1[[#This Row],[Font Colour Id]],ColourLookup[Id],ColourLookup[Blue],"xxx",0)</f>
        <v>200</v>
      </c>
      <c r="R2" s="4" t="s">
        <v>18</v>
      </c>
    </row>
    <row r="3" spans="1:18" x14ac:dyDescent="0.2">
      <c r="A3" t="s">
        <v>58</v>
      </c>
      <c r="B3" t="s">
        <v>26</v>
      </c>
      <c r="C3" t="s">
        <v>38</v>
      </c>
      <c r="D3" t="s">
        <v>24</v>
      </c>
      <c r="E3">
        <f>_xlfn.XLOOKUP(Table1[[#This Row],[Fill Colour Id]],ColourLookup[Id],ColourLookup[Red],"xxx",0)</f>
        <v>32</v>
      </c>
      <c r="F3">
        <f>_xlfn.XLOOKUP(Table1[[#This Row],[Fill Colour Id]],ColourLookup[Id],ColourLookup[Green],"xxx",0)</f>
        <v>56</v>
      </c>
      <c r="G3">
        <f>_xlfn.XLOOKUP(Table1[[#This Row],[Fill Colour Id]],ColourLookup[Id],ColourLookup[Blue],"xxx",0)</f>
        <v>100</v>
      </c>
      <c r="H3">
        <f>_xlfn.XLOOKUP(Table1[[#This Row],[Line Colour Id]],ColourLookup[Id],ColourLookup[Red],"xxx",0)</f>
        <v>255</v>
      </c>
      <c r="I3">
        <f>_xlfn.XLOOKUP(Table1[[#This Row],[Line Colour Id]],ColourLookup[Id],ColourLookup[Green],"xxx",0)</f>
        <v>255</v>
      </c>
      <c r="J3">
        <f>_xlfn.XLOOKUP(Table1[[#This Row],[Line Colour Id]],ColourLookup[Id],ColourLookup[Blue],"xxx",0)</f>
        <v>255</v>
      </c>
      <c r="K3">
        <v>0</v>
      </c>
      <c r="L3">
        <v>8</v>
      </c>
      <c r="M3" s="4" t="b">
        <v>0</v>
      </c>
      <c r="N3" t="b">
        <v>0</v>
      </c>
      <c r="O3">
        <f>_xlfn.XLOOKUP(Table1[[#This Row],[Font Colour Id]],ColourLookup[Id],ColourLookup[Red],"xxx",0)</f>
        <v>50</v>
      </c>
      <c r="P3">
        <f>_xlfn.XLOOKUP(Table1[[#This Row],[Font Colour Id]],ColourLookup[Id],ColourLookup[Green],"xxx",0)</f>
        <v>50</v>
      </c>
      <c r="Q3">
        <f>_xlfn.XLOOKUP(Table1[[#This Row],[Font Colour Id]],ColourLookup[Id],ColourLookup[Blue],"xxx",0)</f>
        <v>200</v>
      </c>
      <c r="R3" t="s">
        <v>18</v>
      </c>
    </row>
    <row r="4" spans="1:18" x14ac:dyDescent="0.2">
      <c r="A4" t="s">
        <v>59</v>
      </c>
      <c r="B4" t="s">
        <v>28</v>
      </c>
      <c r="C4" t="s">
        <v>38</v>
      </c>
      <c r="D4" t="s">
        <v>24</v>
      </c>
      <c r="E4">
        <f>_xlfn.XLOOKUP(Table1[[#This Row],[Fill Colour Id]],ColourLookup[Id],ColourLookup[Red],"xxx",0)</f>
        <v>192</v>
      </c>
      <c r="F4">
        <f>_xlfn.XLOOKUP(Table1[[#This Row],[Fill Colour Id]],ColourLookup[Id],ColourLookup[Green],"xxx",0)</f>
        <v>0</v>
      </c>
      <c r="G4">
        <f>_xlfn.XLOOKUP(Table1[[#This Row],[Fill Colour Id]],ColourLookup[Id],ColourLookup[Blue],"xxx",0)</f>
        <v>0</v>
      </c>
      <c r="H4">
        <f>_xlfn.XLOOKUP(Table1[[#This Row],[Line Colour Id]],ColourLookup[Id],ColourLookup[Red],"xxx",0)</f>
        <v>255</v>
      </c>
      <c r="I4">
        <f>_xlfn.XLOOKUP(Table1[[#This Row],[Line Colour Id]],ColourLookup[Id],ColourLookup[Green],"xxx",0)</f>
        <v>255</v>
      </c>
      <c r="J4">
        <f>_xlfn.XLOOKUP(Table1[[#This Row],[Line Colour Id]],ColourLookup[Id],ColourLookup[Blue],"xxx",0)</f>
        <v>255</v>
      </c>
      <c r="K4">
        <v>0</v>
      </c>
      <c r="L4">
        <v>8</v>
      </c>
      <c r="M4" s="4" t="b">
        <v>0</v>
      </c>
      <c r="N4" t="b">
        <v>0</v>
      </c>
      <c r="O4">
        <f>_xlfn.XLOOKUP(Table1[[#This Row],[Font Colour Id]],ColourLookup[Id],ColourLookup[Red],"xxx",0)</f>
        <v>50</v>
      </c>
      <c r="P4">
        <f>_xlfn.XLOOKUP(Table1[[#This Row],[Font Colour Id]],ColourLookup[Id],ColourLookup[Green],"xxx",0)</f>
        <v>50</v>
      </c>
      <c r="Q4">
        <f>_xlfn.XLOOKUP(Table1[[#This Row],[Font Colour Id]],ColourLookup[Id],ColourLookup[Blue],"xxx",0)</f>
        <v>200</v>
      </c>
      <c r="R4" t="s">
        <v>18</v>
      </c>
    </row>
    <row r="5" spans="1:18" x14ac:dyDescent="0.2">
      <c r="A5" t="s">
        <v>60</v>
      </c>
      <c r="B5" t="s">
        <v>29</v>
      </c>
      <c r="C5" t="s">
        <v>38</v>
      </c>
      <c r="D5" t="s">
        <v>24</v>
      </c>
      <c r="E5">
        <f>_xlfn.XLOOKUP(Table1[[#This Row],[Fill Colour Id]],ColourLookup[Id],ColourLookup[Red],"xxx",0)</f>
        <v>255</v>
      </c>
      <c r="F5">
        <f>_xlfn.XLOOKUP(Table1[[#This Row],[Fill Colour Id]],ColourLookup[Id],ColourLookup[Green],"xxx",0)</f>
        <v>139</v>
      </c>
      <c r="G5">
        <f>_xlfn.XLOOKUP(Table1[[#This Row],[Fill Colour Id]],ColourLookup[Id],ColourLookup[Blue],"xxx",0)</f>
        <v>12</v>
      </c>
      <c r="H5">
        <f>_xlfn.XLOOKUP(Table1[[#This Row],[Line Colour Id]],ColourLookup[Id],ColourLookup[Red],"xxx",0)</f>
        <v>255</v>
      </c>
      <c r="I5">
        <f>_xlfn.XLOOKUP(Table1[[#This Row],[Line Colour Id]],ColourLookup[Id],ColourLookup[Green],"xxx",0)</f>
        <v>255</v>
      </c>
      <c r="J5">
        <f>_xlfn.XLOOKUP(Table1[[#This Row],[Line Colour Id]],ColourLookup[Id],ColourLookup[Blue],"xxx",0)</f>
        <v>255</v>
      </c>
      <c r="K5">
        <v>0</v>
      </c>
      <c r="L5">
        <v>8</v>
      </c>
      <c r="M5" s="4" t="b">
        <v>0</v>
      </c>
      <c r="N5" t="b">
        <v>0</v>
      </c>
      <c r="O5">
        <f>_xlfn.XLOOKUP(Table1[[#This Row],[Font Colour Id]],ColourLookup[Id],ColourLookup[Red],"xxx",0)</f>
        <v>50</v>
      </c>
      <c r="P5">
        <f>_xlfn.XLOOKUP(Table1[[#This Row],[Font Colour Id]],ColourLookup[Id],ColourLookup[Green],"xxx",0)</f>
        <v>50</v>
      </c>
      <c r="Q5">
        <f>_xlfn.XLOOKUP(Table1[[#This Row],[Font Colour Id]],ColourLookup[Id],ColourLookup[Blue],"xxx",0)</f>
        <v>200</v>
      </c>
      <c r="R5" t="s">
        <v>18</v>
      </c>
    </row>
    <row r="6" spans="1:18" x14ac:dyDescent="0.2">
      <c r="A6" t="s">
        <v>27</v>
      </c>
      <c r="B6" t="s">
        <v>27</v>
      </c>
      <c r="C6" t="s">
        <v>38</v>
      </c>
      <c r="D6" t="s">
        <v>24</v>
      </c>
      <c r="E6">
        <f>_xlfn.XLOOKUP(Table1[[#This Row],[Fill Colour Id]],ColourLookup[Id],ColourLookup[Red],"xxx",0)</f>
        <v>255</v>
      </c>
      <c r="F6">
        <f>_xlfn.XLOOKUP(Table1[[#This Row],[Fill Colour Id]],ColourLookup[Id],ColourLookup[Green],"xxx",0)</f>
        <v>192</v>
      </c>
      <c r="G6">
        <f>_xlfn.XLOOKUP(Table1[[#This Row],[Fill Colour Id]],ColourLookup[Id],ColourLookup[Blue],"xxx",0)</f>
        <v>0</v>
      </c>
      <c r="H6">
        <f>_xlfn.XLOOKUP(Table1[[#This Row],[Line Colour Id]],ColourLookup[Id],ColourLookup[Red],"xxx",0)</f>
        <v>255</v>
      </c>
      <c r="I6">
        <f>_xlfn.XLOOKUP(Table1[[#This Row],[Line Colour Id]],ColourLookup[Id],ColourLookup[Green],"xxx",0)</f>
        <v>255</v>
      </c>
      <c r="J6">
        <f>_xlfn.XLOOKUP(Table1[[#This Row],[Line Colour Id]],ColourLookup[Id],ColourLookup[Blue],"xxx",0)</f>
        <v>255</v>
      </c>
      <c r="K6">
        <v>0</v>
      </c>
      <c r="L6">
        <v>8</v>
      </c>
      <c r="M6" s="4" t="b">
        <v>0</v>
      </c>
      <c r="N6" t="b">
        <v>0</v>
      </c>
      <c r="O6">
        <f>_xlfn.XLOOKUP(Table1[[#This Row],[Font Colour Id]],ColourLookup[Id],ColourLookup[Red],"xxx",0)</f>
        <v>50</v>
      </c>
      <c r="P6">
        <f>_xlfn.XLOOKUP(Table1[[#This Row],[Font Colour Id]],ColourLookup[Id],ColourLookup[Green],"xxx",0)</f>
        <v>50</v>
      </c>
      <c r="Q6">
        <f>_xlfn.XLOOKUP(Table1[[#This Row],[Font Colour Id]],ColourLookup[Id],ColourLookup[Blue],"xxx",0)</f>
        <v>200</v>
      </c>
      <c r="R6" t="s">
        <v>18</v>
      </c>
    </row>
    <row r="7" spans="1:18" x14ac:dyDescent="0.2">
      <c r="A7" t="s">
        <v>22</v>
      </c>
      <c r="B7" t="s">
        <v>22</v>
      </c>
      <c r="C7" t="s">
        <v>38</v>
      </c>
      <c r="D7" t="s">
        <v>38</v>
      </c>
      <c r="E7">
        <f>_xlfn.XLOOKUP(Table1[[#This Row],[Fill Colour Id]],ColourLookup[Id],ColourLookup[Red],"xxx",0)</f>
        <v>255</v>
      </c>
      <c r="F7">
        <f>_xlfn.XLOOKUP(Table1[[#This Row],[Fill Colour Id]],ColourLookup[Id],ColourLookup[Green],"xxx",0)</f>
        <v>0</v>
      </c>
      <c r="G7">
        <f>_xlfn.XLOOKUP(Table1[[#This Row],[Fill Colour Id]],ColourLookup[Id],ColourLookup[Blue],"xxx",0)</f>
        <v>0</v>
      </c>
      <c r="H7">
        <f>_xlfn.XLOOKUP(Table1[[#This Row],[Line Colour Id]],ColourLookup[Id],ColourLookup[Red],"xxx",0)</f>
        <v>255</v>
      </c>
      <c r="I7">
        <f>_xlfn.XLOOKUP(Table1[[#This Row],[Line Colour Id]],ColourLookup[Id],ColourLookup[Green],"xxx",0)</f>
        <v>255</v>
      </c>
      <c r="J7">
        <f>_xlfn.XLOOKUP(Table1[[#This Row],[Line Colour Id]],ColourLookup[Id],ColourLookup[Blue],"xxx",0)</f>
        <v>255</v>
      </c>
      <c r="K7">
        <v>0</v>
      </c>
      <c r="L7">
        <v>8</v>
      </c>
      <c r="M7" s="4" t="b">
        <v>0</v>
      </c>
      <c r="N7" t="b">
        <v>0</v>
      </c>
      <c r="O7">
        <f>_xlfn.XLOOKUP(Table1[[#This Row],[Font Colour Id]],ColourLookup[Id],ColourLookup[Red],"xxx",0)</f>
        <v>255</v>
      </c>
      <c r="P7">
        <f>_xlfn.XLOOKUP(Table1[[#This Row],[Font Colour Id]],ColourLookup[Id],ColourLookup[Green],"xxx",0)</f>
        <v>255</v>
      </c>
      <c r="Q7">
        <f>_xlfn.XLOOKUP(Table1[[#This Row],[Font Colour Id]],ColourLookup[Id],ColourLookup[Blue],"xxx",0)</f>
        <v>255</v>
      </c>
      <c r="R7" t="s">
        <v>18</v>
      </c>
    </row>
    <row r="8" spans="1:18" x14ac:dyDescent="0.2">
      <c r="A8" t="s">
        <v>23</v>
      </c>
      <c r="B8" t="s">
        <v>23</v>
      </c>
      <c r="C8" t="s">
        <v>38</v>
      </c>
      <c r="D8" t="s">
        <v>24</v>
      </c>
      <c r="E8">
        <f>_xlfn.XLOOKUP(Table1[[#This Row],[Fill Colour Id]],ColourLookup[Id],ColourLookup[Red],"xxx",0)</f>
        <v>146</v>
      </c>
      <c r="F8">
        <f>_xlfn.XLOOKUP(Table1[[#This Row],[Fill Colour Id]],ColourLookup[Id],ColourLookup[Green],"xxx",0)</f>
        <v>208</v>
      </c>
      <c r="G8">
        <f>_xlfn.XLOOKUP(Table1[[#This Row],[Fill Colour Id]],ColourLookup[Id],ColourLookup[Blue],"xxx",0)</f>
        <v>80</v>
      </c>
      <c r="H8">
        <f>_xlfn.XLOOKUP(Table1[[#This Row],[Line Colour Id]],ColourLookup[Id],ColourLookup[Red],"xxx",0)</f>
        <v>255</v>
      </c>
      <c r="I8">
        <f>_xlfn.XLOOKUP(Table1[[#This Row],[Line Colour Id]],ColourLookup[Id],ColourLookup[Green],"xxx",0)</f>
        <v>255</v>
      </c>
      <c r="J8">
        <f>_xlfn.XLOOKUP(Table1[[#This Row],[Line Colour Id]],ColourLookup[Id],ColourLookup[Blue],"xxx",0)</f>
        <v>255</v>
      </c>
      <c r="K8">
        <v>0</v>
      </c>
      <c r="L8">
        <v>8</v>
      </c>
      <c r="M8" s="4" t="b">
        <v>0</v>
      </c>
      <c r="N8" t="b">
        <v>0</v>
      </c>
      <c r="O8">
        <f>_xlfn.XLOOKUP(Table1[[#This Row],[Font Colour Id]],ColourLookup[Id],ColourLookup[Red],"xxx",0)</f>
        <v>50</v>
      </c>
      <c r="P8">
        <f>_xlfn.XLOOKUP(Table1[[#This Row],[Font Colour Id]],ColourLookup[Id],ColourLookup[Green],"xxx",0)</f>
        <v>50</v>
      </c>
      <c r="Q8">
        <f>_xlfn.XLOOKUP(Table1[[#This Row],[Font Colour Id]],ColourLookup[Id],ColourLookup[Blue],"xxx",0)</f>
        <v>200</v>
      </c>
      <c r="R8" t="s">
        <v>18</v>
      </c>
    </row>
    <row r="9" spans="1:18" x14ac:dyDescent="0.2">
      <c r="A9" t="s">
        <v>24</v>
      </c>
      <c r="B9" t="s">
        <v>39</v>
      </c>
      <c r="C9" t="s">
        <v>38</v>
      </c>
      <c r="D9" t="s">
        <v>38</v>
      </c>
      <c r="E9">
        <f>_xlfn.XLOOKUP(Table1[[#This Row],[Fill Colour Id]],ColourLookup[Id],ColourLookup[Red],"xxx",0)</f>
        <v>0</v>
      </c>
      <c r="F9">
        <f>_xlfn.XLOOKUP(Table1[[#This Row],[Fill Colour Id]],ColourLookup[Id],ColourLookup[Green],"xxx",0)</f>
        <v>176</v>
      </c>
      <c r="G9">
        <f>_xlfn.XLOOKUP(Table1[[#This Row],[Fill Colour Id]],ColourLookup[Id],ColourLookup[Blue],"xxx",0)</f>
        <v>240</v>
      </c>
      <c r="H9">
        <f>_xlfn.XLOOKUP(Table1[[#This Row],[Line Colour Id]],ColourLookup[Id],ColourLookup[Red],"xxx",0)</f>
        <v>255</v>
      </c>
      <c r="I9">
        <f>_xlfn.XLOOKUP(Table1[[#This Row],[Line Colour Id]],ColourLookup[Id],ColourLookup[Green],"xxx",0)</f>
        <v>255</v>
      </c>
      <c r="J9">
        <f>_xlfn.XLOOKUP(Table1[[#This Row],[Line Colour Id]],ColourLookup[Id],ColourLookup[Blue],"xxx",0)</f>
        <v>255</v>
      </c>
      <c r="K9">
        <v>0</v>
      </c>
      <c r="L9">
        <v>7</v>
      </c>
      <c r="M9" s="4" t="b">
        <v>0</v>
      </c>
      <c r="N9" t="b">
        <v>0</v>
      </c>
      <c r="O9">
        <f>_xlfn.XLOOKUP(Table1[[#This Row],[Font Colour Id]],ColourLookup[Id],ColourLookup[Red],"xxx",0)</f>
        <v>255</v>
      </c>
      <c r="P9">
        <f>_xlfn.XLOOKUP(Table1[[#This Row],[Font Colour Id]],ColourLookup[Id],ColourLookup[Green],"xxx",0)</f>
        <v>255</v>
      </c>
      <c r="Q9">
        <f>_xlfn.XLOOKUP(Table1[[#This Row],[Font Colour Id]],ColourLookup[Id],ColourLookup[Blue],"xxx",0)</f>
        <v>255</v>
      </c>
      <c r="R9" t="s">
        <v>18</v>
      </c>
    </row>
    <row r="10" spans="1:18" x14ac:dyDescent="0.2">
      <c r="A10" t="s">
        <v>42</v>
      </c>
      <c r="B10" t="s">
        <v>43</v>
      </c>
      <c r="C10" s="7" t="str">
        <f>Table1[[#This Row],[Fill Colour Id]]</f>
        <v>Light Grey</v>
      </c>
      <c r="D10" s="7" t="s">
        <v>44</v>
      </c>
      <c r="E10" s="7">
        <f>_xlfn.XLOOKUP(Table1[[#This Row],[Fill Colour Id]],ColourLookup[Id],ColourLookup[Red],"xxx",0)</f>
        <v>242</v>
      </c>
      <c r="F10" s="7">
        <f>_xlfn.XLOOKUP(Table1[[#This Row],[Fill Colour Id]],ColourLookup[Id],ColourLookup[Green],"xxx",0)</f>
        <v>242</v>
      </c>
      <c r="G10" s="7">
        <f>_xlfn.XLOOKUP(Table1[[#This Row],[Fill Colour Id]],ColourLookup[Id],ColourLookup[Blue],"xxx",0)</f>
        <v>242</v>
      </c>
      <c r="H10" s="7">
        <f>_xlfn.XLOOKUP(Table1[[#This Row],[Line Colour Id]],ColourLookup[Id],ColourLookup[Red],"xxx",0)</f>
        <v>242</v>
      </c>
      <c r="I10" s="7">
        <f>_xlfn.XLOOKUP(Table1[[#This Row],[Line Colour Id]],ColourLookup[Id],ColourLookup[Green],"xxx",0)</f>
        <v>242</v>
      </c>
      <c r="J10" s="7">
        <f>_xlfn.XLOOKUP(Table1[[#This Row],[Line Colour Id]],ColourLookup[Id],ColourLookup[Blue],"xxx",0)</f>
        <v>242</v>
      </c>
      <c r="K10">
        <v>0</v>
      </c>
      <c r="L10">
        <v>14</v>
      </c>
      <c r="M10" s="4" t="b">
        <v>0</v>
      </c>
      <c r="N10" t="b">
        <v>0</v>
      </c>
      <c r="O10" s="7">
        <f>_xlfn.XLOOKUP(Table1[[#This Row],[Font Colour Id]],ColourLookup[Id],ColourLookup[Red],"xxx",0)</f>
        <v>166</v>
      </c>
      <c r="P10" s="7">
        <f>_xlfn.XLOOKUP(Table1[[#This Row],[Font Colour Id]],ColourLookup[Id],ColourLookup[Green],"xxx",0)</f>
        <v>166</v>
      </c>
      <c r="Q10" s="7">
        <f>_xlfn.XLOOKUP(Table1[[#This Row],[Font Colour Id]],ColourLookup[Id],ColourLookup[Blue],"xxx",0)</f>
        <v>166</v>
      </c>
      <c r="R10" t="s">
        <v>46</v>
      </c>
    </row>
    <row r="11" spans="1:18" x14ac:dyDescent="0.2">
      <c r="A11" t="s">
        <v>45</v>
      </c>
      <c r="B11" t="s">
        <v>38</v>
      </c>
      <c r="C11" s="7" t="str">
        <f>Table1[[#This Row],[Fill Colour Id]]</f>
        <v>White</v>
      </c>
      <c r="D11" s="7" t="s">
        <v>44</v>
      </c>
      <c r="E11" s="7">
        <f>_xlfn.XLOOKUP(Table1[[#This Row],[Fill Colour Id]],ColourLookup[Id],ColourLookup[Red],"xxx",0)</f>
        <v>255</v>
      </c>
      <c r="F11" s="7">
        <f>_xlfn.XLOOKUP(Table1[[#This Row],[Fill Colour Id]],ColourLookup[Id],ColourLookup[Green],"xxx",0)</f>
        <v>255</v>
      </c>
      <c r="G11" s="7">
        <f>_xlfn.XLOOKUP(Table1[[#This Row],[Fill Colour Id]],ColourLookup[Id],ColourLookup[Blue],"xxx",0)</f>
        <v>255</v>
      </c>
      <c r="H11" s="7">
        <f>_xlfn.XLOOKUP(Table1[[#This Row],[Line Colour Id]],ColourLookup[Id],ColourLookup[Red],"xxx",0)</f>
        <v>255</v>
      </c>
      <c r="I11" s="7">
        <f>_xlfn.XLOOKUP(Table1[[#This Row],[Line Colour Id]],ColourLookup[Id],ColourLookup[Green],"xxx",0)</f>
        <v>255</v>
      </c>
      <c r="J11" s="7">
        <f>_xlfn.XLOOKUP(Table1[[#This Row],[Line Colour Id]],ColourLookup[Id],ColourLookup[Blue],"xxx",0)</f>
        <v>255</v>
      </c>
      <c r="K11">
        <v>0</v>
      </c>
      <c r="L11">
        <v>14</v>
      </c>
      <c r="M11" s="4" t="b">
        <v>0</v>
      </c>
      <c r="N11" t="b">
        <v>0</v>
      </c>
      <c r="O11" s="7">
        <f>_xlfn.XLOOKUP(Table1[[#This Row],[Font Colour Id]],ColourLookup[Id],ColourLookup[Red],"xxx",0)</f>
        <v>166</v>
      </c>
      <c r="P11" s="7">
        <f>_xlfn.XLOOKUP(Table1[[#This Row],[Font Colour Id]],ColourLookup[Id],ColourLookup[Green],"xxx",0)</f>
        <v>166</v>
      </c>
      <c r="Q11" s="7">
        <f>_xlfn.XLOOKUP(Table1[[#This Row],[Font Colour Id]],ColourLookup[Id],ColourLookup[Blue],"xxx",0)</f>
        <v>166</v>
      </c>
      <c r="R11" t="s">
        <v>46</v>
      </c>
    </row>
    <row r="12" spans="1:18" x14ac:dyDescent="0.2">
      <c r="A12" t="s">
        <v>52</v>
      </c>
      <c r="B12" t="s">
        <v>54</v>
      </c>
      <c r="C12" s="7" t="str">
        <f>Table1[[#This Row],[Fill Colour Id]]</f>
        <v>Light Green</v>
      </c>
      <c r="D12" s="7" t="s">
        <v>26</v>
      </c>
      <c r="E12" s="7">
        <f>_xlfn.XLOOKUP(Table1[[#This Row],[Fill Colour Id]],ColourLookup[Id],ColourLookup[Red],"xxx",0)</f>
        <v>241</v>
      </c>
      <c r="F12" s="7">
        <f>_xlfn.XLOOKUP(Table1[[#This Row],[Fill Colour Id]],ColourLookup[Id],ColourLookup[Green],"xxx",0)</f>
        <v>246</v>
      </c>
      <c r="G12" s="7">
        <f>_xlfn.XLOOKUP(Table1[[#This Row],[Fill Colour Id]],ColourLookup[Id],ColourLookup[Blue],"xxx",0)</f>
        <v>213</v>
      </c>
      <c r="H12" s="7">
        <f>_xlfn.XLOOKUP(Table1[[#This Row],[Line Colour Id]],ColourLookup[Id],ColourLookup[Red],"xxx",0)</f>
        <v>241</v>
      </c>
      <c r="I12" s="7">
        <f>_xlfn.XLOOKUP(Table1[[#This Row],[Line Colour Id]],ColourLookup[Id],ColourLookup[Green],"xxx",0)</f>
        <v>246</v>
      </c>
      <c r="J12" s="7">
        <f>_xlfn.XLOOKUP(Table1[[#This Row],[Line Colour Id]],ColourLookup[Id],ColourLookup[Blue],"xxx",0)</f>
        <v>213</v>
      </c>
      <c r="K12">
        <v>0</v>
      </c>
      <c r="L12">
        <v>14</v>
      </c>
      <c r="M12" s="4" t="b">
        <v>0</v>
      </c>
      <c r="N12" t="b">
        <v>0</v>
      </c>
      <c r="O12" s="7">
        <f>_xlfn.XLOOKUP(Table1[[#This Row],[Font Colour Id]],ColourLookup[Id],ColourLookup[Red],"xxx",0)</f>
        <v>32</v>
      </c>
      <c r="P12" s="7">
        <f>_xlfn.XLOOKUP(Table1[[#This Row],[Font Colour Id]],ColourLookup[Id],ColourLookup[Green],"xxx",0)</f>
        <v>56</v>
      </c>
      <c r="Q12" s="7">
        <f>_xlfn.XLOOKUP(Table1[[#This Row],[Font Colour Id]],ColourLookup[Id],ColourLookup[Blue],"xxx",0)</f>
        <v>100</v>
      </c>
      <c r="R12" t="s">
        <v>18</v>
      </c>
    </row>
    <row r="13" spans="1:18" x14ac:dyDescent="0.2">
      <c r="A13" t="s">
        <v>53</v>
      </c>
      <c r="B13" t="s">
        <v>55</v>
      </c>
      <c r="C13" s="7" t="str">
        <f>Table1[[#This Row],[Fill Colour Id]]</f>
        <v>Very Light Green</v>
      </c>
      <c r="D13" s="7" t="s">
        <v>26</v>
      </c>
      <c r="E13" s="7">
        <f>_xlfn.XLOOKUP(Table1[[#This Row],[Fill Colour Id]],ColourLookup[Id],ColourLookup[Red],"xxx",0)</f>
        <v>214</v>
      </c>
      <c r="F13" s="7">
        <f>_xlfn.XLOOKUP(Table1[[#This Row],[Fill Colour Id]],ColourLookup[Id],ColourLookup[Green],"xxx",0)</f>
        <v>227</v>
      </c>
      <c r="G13" s="7">
        <f>_xlfn.XLOOKUP(Table1[[#This Row],[Fill Colour Id]],ColourLookup[Id],ColourLookup[Blue],"xxx",0)</f>
        <v>130</v>
      </c>
      <c r="H13" s="7">
        <f>_xlfn.XLOOKUP(Table1[[#This Row],[Line Colour Id]],ColourLookup[Id],ColourLookup[Red],"xxx",0)</f>
        <v>214</v>
      </c>
      <c r="I13" s="7">
        <f>_xlfn.XLOOKUP(Table1[[#This Row],[Line Colour Id]],ColourLookup[Id],ColourLookup[Green],"xxx",0)</f>
        <v>227</v>
      </c>
      <c r="J13" s="7">
        <f>_xlfn.XLOOKUP(Table1[[#This Row],[Line Colour Id]],ColourLookup[Id],ColourLookup[Blue],"xxx",0)</f>
        <v>130</v>
      </c>
      <c r="K13">
        <v>0</v>
      </c>
      <c r="L13">
        <v>14</v>
      </c>
      <c r="M13" s="4" t="b">
        <v>0</v>
      </c>
      <c r="N13" t="b">
        <v>0</v>
      </c>
      <c r="O13" s="7">
        <f>_xlfn.XLOOKUP(Table1[[#This Row],[Font Colour Id]],ColourLookup[Id],ColourLookup[Red],"xxx",0)</f>
        <v>32</v>
      </c>
      <c r="P13" s="7">
        <f>_xlfn.XLOOKUP(Table1[[#This Row],[Font Colour Id]],ColourLookup[Id],ColourLookup[Green],"xxx",0)</f>
        <v>56</v>
      </c>
      <c r="Q13" s="7">
        <f>_xlfn.XLOOKUP(Table1[[#This Row],[Font Colour Id]],ColourLookup[Id],ColourLookup[Blue],"xxx",0)</f>
        <v>100</v>
      </c>
      <c r="R13" t="s">
        <v>18</v>
      </c>
    </row>
    <row r="14" spans="1:18" x14ac:dyDescent="0.2">
      <c r="A14" t="s">
        <v>65</v>
      </c>
      <c r="B14" t="s">
        <v>26</v>
      </c>
      <c r="C14" s="7" t="str">
        <f>Table1[[#This Row],[Fill Colour Id]]</f>
        <v>DarkBlue</v>
      </c>
      <c r="D14" s="7"/>
      <c r="E14" s="7">
        <f>_xlfn.XLOOKUP(Table1[[#This Row],[Fill Colour Id]],ColourLookup[Id],ColourLookup[Red],"xxx",0)</f>
        <v>32</v>
      </c>
      <c r="F14" s="7">
        <f>_xlfn.XLOOKUP(Table1[[#This Row],[Fill Colour Id]],ColourLookup[Id],ColourLookup[Green],"xxx",0)</f>
        <v>56</v>
      </c>
      <c r="G14" s="7">
        <f>_xlfn.XLOOKUP(Table1[[#This Row],[Fill Colour Id]],ColourLookup[Id],ColourLookup[Blue],"xxx",0)</f>
        <v>100</v>
      </c>
      <c r="H14" s="7">
        <f>_xlfn.XLOOKUP(Table1[[#This Row],[Line Colour Id]],ColourLookup[Id],ColourLookup[Red],"xxx",0)</f>
        <v>32</v>
      </c>
      <c r="I14" s="7">
        <f>_xlfn.XLOOKUP(Table1[[#This Row],[Line Colour Id]],ColourLookup[Id],ColourLookup[Green],"xxx",0)</f>
        <v>56</v>
      </c>
      <c r="J14" s="7">
        <f>_xlfn.XLOOKUP(Table1[[#This Row],[Line Colour Id]],ColourLookup[Id],ColourLookup[Blue],"xxx",0)</f>
        <v>100</v>
      </c>
      <c r="O14" s="7" t="str">
        <f>_xlfn.XLOOKUP(Table1[[#This Row],[Font Colour Id]],ColourLookup[Id],ColourLookup[Red],"xxx",0)</f>
        <v>xxx</v>
      </c>
      <c r="P14" s="7" t="str">
        <f>_xlfn.XLOOKUP(Table1[[#This Row],[Font Colour Id]],ColourLookup[Id],ColourLookup[Green],"xxx",0)</f>
        <v>xxx</v>
      </c>
      <c r="Q14" s="7" t="str">
        <f>_xlfn.XLOOKUP(Table1[[#This Row],[Font Colour Id]],ColourLookup[Id],ColourLookup[Blue],"xxx",0)</f>
        <v>xxx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76B-5E13-E645-8067-7362F7A74691}">
  <dimension ref="A1:A8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1" x14ac:dyDescent="0.2">
      <c r="A1" t="s">
        <v>49</v>
      </c>
    </row>
    <row r="2" spans="1:1" x14ac:dyDescent="0.2">
      <c r="A2" t="s">
        <v>47</v>
      </c>
    </row>
    <row r="3" spans="1:1" x14ac:dyDescent="0.2">
      <c r="A3" t="s">
        <v>48</v>
      </c>
    </row>
    <row r="4" spans="1:1" x14ac:dyDescent="0.2">
      <c r="A4" t="s">
        <v>61</v>
      </c>
    </row>
    <row r="5" spans="1:1" x14ac:dyDescent="0.2">
      <c r="A5" t="s">
        <v>62</v>
      </c>
    </row>
    <row r="6" spans="1:1" x14ac:dyDescent="0.2">
      <c r="A6" t="s">
        <v>63</v>
      </c>
    </row>
    <row r="7" spans="1:1" x14ac:dyDescent="0.2">
      <c r="A7" t="s">
        <v>50</v>
      </c>
    </row>
    <row r="8" spans="1:1" x14ac:dyDescent="0.2">
      <c r="A8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3C3C-802C-CC49-AD1C-D701D398B71C}">
  <sheetPr codeName="Sheet3"/>
  <dimension ref="B4:H18"/>
  <sheetViews>
    <sheetView topLeftCell="A3" workbookViewId="0">
      <selection activeCell="B13" sqref="B13"/>
    </sheetView>
  </sheetViews>
  <sheetFormatPr baseColWidth="10" defaultRowHeight="16" x14ac:dyDescent="0.2"/>
  <cols>
    <col min="2" max="2" width="18.1640625" customWidth="1"/>
  </cols>
  <sheetData>
    <row r="4" spans="2:8" x14ac:dyDescent="0.2">
      <c r="B4" t="s">
        <v>25</v>
      </c>
      <c r="C4" t="s">
        <v>22</v>
      </c>
      <c r="D4" t="s">
        <v>23</v>
      </c>
      <c r="E4" t="s">
        <v>24</v>
      </c>
    </row>
    <row r="5" spans="2:8" x14ac:dyDescent="0.2">
      <c r="B5" t="s">
        <v>26</v>
      </c>
      <c r="C5">
        <v>32</v>
      </c>
      <c r="D5">
        <v>56</v>
      </c>
      <c r="E5">
        <v>100</v>
      </c>
      <c r="H5" s="2"/>
    </row>
    <row r="6" spans="2:8" x14ac:dyDescent="0.2">
      <c r="B6" t="s">
        <v>24</v>
      </c>
      <c r="C6">
        <v>50</v>
      </c>
      <c r="D6">
        <v>50</v>
      </c>
      <c r="E6">
        <v>200</v>
      </c>
      <c r="H6" s="3"/>
    </row>
    <row r="7" spans="2:8" x14ac:dyDescent="0.2">
      <c r="B7" t="s">
        <v>28</v>
      </c>
      <c r="C7">
        <v>192</v>
      </c>
      <c r="D7">
        <v>0</v>
      </c>
      <c r="E7">
        <v>0</v>
      </c>
    </row>
    <row r="8" spans="2:8" x14ac:dyDescent="0.2">
      <c r="B8" t="s">
        <v>29</v>
      </c>
      <c r="C8">
        <v>255</v>
      </c>
      <c r="D8">
        <v>139</v>
      </c>
      <c r="E8">
        <v>12</v>
      </c>
      <c r="H8" s="1"/>
    </row>
    <row r="9" spans="2:8" x14ac:dyDescent="0.2">
      <c r="B9" t="s">
        <v>27</v>
      </c>
      <c r="C9">
        <v>255</v>
      </c>
      <c r="D9">
        <v>192</v>
      </c>
      <c r="E9">
        <v>0</v>
      </c>
    </row>
    <row r="10" spans="2:8" x14ac:dyDescent="0.2">
      <c r="B10" t="s">
        <v>22</v>
      </c>
      <c r="C10">
        <v>255</v>
      </c>
      <c r="D10">
        <v>0</v>
      </c>
      <c r="E10">
        <v>0</v>
      </c>
    </row>
    <row r="11" spans="2:8" x14ac:dyDescent="0.2">
      <c r="B11" t="s">
        <v>23</v>
      </c>
      <c r="C11">
        <v>146</v>
      </c>
      <c r="D11">
        <v>208</v>
      </c>
      <c r="E11">
        <v>80</v>
      </c>
    </row>
    <row r="12" spans="2:8" x14ac:dyDescent="0.2">
      <c r="B12" t="s">
        <v>39</v>
      </c>
      <c r="C12">
        <v>0</v>
      </c>
      <c r="D12">
        <v>176</v>
      </c>
      <c r="E12">
        <v>240</v>
      </c>
      <c r="H12" s="6"/>
    </row>
    <row r="13" spans="2:8" x14ac:dyDescent="0.2">
      <c r="B13" t="s">
        <v>38</v>
      </c>
      <c r="C13">
        <v>255</v>
      </c>
      <c r="D13">
        <v>255</v>
      </c>
      <c r="E13">
        <v>255</v>
      </c>
    </row>
    <row r="14" spans="2:8" x14ac:dyDescent="0.2">
      <c r="B14" t="s">
        <v>43</v>
      </c>
      <c r="C14">
        <v>242</v>
      </c>
      <c r="D14">
        <v>242</v>
      </c>
      <c r="E14">
        <v>242</v>
      </c>
    </row>
    <row r="15" spans="2:8" x14ac:dyDescent="0.2">
      <c r="B15" t="s">
        <v>44</v>
      </c>
      <c r="C15">
        <v>166</v>
      </c>
      <c r="D15">
        <v>166</v>
      </c>
      <c r="E15">
        <v>166</v>
      </c>
    </row>
    <row r="16" spans="2:8" x14ac:dyDescent="0.2">
      <c r="B16" t="s">
        <v>54</v>
      </c>
      <c r="C16">
        <v>241</v>
      </c>
      <c r="D16">
        <v>246</v>
      </c>
      <c r="E16">
        <v>213</v>
      </c>
    </row>
    <row r="17" spans="2:8" x14ac:dyDescent="0.2">
      <c r="B17" t="s">
        <v>55</v>
      </c>
      <c r="C17">
        <v>214</v>
      </c>
      <c r="D17">
        <v>227</v>
      </c>
      <c r="E17">
        <v>130</v>
      </c>
    </row>
    <row r="18" spans="2:8" x14ac:dyDescent="0.2">
      <c r="B18" t="s">
        <v>57</v>
      </c>
      <c r="C18">
        <v>255</v>
      </c>
      <c r="D18">
        <v>255</v>
      </c>
      <c r="E18">
        <v>0</v>
      </c>
      <c r="H18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A25448802354EA59139B963AA5AE8" ma:contentTypeVersion="10" ma:contentTypeDescription="Create a new document." ma:contentTypeScope="" ma:versionID="5dfa8f2b1325d447d0ca4a654c329ac8">
  <xsd:schema xmlns:xsd="http://www.w3.org/2001/XMLSchema" xmlns:xs="http://www.w3.org/2001/XMLSchema" xmlns:p="http://schemas.microsoft.com/office/2006/metadata/properties" xmlns:ns2="70221af8-9b81-45a2-828a-db5fddf7520d" xmlns:ns3="dbd788b1-066a-4afa-a460-6ad1f8b5becc" targetNamespace="http://schemas.microsoft.com/office/2006/metadata/properties" ma:root="true" ma:fieldsID="09cb2c2dd35fe1151c9ef142d0bcf122" ns2:_="" ns3:_="">
    <xsd:import namespace="70221af8-9b81-45a2-828a-db5fddf7520d"/>
    <xsd:import namespace="dbd788b1-066a-4afa-a460-6ad1f8b5be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21af8-9b81-45a2-828a-db5fddf75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788b1-066a-4afa-a460-6ad1f8b5be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C7751-B1B0-43AF-A6DD-8F0778B5A12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bd788b1-066a-4afa-a460-6ad1f8b5becc"/>
    <ds:schemaRef ds:uri="70221af8-9b81-45a2-828a-db5fddf7520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9069901-2B27-40A0-BFC2-80A7B5B2D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221af8-9b81-45a2-828a-db5fddf7520d"/>
    <ds:schemaRef ds:uri="dbd788b1-066a-4afa-a460-6ad1f8b5b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158423-F1CB-45D2-983E-BC49E23D3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PlotConfig</vt:lpstr>
      <vt:lpstr>FormatConfig</vt:lpstr>
      <vt:lpstr>Swimlanes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Gaylard (Dev)</cp:lastModifiedBy>
  <dcterms:created xsi:type="dcterms:W3CDTF">2021-04-17T18:05:04Z</dcterms:created>
  <dcterms:modified xsi:type="dcterms:W3CDTF">2021-07-24T16:13:53Z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0x01010073AA25448802354EA59139B963AA5AE8</vt:lpwstr>
  </property>
</Properties>
</file>