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5AA8BA-D18A-4C51-BE42-F33EC63FADB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kripsi 2x2" sheetId="1" r:id="rId1"/>
    <sheet name="Dekripsi 2x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M14" i="2"/>
  <c r="D27" i="2" s="1"/>
  <c r="L15" i="2"/>
  <c r="C40" i="2" s="1"/>
  <c r="H15" i="2"/>
  <c r="H14" i="2"/>
  <c r="L14" i="2" s="1"/>
  <c r="I15" i="2"/>
  <c r="M15" i="2" s="1"/>
  <c r="D31" i="2" s="1"/>
  <c r="F25" i="2"/>
  <c r="F24" i="2"/>
  <c r="F27" i="2"/>
  <c r="F28" i="2"/>
  <c r="F30" i="2"/>
  <c r="F31" i="2"/>
  <c r="F33" i="2"/>
  <c r="F34" i="2"/>
  <c r="F36" i="2"/>
  <c r="F37" i="2"/>
  <c r="F39" i="2"/>
  <c r="F40" i="2"/>
  <c r="I14" i="2"/>
  <c r="H35" i="1"/>
  <c r="H34" i="1"/>
  <c r="J20" i="1"/>
  <c r="J22" i="1"/>
  <c r="J23" i="1"/>
  <c r="J25" i="1"/>
  <c r="J26" i="1"/>
  <c r="J28" i="1"/>
  <c r="J29" i="1"/>
  <c r="J31" i="1"/>
  <c r="J32" i="1"/>
  <c r="J34" i="1"/>
  <c r="J35" i="1"/>
  <c r="J19" i="1"/>
  <c r="H32" i="1"/>
  <c r="H31" i="1"/>
  <c r="H29" i="1"/>
  <c r="H28" i="1"/>
  <c r="H25" i="1"/>
  <c r="H26" i="1"/>
  <c r="H23" i="1"/>
  <c r="H22" i="1"/>
  <c r="H20" i="1"/>
  <c r="H19" i="1"/>
  <c r="F25" i="1"/>
  <c r="F26" i="1"/>
  <c r="F28" i="1"/>
  <c r="F29" i="1"/>
  <c r="F31" i="1"/>
  <c r="F32" i="1"/>
  <c r="F34" i="1"/>
  <c r="F35" i="1"/>
  <c r="F23" i="1"/>
  <c r="F22" i="1"/>
  <c r="F20" i="1"/>
  <c r="F19" i="1"/>
  <c r="D35" i="1"/>
  <c r="C35" i="1"/>
  <c r="D34" i="1"/>
  <c r="C34" i="1"/>
  <c r="D32" i="1"/>
  <c r="C32" i="1"/>
  <c r="D31" i="1"/>
  <c r="C31" i="1"/>
  <c r="D29" i="1"/>
  <c r="C29" i="1"/>
  <c r="D28" i="1"/>
  <c r="C28" i="1"/>
  <c r="D26" i="1"/>
  <c r="C26" i="1"/>
  <c r="D25" i="1"/>
  <c r="C25" i="1"/>
  <c r="D23" i="1"/>
  <c r="C23" i="1"/>
  <c r="D22" i="1"/>
  <c r="C22" i="1"/>
  <c r="D20" i="1"/>
  <c r="C20" i="1"/>
  <c r="D19" i="1"/>
  <c r="C19" i="1"/>
  <c r="C39" i="2" l="1"/>
  <c r="C30" i="2"/>
  <c r="D24" i="2"/>
  <c r="D36" i="2"/>
  <c r="D25" i="2"/>
  <c r="D37" i="2"/>
  <c r="D40" i="2"/>
  <c r="D28" i="2"/>
  <c r="D34" i="2"/>
  <c r="H40" i="2"/>
  <c r="J40" i="2" s="1"/>
  <c r="D39" i="2"/>
  <c r="D30" i="2"/>
  <c r="D33" i="2"/>
  <c r="C24" i="2"/>
  <c r="C36" i="2"/>
  <c r="H36" i="2" s="1"/>
  <c r="J36" i="2" s="1"/>
  <c r="C34" i="2"/>
  <c r="C28" i="2"/>
  <c r="H28" i="2" s="1"/>
  <c r="J28" i="2" s="1"/>
  <c r="C25" i="2"/>
  <c r="C37" i="2"/>
  <c r="H37" i="2" s="1"/>
  <c r="J37" i="2" s="1"/>
  <c r="C31" i="2"/>
  <c r="H31" i="2" s="1"/>
  <c r="J31" i="2" s="1"/>
  <c r="C27" i="2"/>
  <c r="H27" i="2" s="1"/>
  <c r="J27" i="2" s="1"/>
  <c r="C33" i="2"/>
  <c r="H33" i="2" s="1"/>
  <c r="J33" i="2" s="1"/>
  <c r="H24" i="2" l="1"/>
  <c r="J24" i="2" s="1"/>
  <c r="H34" i="2"/>
  <c r="J34" i="2" s="1"/>
  <c r="H30" i="2"/>
  <c r="J30" i="2" s="1"/>
  <c r="H39" i="2"/>
  <c r="J39" i="2" s="1"/>
  <c r="H25" i="2"/>
  <c r="J25" i="2" s="1"/>
</calcChain>
</file>

<file path=xl/sharedStrings.xml><?xml version="1.0" encoding="utf-8"?>
<sst xmlns="http://schemas.openxmlformats.org/spreadsheetml/2006/main" count="146" uniqueCount="59">
  <si>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</si>
  <si>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</si>
  <si>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</si>
  <si>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</si>
  <si>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</si>
  <si>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</si>
  <si>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</si>
  <si>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</si>
  <si>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</si>
  <si>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</si>
  <si>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</si>
  <si>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</si>
  <si>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</si>
  <si>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</si>
  <si>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</si>
  <si>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</si>
  <si>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</si>
  <si>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</si>
  <si>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</si>
  <si>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</si>
  <si>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</si>
  <si>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</si>
  <si>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</si>
  <si>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</si>
  <si>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</si>
  <si>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</si>
  <si>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</si>
  <si>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diketahui matrix 2x2 sebagai berikut:</t>
  </si>
  <si>
    <t>KUNCI =</t>
  </si>
  <si>
    <t>hill</t>
  </si>
  <si>
    <t>Enkripsi</t>
  </si>
  <si>
    <t>Plainteks</t>
  </si>
  <si>
    <t>Matriks 2x2</t>
  </si>
  <si>
    <t>matriks 2 x 1</t>
  </si>
  <si>
    <t>Perkalian matriks</t>
  </si>
  <si>
    <t>mod 26</t>
  </si>
  <si>
    <t>ciphertext</t>
  </si>
  <si>
    <t>Mencari determinan</t>
  </si>
  <si>
    <t>mencari inverse modulus</t>
  </si>
  <si>
    <t>aturan inverse</t>
  </si>
  <si>
    <t>Mencari Inverse Matriks</t>
  </si>
  <si>
    <t>a</t>
  </si>
  <si>
    <t>b</t>
  </si>
  <si>
    <t>-&gt;</t>
  </si>
  <si>
    <t>d</t>
  </si>
  <si>
    <t>-b</t>
  </si>
  <si>
    <t>c</t>
  </si>
  <si>
    <t>-c</t>
  </si>
  <si>
    <t>ubah matriks asli sesuai dengan aturan inverse</t>
  </si>
  <si>
    <t>-&gt; invers matrix kunci</t>
  </si>
  <si>
    <t>x</t>
  </si>
  <si>
    <t>=</t>
  </si>
  <si>
    <t>Hasil Enkripsi : OGVQPGNAUHYY</t>
  </si>
  <si>
    <t>plaintext : OGVQPGNAUHYY</t>
  </si>
  <si>
    <t>plaintext : SEVYRANANDAO</t>
  </si>
  <si>
    <t>Kunci =</t>
  </si>
  <si>
    <t>-11*X mod26 = 1</t>
  </si>
  <si>
    <t>X = 7</t>
  </si>
  <si>
    <t>Hasil Dekripsi : SEVYRANANDAO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</si>
</sst>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20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/>
    <xf numFmtId="0" fontId="0" fillId="4" borderId="2" xfId="0" applyFill="1" applyBorder="1"/>
    <xf numFmtId="0" fontId="6" fillId="4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quotePrefix="1" applyFont="1" applyAlignment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9"/>
  <sheetViews>
    <sheetView topLeftCell="A9" workbookViewId="0">
      <selection activeCell="N19" sqref="N19:S19"/>
    </sheetView>
  </sheetViews>
  <sheetFormatPr defaultColWidth="12.6328125" defaultRowHeight="15.75" customHeight="1" x14ac:dyDescent="0.25"/>
  <cols>
    <col min="1" max="1" width="7.6328125" customWidth="1"/>
    <col min="2" max="2" width="8.08984375" customWidth="1"/>
    <col min="3" max="3" width="6.90625" customWidth="1"/>
    <col min="4" max="4" width="6.7265625" customWidth="1"/>
    <col min="5" max="5" width="6.90625" customWidth="1"/>
    <col min="6" max="6" width="6.6328125" customWidth="1"/>
    <col min="7" max="8" width="6.7265625" customWidth="1"/>
    <col min="9" max="9" width="5.6328125" customWidth="1"/>
    <col min="10" max="11" width="4.7265625" customWidth="1"/>
    <col min="12" max="12" width="4.36328125" customWidth="1"/>
    <col min="13" max="13" width="4.6328125" customWidth="1"/>
    <col min="14" max="14" width="5" customWidth="1"/>
    <col min="15" max="15" width="4.36328125" customWidth="1"/>
    <col min="16" max="16" width="4.90625" customWidth="1"/>
    <col min="17" max="17" width="5.36328125" customWidth="1"/>
    <col min="18" max="18" width="5" customWidth="1"/>
    <col min="19" max="19" width="4.26953125" customWidth="1"/>
    <col min="20" max="20" width="4.6328125" customWidth="1"/>
    <col min="21" max="21" width="5.7265625" customWidth="1"/>
    <col min="22" max="22" width="5" customWidth="1"/>
    <col min="23" max="23" width="4.7265625" customWidth="1"/>
    <col min="24" max="24" width="4.26953125" customWidth="1"/>
    <col min="25" max="25" width="4.36328125" customWidth="1"/>
    <col min="26" max="26" width="4.269531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6" t="s">
        <v>0</v>
      </c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1"/>
      <c r="D2" s="1"/>
      <c r="E2" s="1"/>
      <c r="F2" s="1"/>
      <c r="G2" s="1"/>
      <c r="H2" s="1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ht="15.75" customHeight="1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6" spans="1:26" ht="15.75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0" t="s">
        <v>27</v>
      </c>
      <c r="B8" s="11"/>
      <c r="C8" s="1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2">
        <v>7</v>
      </c>
      <c r="C10" s="2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2">
        <v>8</v>
      </c>
      <c r="C11" s="2">
        <v>11</v>
      </c>
      <c r="D11" s="1"/>
      <c r="E11" s="1"/>
      <c r="F11" s="1" t="s">
        <v>28</v>
      </c>
      <c r="G11" s="1" t="s">
        <v>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23" t="s">
        <v>54</v>
      </c>
      <c r="B14" s="7"/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" t="s">
        <v>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"/>
      <c r="B17" s="1" t="s">
        <v>31</v>
      </c>
      <c r="C17" s="8" t="s">
        <v>32</v>
      </c>
      <c r="D17" s="7"/>
      <c r="E17" s="1"/>
      <c r="F17" s="8" t="s">
        <v>33</v>
      </c>
      <c r="G17" s="7"/>
      <c r="H17" s="8" t="s">
        <v>34</v>
      </c>
      <c r="I17" s="7"/>
      <c r="J17" s="1" t="s">
        <v>35</v>
      </c>
      <c r="K17" s="1"/>
      <c r="L17" s="8" t="s">
        <v>36</v>
      </c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3">
        <v>1</v>
      </c>
      <c r="B19" s="3" t="s">
        <v>19</v>
      </c>
      <c r="C19" s="3">
        <f>$B$10</f>
        <v>7</v>
      </c>
      <c r="D19" s="3">
        <f>$C$10</f>
        <v>11</v>
      </c>
      <c r="E19" s="3"/>
      <c r="F19" s="3">
        <f>CODE(B19)-65</f>
        <v>18</v>
      </c>
      <c r="G19" s="3"/>
      <c r="H19" s="3">
        <f>C19*F$19+D19*F$20</f>
        <v>170</v>
      </c>
      <c r="I19" s="3"/>
      <c r="J19" s="12">
        <f>MOD(H19,26)</f>
        <v>14</v>
      </c>
      <c r="K19" s="3"/>
      <c r="L19" s="3" t="s">
        <v>15</v>
      </c>
      <c r="M19" s="1"/>
      <c r="N19" s="22" t="s">
        <v>52</v>
      </c>
      <c r="O19" s="22"/>
      <c r="P19" s="22"/>
      <c r="Q19" s="22"/>
      <c r="R19" s="22"/>
      <c r="S19" s="22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3"/>
      <c r="B20" s="3" t="s">
        <v>5</v>
      </c>
      <c r="C20" s="3">
        <f>$B$11</f>
        <v>8</v>
      </c>
      <c r="D20" s="3">
        <f>$C$11</f>
        <v>11</v>
      </c>
      <c r="E20" s="3"/>
      <c r="F20" s="3">
        <f>CODE(B20)-65</f>
        <v>4</v>
      </c>
      <c r="G20" s="3"/>
      <c r="H20" s="3">
        <f>C20*F$19+D20*F$20</f>
        <v>188</v>
      </c>
      <c r="I20" s="3"/>
      <c r="J20" s="12">
        <f t="shared" ref="J20:J35" si="0">MOD(H20,26)</f>
        <v>6</v>
      </c>
      <c r="K20" s="3"/>
      <c r="L20" s="3" t="s"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12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3">
        <v>2</v>
      </c>
      <c r="B22" s="3" t="s">
        <v>22</v>
      </c>
      <c r="C22" s="3">
        <f>$B$10</f>
        <v>7</v>
      </c>
      <c r="D22" s="3">
        <f>$C$10</f>
        <v>11</v>
      </c>
      <c r="E22" s="3"/>
      <c r="F22" s="3">
        <f>CODE(B22)-65</f>
        <v>21</v>
      </c>
      <c r="G22" s="3"/>
      <c r="H22" s="3">
        <f>C22*F$22+D22*F$23</f>
        <v>411</v>
      </c>
      <c r="I22" s="3"/>
      <c r="J22" s="12">
        <f t="shared" si="0"/>
        <v>21</v>
      </c>
      <c r="K22" s="3"/>
      <c r="L22" s="3" t="s">
        <v>22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3"/>
      <c r="B23" s="3" t="s">
        <v>25</v>
      </c>
      <c r="C23" s="3">
        <f>$B$11</f>
        <v>8</v>
      </c>
      <c r="D23" s="3">
        <f>$C$11</f>
        <v>11</v>
      </c>
      <c r="E23" s="3"/>
      <c r="F23" s="3">
        <f>CODE(B23)-65</f>
        <v>24</v>
      </c>
      <c r="G23" s="3"/>
      <c r="H23" s="3">
        <f>C23*F$22+D23*F$23</f>
        <v>432</v>
      </c>
      <c r="I23" s="3"/>
      <c r="J23" s="12">
        <f t="shared" si="0"/>
        <v>16</v>
      </c>
      <c r="K23" s="3"/>
      <c r="L23" s="3" t="s">
        <v>17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3"/>
      <c r="B24" s="3"/>
      <c r="C24" s="3"/>
      <c r="D24" s="3"/>
      <c r="E24" s="3"/>
      <c r="F24" s="3"/>
      <c r="G24" s="3"/>
      <c r="H24" s="3"/>
      <c r="I24" s="3"/>
      <c r="J24" s="12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 x14ac:dyDescent="0.35">
      <c r="A25" s="3">
        <v>3</v>
      </c>
      <c r="B25" s="3" t="s">
        <v>18</v>
      </c>
      <c r="C25" s="3">
        <f>$B$10</f>
        <v>7</v>
      </c>
      <c r="D25" s="3">
        <f>$C$10</f>
        <v>11</v>
      </c>
      <c r="E25" s="3"/>
      <c r="F25" s="3">
        <f t="shared" ref="F24:F35" si="1">CODE(B25)-65</f>
        <v>17</v>
      </c>
      <c r="G25" s="3"/>
      <c r="H25" s="3">
        <f>C25*F$25+D25*F$26</f>
        <v>119</v>
      </c>
      <c r="I25" s="3"/>
      <c r="J25" s="12">
        <f t="shared" si="0"/>
        <v>15</v>
      </c>
      <c r="K25" s="3"/>
      <c r="L25" s="3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3"/>
      <c r="B26" s="3" t="s">
        <v>1</v>
      </c>
      <c r="C26" s="3">
        <f>$B$11</f>
        <v>8</v>
      </c>
      <c r="D26" s="3">
        <f>$C$11</f>
        <v>11</v>
      </c>
      <c r="E26" s="3"/>
      <c r="F26" s="3">
        <f t="shared" si="1"/>
        <v>0</v>
      </c>
      <c r="G26" s="3"/>
      <c r="H26" s="3">
        <f>C26*F$25+D26*F$26</f>
        <v>136</v>
      </c>
      <c r="I26" s="3"/>
      <c r="J26" s="12">
        <f t="shared" si="0"/>
        <v>6</v>
      </c>
      <c r="K26" s="3"/>
      <c r="L26" s="3" t="s">
        <v>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12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3">
        <v>4</v>
      </c>
      <c r="B28" s="3" t="s">
        <v>14</v>
      </c>
      <c r="C28" s="3">
        <f>$B$10</f>
        <v>7</v>
      </c>
      <c r="D28" s="3">
        <f>$C$10</f>
        <v>11</v>
      </c>
      <c r="E28" s="3"/>
      <c r="F28" s="3">
        <f t="shared" si="1"/>
        <v>13</v>
      </c>
      <c r="G28" s="3"/>
      <c r="H28" s="3">
        <f>C28*F$28+D28*F$29</f>
        <v>91</v>
      </c>
      <c r="I28" s="3"/>
      <c r="J28" s="12">
        <f t="shared" si="0"/>
        <v>13</v>
      </c>
      <c r="K28" s="3"/>
      <c r="L28" s="3" t="s">
        <v>14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3"/>
      <c r="B29" s="3" t="s">
        <v>1</v>
      </c>
      <c r="C29" s="3">
        <f>$B$11</f>
        <v>8</v>
      </c>
      <c r="D29" s="3">
        <f>$C$11</f>
        <v>11</v>
      </c>
      <c r="E29" s="3"/>
      <c r="F29" s="3">
        <f t="shared" si="1"/>
        <v>0</v>
      </c>
      <c r="G29" s="3"/>
      <c r="H29" s="3">
        <f>C29*F$28+D29*F$29</f>
        <v>104</v>
      </c>
      <c r="I29" s="3"/>
      <c r="J29" s="12">
        <f t="shared" si="0"/>
        <v>0</v>
      </c>
      <c r="K29" s="3"/>
      <c r="L29" s="3" t="s"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12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5">
      <c r="A31" s="3">
        <v>5</v>
      </c>
      <c r="B31" s="3" t="s">
        <v>14</v>
      </c>
      <c r="C31" s="3">
        <f>$B$10</f>
        <v>7</v>
      </c>
      <c r="D31" s="3">
        <f>$C$10</f>
        <v>11</v>
      </c>
      <c r="E31" s="3"/>
      <c r="F31" s="3">
        <f t="shared" si="1"/>
        <v>13</v>
      </c>
      <c r="G31" s="3"/>
      <c r="H31" s="3">
        <f>C31*F$31+D31*F$32</f>
        <v>124</v>
      </c>
      <c r="I31" s="3"/>
      <c r="J31" s="12">
        <f t="shared" si="0"/>
        <v>20</v>
      </c>
      <c r="K31" s="3"/>
      <c r="L31" s="3" t="s"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 x14ac:dyDescent="0.35">
      <c r="A32" s="3"/>
      <c r="B32" s="3" t="s">
        <v>4</v>
      </c>
      <c r="C32" s="3">
        <f>$B$11</f>
        <v>8</v>
      </c>
      <c r="D32" s="3">
        <f>$C$11</f>
        <v>11</v>
      </c>
      <c r="E32" s="3"/>
      <c r="F32" s="3">
        <f t="shared" si="1"/>
        <v>3</v>
      </c>
      <c r="G32" s="3"/>
      <c r="H32" s="3">
        <f>C32*F$31+D32*F$32</f>
        <v>137</v>
      </c>
      <c r="I32" s="3"/>
      <c r="J32" s="12">
        <f t="shared" si="0"/>
        <v>7</v>
      </c>
      <c r="K32" s="3"/>
      <c r="L32" s="3" t="s">
        <v>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12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 x14ac:dyDescent="0.35">
      <c r="A34" s="3">
        <v>6</v>
      </c>
      <c r="B34" s="3" t="s">
        <v>1</v>
      </c>
      <c r="C34" s="3">
        <f>$B$10</f>
        <v>7</v>
      </c>
      <c r="D34" s="3">
        <f>$C$10</f>
        <v>11</v>
      </c>
      <c r="E34" s="3"/>
      <c r="F34" s="3">
        <f t="shared" si="1"/>
        <v>0</v>
      </c>
      <c r="G34" s="3"/>
      <c r="H34" s="3">
        <f>C34*F$34+D34*F$35</f>
        <v>154</v>
      </c>
      <c r="I34" s="3"/>
      <c r="J34" s="12">
        <f t="shared" si="0"/>
        <v>24</v>
      </c>
      <c r="K34" s="3"/>
      <c r="L34" s="3" t="s">
        <v>25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5">
      <c r="A35" s="3"/>
      <c r="B35" s="3" t="s">
        <v>15</v>
      </c>
      <c r="C35" s="3">
        <f>$B$11</f>
        <v>8</v>
      </c>
      <c r="D35" s="3">
        <f>$C$11</f>
        <v>11</v>
      </c>
      <c r="E35" s="3"/>
      <c r="F35" s="3">
        <f t="shared" si="1"/>
        <v>14</v>
      </c>
      <c r="G35" s="3"/>
      <c r="H35" s="3">
        <f>C35*F$34+D35*F$35</f>
        <v>154</v>
      </c>
      <c r="I35" s="3"/>
      <c r="J35" s="12">
        <f t="shared" si="0"/>
        <v>24</v>
      </c>
      <c r="K35" s="3"/>
      <c r="L35" s="3" t="s">
        <v>25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6" spans="1:26" ht="12.5" x14ac:dyDescent="0.25">
      <c r="A46" s="4"/>
      <c r="B46" s="4"/>
    </row>
    <row r="47" spans="1:26" ht="12.5" x14ac:dyDescent="0.25">
      <c r="B47" s="4"/>
    </row>
    <row r="48" spans="1:26" ht="12.5" x14ac:dyDescent="0.25">
      <c r="B48" s="4"/>
    </row>
    <row r="49" spans="1:2" ht="12.5" x14ac:dyDescent="0.25">
      <c r="A49" s="4"/>
      <c r="B49" s="4"/>
    </row>
  </sheetData>
  <mergeCells count="7">
    <mergeCell ref="N19:S19"/>
    <mergeCell ref="A14:D14"/>
    <mergeCell ref="C17:D17"/>
    <mergeCell ref="F17:G17"/>
    <mergeCell ref="H17:I17"/>
    <mergeCell ref="L17:M17"/>
    <mergeCell ref="I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9"/>
  <sheetViews>
    <sheetView tabSelected="1" zoomScale="88" workbookViewId="0">
      <selection activeCell="T18" sqref="T18"/>
    </sheetView>
  </sheetViews>
  <sheetFormatPr defaultColWidth="12.6328125" defaultRowHeight="15.75" customHeight="1" x14ac:dyDescent="0.25"/>
  <cols>
    <col min="1" max="1" width="6" customWidth="1"/>
    <col min="2" max="2" width="8.08984375" customWidth="1"/>
    <col min="3" max="3" width="6.6328125" customWidth="1"/>
    <col min="4" max="4" width="6.26953125" customWidth="1"/>
    <col min="5" max="5" width="6.453125" customWidth="1"/>
    <col min="6" max="6" width="6" customWidth="1"/>
    <col min="7" max="7" width="5.36328125" customWidth="1"/>
    <col min="8" max="8" width="5.90625" customWidth="1"/>
    <col min="9" max="9" width="9.1796875" customWidth="1"/>
    <col min="10" max="10" width="6.26953125" customWidth="1"/>
    <col min="11" max="11" width="7.08984375" customWidth="1"/>
    <col min="12" max="12" width="6.08984375" customWidth="1"/>
    <col min="13" max="13" width="6.453125" customWidth="1"/>
    <col min="14" max="16" width="6.7265625" customWidth="1"/>
    <col min="17" max="18" width="6.6328125" customWidth="1"/>
    <col min="19" max="19" width="6.7265625" customWidth="1"/>
    <col min="20" max="20" width="6.6328125" customWidth="1"/>
    <col min="21" max="21" width="6.453125" customWidth="1"/>
    <col min="22" max="22" width="6.6328125" customWidth="1"/>
    <col min="23" max="23" width="6.08984375" customWidth="1"/>
    <col min="24" max="24" width="6.36328125" customWidth="1"/>
    <col min="25" max="25" width="6.453125" customWidth="1"/>
    <col min="26" max="26" width="6.63281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6" t="s">
        <v>0</v>
      </c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ht="15.75" customHeight="1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6" spans="1:26" ht="15.75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"/>
      <c r="C7" s="1"/>
      <c r="D7" s="1"/>
      <c r="E7" s="1"/>
      <c r="F7" s="25" t="s">
        <v>55</v>
      </c>
      <c r="G7" s="26" t="s">
        <v>29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0" t="s">
        <v>27</v>
      </c>
      <c r="B8" s="11"/>
      <c r="C8" s="11"/>
      <c r="D8" s="11"/>
      <c r="E8" s="1"/>
      <c r="F8" s="1"/>
      <c r="G8" s="1"/>
      <c r="H8" s="1"/>
      <c r="I8" s="8" t="s">
        <v>37</v>
      </c>
      <c r="J8" s="7"/>
      <c r="K8" s="7"/>
      <c r="L8" s="10" t="s">
        <v>38</v>
      </c>
      <c r="M8" s="11"/>
      <c r="N8" s="11"/>
      <c r="O8" s="1"/>
      <c r="P8" s="8" t="s">
        <v>39</v>
      </c>
      <c r="Q8" s="7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1"/>
      <c r="C9" s="1"/>
      <c r="D9" s="1"/>
      <c r="E9" s="1"/>
      <c r="F9" s="1"/>
      <c r="G9" s="1"/>
      <c r="H9" s="1"/>
      <c r="I9" s="2">
        <f>((B10*C11)-(B11*C10))</f>
        <v>-11</v>
      </c>
      <c r="J9" s="1"/>
      <c r="K9" s="1"/>
      <c r="L9" s="27" t="s">
        <v>56</v>
      </c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2">
        <v>7</v>
      </c>
      <c r="C10" s="2">
        <v>11</v>
      </c>
      <c r="D10" s="1"/>
      <c r="E10" s="1"/>
      <c r="F10" s="8" t="s">
        <v>40</v>
      </c>
      <c r="G10" s="7"/>
      <c r="H10" s="7"/>
      <c r="I10" s="7"/>
      <c r="J10" s="1"/>
      <c r="K10" s="1"/>
      <c r="L10" s="25" t="s">
        <v>57</v>
      </c>
      <c r="M10" s="1"/>
      <c r="N10" s="1"/>
      <c r="O10" s="1"/>
      <c r="P10" s="1" t="s">
        <v>41</v>
      </c>
      <c r="Q10" s="1" t="s">
        <v>42</v>
      </c>
      <c r="R10" s="3" t="s">
        <v>43</v>
      </c>
      <c r="S10" s="1" t="s">
        <v>44</v>
      </c>
      <c r="T10" s="1" t="s">
        <v>45</v>
      </c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2">
        <v>8</v>
      </c>
      <c r="C11" s="2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46</v>
      </c>
      <c r="Q11" s="1" t="s">
        <v>44</v>
      </c>
      <c r="R11" s="1"/>
      <c r="S11" s="1" t="s">
        <v>47</v>
      </c>
      <c r="T11" s="1" t="s">
        <v>41</v>
      </c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0" t="s">
        <v>48</v>
      </c>
      <c r="B13" s="11"/>
      <c r="C13" s="11"/>
      <c r="D13" s="1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2">
        <v>11</v>
      </c>
      <c r="C14" s="2">
        <v>-11</v>
      </c>
      <c r="D14" s="1"/>
      <c r="E14" s="1"/>
      <c r="H14">
        <f>B14*$F$15</f>
        <v>77</v>
      </c>
      <c r="I14">
        <f>C14*$F$15</f>
        <v>-77</v>
      </c>
      <c r="J14" s="1"/>
      <c r="L14" s="21">
        <f>MOD(H14,26)</f>
        <v>25</v>
      </c>
      <c r="M14" s="21">
        <f>MOD(I14,26)</f>
        <v>1</v>
      </c>
      <c r="N14" s="19" t="s">
        <v>49</v>
      </c>
      <c r="O14" s="20"/>
      <c r="P14" s="20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2">
        <v>-8</v>
      </c>
      <c r="C15" s="2">
        <v>7</v>
      </c>
      <c r="D15" s="17" t="s">
        <v>50</v>
      </c>
      <c r="E15" s="17"/>
      <c r="F15">
        <v>7</v>
      </c>
      <c r="G15" s="18" t="s">
        <v>51</v>
      </c>
      <c r="H15">
        <f>B15*$F$15</f>
        <v>-56</v>
      </c>
      <c r="I15">
        <f>C15*$F$15</f>
        <v>49</v>
      </c>
      <c r="J15" s="9" t="s">
        <v>35</v>
      </c>
      <c r="K15" s="16"/>
      <c r="L15" s="5">
        <f>MOD(H15,26)</f>
        <v>22</v>
      </c>
      <c r="M15" s="21">
        <f>MOD(I15,26)</f>
        <v>23</v>
      </c>
      <c r="N15" s="1"/>
      <c r="O15" s="1"/>
      <c r="P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3" t="s">
        <v>53</v>
      </c>
      <c r="B19" s="7"/>
      <c r="C19" s="7"/>
      <c r="D19" s="7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1"/>
      <c r="B22" s="1" t="s">
        <v>31</v>
      </c>
      <c r="C22" s="8" t="s">
        <v>32</v>
      </c>
      <c r="D22" s="7"/>
      <c r="E22" s="1"/>
      <c r="F22" s="10" t="s">
        <v>33</v>
      </c>
      <c r="G22" s="11"/>
      <c r="H22" s="10" t="s">
        <v>34</v>
      </c>
      <c r="I22" s="11"/>
      <c r="J22" s="1" t="s">
        <v>35</v>
      </c>
      <c r="K22" s="1"/>
      <c r="L22" s="8" t="s">
        <v>36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3">
        <v>1</v>
      </c>
      <c r="B24" s="24" t="s">
        <v>15</v>
      </c>
      <c r="C24" s="3">
        <f>$L$14</f>
        <v>25</v>
      </c>
      <c r="D24" s="3">
        <f>$M$14</f>
        <v>1</v>
      </c>
      <c r="E24" s="3"/>
      <c r="F24" s="3">
        <f>CODE(B24)-65</f>
        <v>14</v>
      </c>
      <c r="G24" s="3"/>
      <c r="H24" s="3">
        <f>C24*F$24+D24*F$25</f>
        <v>356</v>
      </c>
      <c r="I24" s="3"/>
      <c r="J24" s="12">
        <f>MOD(H24,26)</f>
        <v>18</v>
      </c>
      <c r="K24" s="3"/>
      <c r="L24" s="3" t="s">
        <v>19</v>
      </c>
      <c r="M24" s="1"/>
      <c r="N24" s="28" t="s">
        <v>58</v>
      </c>
      <c r="O24" s="28"/>
      <c r="P24" s="28"/>
      <c r="Q24" s="28"/>
      <c r="R24" s="28"/>
      <c r="S24" s="28"/>
      <c r="T24" s="1"/>
      <c r="U24" s="1"/>
      <c r="V24" s="1"/>
      <c r="W24" s="1"/>
      <c r="X24" s="1"/>
      <c r="Y24" s="1"/>
      <c r="Z24" s="1"/>
    </row>
    <row r="25" spans="1:26" ht="14.5" x14ac:dyDescent="0.35">
      <c r="A25" s="3"/>
      <c r="B25" s="24" t="s">
        <v>7</v>
      </c>
      <c r="C25" s="3">
        <f>$L$15</f>
        <v>22</v>
      </c>
      <c r="D25" s="3">
        <f>$M$15</f>
        <v>23</v>
      </c>
      <c r="E25" s="3"/>
      <c r="F25" s="3">
        <f>CODE(B25)-65</f>
        <v>6</v>
      </c>
      <c r="G25" s="3"/>
      <c r="H25" s="12">
        <f>C25*F$24+D25*F$25</f>
        <v>446</v>
      </c>
      <c r="I25" s="3"/>
      <c r="J25" s="12">
        <f>MOD(H25,26)</f>
        <v>4</v>
      </c>
      <c r="K25" s="3"/>
      <c r="L25" s="3" t="s">
        <v>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12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3">
        <v>2</v>
      </c>
      <c r="B27" s="24" t="s">
        <v>22</v>
      </c>
      <c r="C27" s="3">
        <f>$L$14</f>
        <v>25</v>
      </c>
      <c r="D27" s="3">
        <f>$M$14</f>
        <v>1</v>
      </c>
      <c r="E27" s="3"/>
      <c r="F27" s="3">
        <f t="shared" ref="F25:F40" si="0">CODE(B27)-65</f>
        <v>21</v>
      </c>
      <c r="G27" s="3"/>
      <c r="H27" s="12">
        <f>C27*F$27+D27*F$28</f>
        <v>541</v>
      </c>
      <c r="I27" s="3"/>
      <c r="J27" s="12">
        <f t="shared" ref="J25:J40" si="1">MOD(H27,26)</f>
        <v>21</v>
      </c>
      <c r="K27" s="3"/>
      <c r="L27" s="3" t="s">
        <v>22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3"/>
      <c r="B28" s="24" t="s">
        <v>17</v>
      </c>
      <c r="C28" s="3">
        <f>$L$15</f>
        <v>22</v>
      </c>
      <c r="D28" s="3">
        <f>$M$15</f>
        <v>23</v>
      </c>
      <c r="E28" s="3"/>
      <c r="F28" s="3">
        <f t="shared" si="0"/>
        <v>16</v>
      </c>
      <c r="G28" s="3"/>
      <c r="H28" s="12">
        <f>C28*F$27+D28*F$28</f>
        <v>830</v>
      </c>
      <c r="I28" s="3"/>
      <c r="J28" s="12">
        <f t="shared" si="1"/>
        <v>24</v>
      </c>
      <c r="K28" s="3"/>
      <c r="L28" s="3" t="s">
        <v>25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12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3">
        <v>3</v>
      </c>
      <c r="B30" s="24" t="s">
        <v>16</v>
      </c>
      <c r="C30" s="3">
        <f>$L$14</f>
        <v>25</v>
      </c>
      <c r="D30" s="3">
        <f>$M$14</f>
        <v>1</v>
      </c>
      <c r="E30" s="3"/>
      <c r="F30" s="3">
        <f t="shared" si="0"/>
        <v>15</v>
      </c>
      <c r="G30" s="3"/>
      <c r="H30" s="12">
        <f>C30*F$30+D30*F$31</f>
        <v>381</v>
      </c>
      <c r="I30" s="3"/>
      <c r="J30" s="12">
        <f t="shared" si="1"/>
        <v>17</v>
      </c>
      <c r="K30" s="3"/>
      <c r="L30" s="3" t="s">
        <v>18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5">
      <c r="A31" s="3"/>
      <c r="B31" s="24" t="s">
        <v>7</v>
      </c>
      <c r="C31" s="3">
        <f>$L$15</f>
        <v>22</v>
      </c>
      <c r="D31" s="3">
        <f>$M$15</f>
        <v>23</v>
      </c>
      <c r="E31" s="3"/>
      <c r="F31" s="3">
        <f t="shared" si="0"/>
        <v>6</v>
      </c>
      <c r="G31" s="3"/>
      <c r="H31" s="12">
        <f>C31*F$30+D31*F$31</f>
        <v>468</v>
      </c>
      <c r="I31" s="3"/>
      <c r="J31" s="12">
        <f t="shared" si="1"/>
        <v>0</v>
      </c>
      <c r="K31" s="3"/>
      <c r="L31" s="3" t="s"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 x14ac:dyDescent="0.35">
      <c r="A32" s="3"/>
      <c r="B32" s="3"/>
      <c r="C32" s="3"/>
      <c r="D32" s="3"/>
      <c r="E32" s="3"/>
      <c r="F32" s="3"/>
      <c r="G32" s="3"/>
      <c r="H32" s="12"/>
      <c r="I32" s="3"/>
      <c r="J32" s="12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 x14ac:dyDescent="0.35">
      <c r="A33" s="3">
        <v>4</v>
      </c>
      <c r="B33" s="24" t="s">
        <v>14</v>
      </c>
      <c r="C33" s="3">
        <f>$L$14</f>
        <v>25</v>
      </c>
      <c r="D33" s="3">
        <f>$M$14</f>
        <v>1</v>
      </c>
      <c r="E33" s="3"/>
      <c r="F33" s="3">
        <f t="shared" si="0"/>
        <v>13</v>
      </c>
      <c r="G33" s="3"/>
      <c r="H33" s="12">
        <f>C33*F$33+D33*F$34</f>
        <v>325</v>
      </c>
      <c r="I33" s="3"/>
      <c r="J33" s="12">
        <f t="shared" si="1"/>
        <v>13</v>
      </c>
      <c r="K33" s="3"/>
      <c r="L33" s="3" t="s">
        <v>14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 x14ac:dyDescent="0.35">
      <c r="A34" s="3"/>
      <c r="B34" s="24" t="s">
        <v>1</v>
      </c>
      <c r="C34" s="3">
        <f>$L$15</f>
        <v>22</v>
      </c>
      <c r="D34" s="3">
        <f>$M$15</f>
        <v>23</v>
      </c>
      <c r="E34" s="3"/>
      <c r="F34" s="3">
        <f t="shared" si="0"/>
        <v>0</v>
      </c>
      <c r="G34" s="3"/>
      <c r="H34" s="12">
        <f>C34*F$33+D34*F$34</f>
        <v>286</v>
      </c>
      <c r="I34" s="3"/>
      <c r="J34" s="12">
        <f t="shared" si="1"/>
        <v>0</v>
      </c>
      <c r="K34" s="3"/>
      <c r="L34" s="3" t="s"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5">
      <c r="A35" s="3"/>
      <c r="B35" s="3"/>
      <c r="C35" s="3"/>
      <c r="D35" s="3"/>
      <c r="E35" s="3"/>
      <c r="F35" s="3"/>
      <c r="G35" s="3"/>
      <c r="H35" s="12"/>
      <c r="I35" s="3"/>
      <c r="J35" s="12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5">
      <c r="A36" s="3">
        <v>5</v>
      </c>
      <c r="B36" s="24" t="s">
        <v>21</v>
      </c>
      <c r="C36" s="3">
        <f>$L$14</f>
        <v>25</v>
      </c>
      <c r="D36" s="3">
        <f>$M$14</f>
        <v>1</v>
      </c>
      <c r="E36" s="3"/>
      <c r="F36" s="3">
        <f t="shared" si="0"/>
        <v>20</v>
      </c>
      <c r="G36" s="3"/>
      <c r="H36" s="12">
        <f>C36*F$36+D36*F$37</f>
        <v>507</v>
      </c>
      <c r="I36" s="3"/>
      <c r="J36" s="12">
        <f t="shared" si="1"/>
        <v>13</v>
      </c>
      <c r="K36" s="3"/>
      <c r="L36" s="3" t="s">
        <v>14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5">
      <c r="A37" s="3"/>
      <c r="B37" s="24" t="s">
        <v>8</v>
      </c>
      <c r="C37" s="3">
        <f>$L$15</f>
        <v>22</v>
      </c>
      <c r="D37" s="3">
        <f>$M$15</f>
        <v>23</v>
      </c>
      <c r="E37" s="3"/>
      <c r="F37" s="3">
        <f t="shared" si="0"/>
        <v>7</v>
      </c>
      <c r="G37" s="3"/>
      <c r="H37" s="12">
        <f t="shared" ref="H37" si="2">C37*F$36+D37*F$37</f>
        <v>601</v>
      </c>
      <c r="I37" s="3"/>
      <c r="J37" s="12">
        <f t="shared" si="1"/>
        <v>3</v>
      </c>
      <c r="K37" s="3"/>
      <c r="L37" s="3" t="s">
        <v>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5">
      <c r="A38" s="3"/>
      <c r="B38" s="3"/>
      <c r="C38" s="3"/>
      <c r="D38" s="3"/>
      <c r="E38" s="3"/>
      <c r="F38" s="3"/>
      <c r="G38" s="3"/>
      <c r="H38" s="12"/>
      <c r="I38" s="3"/>
      <c r="J38" s="12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5">
      <c r="A39" s="3">
        <v>6</v>
      </c>
      <c r="B39" s="24" t="s">
        <v>25</v>
      </c>
      <c r="C39" s="3">
        <f>$L$14</f>
        <v>25</v>
      </c>
      <c r="D39" s="3">
        <f>$M$14</f>
        <v>1</v>
      </c>
      <c r="E39" s="3"/>
      <c r="F39" s="3">
        <f t="shared" si="0"/>
        <v>24</v>
      </c>
      <c r="G39" s="3"/>
      <c r="H39" s="12">
        <f>C39*F$39+D39*F$40</f>
        <v>624</v>
      </c>
      <c r="I39" s="3"/>
      <c r="J39" s="12">
        <f t="shared" si="1"/>
        <v>0</v>
      </c>
      <c r="K39" s="3"/>
      <c r="L39" s="3" t="s"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5">
      <c r="A40" s="3"/>
      <c r="B40" s="24" t="s">
        <v>25</v>
      </c>
      <c r="C40" s="3">
        <f>$L$15</f>
        <v>22</v>
      </c>
      <c r="D40" s="3">
        <f>$M$15</f>
        <v>23</v>
      </c>
      <c r="E40" s="3"/>
      <c r="F40" s="3">
        <f t="shared" si="0"/>
        <v>24</v>
      </c>
      <c r="G40" s="3"/>
      <c r="H40" s="12">
        <f>C40*F$39+D40*F$40</f>
        <v>1080</v>
      </c>
      <c r="I40" s="3"/>
      <c r="J40" s="12">
        <f t="shared" si="1"/>
        <v>14</v>
      </c>
      <c r="K40" s="3"/>
      <c r="L40" s="3" t="s">
        <v>15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mergeCells count="10">
    <mergeCell ref="N24:S24"/>
    <mergeCell ref="D15:E15"/>
    <mergeCell ref="J15:K15"/>
    <mergeCell ref="I8:K8"/>
    <mergeCell ref="P8:Q8"/>
    <mergeCell ref="J1:N2"/>
    <mergeCell ref="A19:F19"/>
    <mergeCell ref="C22:D22"/>
    <mergeCell ref="L22:M22"/>
    <mergeCell ref="F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2022-12-03T16:27:41Z</dcterms:modified>
</cp:coreProperties>
</file>