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내 드라이브\DataAnalytic\교육\20211025 스마트 모빌리티 인재양성\엑셀교재\"/>
    </mc:Choice>
  </mc:AlternateContent>
  <bookViews>
    <workbookView xWindow="4230" yWindow="0" windowWidth="27390" windowHeight="12840" tabRatio="794" firstSheet="1" activeTab="15"/>
  </bookViews>
  <sheets>
    <sheet name="Sheet4" sheetId="28" r:id="rId1"/>
    <sheet name="그래프_2" sheetId="29" r:id="rId2"/>
    <sheet name="그래프_1" sheetId="27" r:id="rId3"/>
    <sheet name="|||" sheetId="26" r:id="rId4"/>
    <sheet name="함수" sheetId="25" r:id="rId5"/>
    <sheet name="실습2" sheetId="24" r:id="rId6"/>
    <sheet name="||" sheetId="23" r:id="rId7"/>
    <sheet name="실습1" sheetId="15" r:id="rId8"/>
    <sheet name="사원정보" sheetId="16" r:id="rId9"/>
    <sheet name="|" sheetId="14" r:id="rId10"/>
    <sheet name="part1" sheetId="1" r:id="rId11"/>
    <sheet name="left와mid" sheetId="2" r:id="rId12"/>
    <sheet name="rounddown" sheetId="3" r:id="rId13"/>
    <sheet name="round중첩" sheetId="4" r:id="rId14"/>
    <sheet name="indirect" sheetId="22" r:id="rId15"/>
    <sheet name="count" sheetId="6" r:id="rId16"/>
    <sheet name="rank" sheetId="7" r:id="rId17"/>
    <sheet name="sumif와 averageif" sheetId="8" r:id="rId18"/>
    <sheet name="Large와Small " sheetId="10" r:id="rId19"/>
    <sheet name="틀고정과나누기" sheetId="11" r:id="rId20"/>
    <sheet name="IF" sheetId="12" r:id="rId21"/>
    <sheet name="결과값수식" sheetId="13" r:id="rId22"/>
    <sheet name="vlookup" sheetId="20" r:id="rId23"/>
    <sheet name="hlookup" sheetId="21" r:id="rId24"/>
  </sheets>
  <definedNames>
    <definedName name="_xlchart.v1.0" hidden="1">그래프_2!$B$6</definedName>
    <definedName name="_xlchart.v1.1" hidden="1">그래프_2!$B$6:$B$12</definedName>
    <definedName name="_xlchart.v1.10" hidden="1">그래프_2!$C$6:$C$12</definedName>
    <definedName name="_xlchart.v1.2" hidden="1">그래프_2!$D$5</definedName>
    <definedName name="_xlchart.v1.3" hidden="1">그래프_2!$D$6</definedName>
    <definedName name="_xlchart.v1.4" hidden="1">그래프_2!$D$6:$D$12</definedName>
    <definedName name="_xlchart.v1.5" hidden="1">그래프_2!$E$5</definedName>
    <definedName name="_xlchart.v1.6" hidden="1">그래프_2!$E$6</definedName>
    <definedName name="_xlchart.v1.7" hidden="1">그래프_2!$E$6:$E$12</definedName>
    <definedName name="_xlchart.v1.8" hidden="1">그래프_2!$B$6:$B$12</definedName>
    <definedName name="_xlchart.v1.9" hidden="1">그래프_2!$C$5</definedName>
    <definedName name="Agnt">실습2!#REF!</definedName>
    <definedName name="Order">실습2!#REF!</definedName>
    <definedName name="구분">실습2!#REF!</definedName>
    <definedName name="유형">실습2!#REF!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6" l="1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5" i="6"/>
  <c r="J12" i="29" l="1"/>
  <c r="J11" i="29"/>
  <c r="J10" i="29"/>
  <c r="J9" i="29"/>
  <c r="J8" i="29"/>
  <c r="J7" i="29"/>
  <c r="J6" i="29"/>
  <c r="E18" i="20" l="1"/>
  <c r="C4" i="15" l="1"/>
  <c r="D4" i="15"/>
  <c r="E4" i="15"/>
  <c r="F4" i="15" s="1"/>
  <c r="C5" i="15"/>
  <c r="D5" i="15"/>
  <c r="E5" i="15" s="1"/>
  <c r="F5" i="15" s="1"/>
  <c r="C6" i="15"/>
  <c r="D6" i="15"/>
  <c r="E6" i="15" s="1"/>
  <c r="F6" i="15" s="1"/>
  <c r="C7" i="15"/>
  <c r="D7" i="15"/>
  <c r="E7" i="15"/>
  <c r="F7" i="15" s="1"/>
  <c r="C8" i="15"/>
  <c r="D8" i="15"/>
  <c r="E8" i="15" s="1"/>
  <c r="F8" i="15" s="1"/>
  <c r="C9" i="15"/>
  <c r="D9" i="15"/>
  <c r="E9" i="15" s="1"/>
  <c r="F9" i="15" s="1"/>
  <c r="C10" i="15"/>
  <c r="D10" i="15"/>
  <c r="E10" i="15" s="1"/>
  <c r="F10" i="15" s="1"/>
  <c r="C11" i="15"/>
  <c r="D11" i="15"/>
  <c r="E11" i="15" s="1"/>
  <c r="F11" i="15" s="1"/>
  <c r="F3" i="15"/>
  <c r="E3" i="15"/>
  <c r="D3" i="15"/>
  <c r="C3" i="15"/>
  <c r="E21" i="21" l="1"/>
  <c r="F21" i="21"/>
  <c r="E22" i="21"/>
  <c r="F22" i="21"/>
  <c r="E23" i="21"/>
  <c r="F23" i="21"/>
  <c r="E24" i="21"/>
  <c r="F24" i="21"/>
  <c r="E25" i="21"/>
  <c r="F25" i="21"/>
  <c r="E26" i="21"/>
  <c r="F26" i="21"/>
  <c r="E27" i="21"/>
  <c r="F27" i="21"/>
  <c r="E28" i="21"/>
  <c r="F28" i="21"/>
  <c r="E29" i="21"/>
  <c r="F29" i="21"/>
  <c r="F20" i="21"/>
  <c r="E20" i="21"/>
  <c r="D8" i="22" l="1"/>
  <c r="D7" i="22"/>
  <c r="D6" i="22"/>
  <c r="D5" i="22"/>
  <c r="D4" i="22"/>
  <c r="G61" i="11" l="1"/>
  <c r="I61" i="11" s="1"/>
  <c r="I60" i="11"/>
  <c r="G60" i="11"/>
  <c r="C60" i="11"/>
  <c r="C61" i="11" s="1"/>
  <c r="G59" i="11"/>
  <c r="I59" i="11" s="1"/>
  <c r="G58" i="11"/>
  <c r="I58" i="11" s="1"/>
  <c r="C58" i="11"/>
  <c r="I57" i="11"/>
  <c r="G57" i="11"/>
  <c r="C57" i="11"/>
  <c r="G56" i="11"/>
  <c r="I56" i="11" s="1"/>
  <c r="G55" i="11"/>
  <c r="I55" i="11" s="1"/>
  <c r="I54" i="11"/>
  <c r="G54" i="11"/>
  <c r="C54" i="11"/>
  <c r="C55" i="11" s="1"/>
  <c r="G53" i="11"/>
  <c r="I53" i="11" s="1"/>
  <c r="G52" i="11"/>
  <c r="I52" i="11" s="1"/>
  <c r="I51" i="11"/>
  <c r="G51" i="11"/>
  <c r="C51" i="11"/>
  <c r="C52" i="11" s="1"/>
  <c r="G50" i="11"/>
  <c r="I50" i="11" s="1"/>
  <c r="G49" i="11"/>
  <c r="I49" i="11" s="1"/>
  <c r="C49" i="11"/>
  <c r="I48" i="11"/>
  <c r="G48" i="11"/>
  <c r="C48" i="11"/>
  <c r="G47" i="11"/>
  <c r="I47" i="11" s="1"/>
  <c r="G46" i="11"/>
  <c r="I46" i="11" s="1"/>
  <c r="I45" i="11"/>
  <c r="G45" i="11"/>
  <c r="C45" i="11"/>
  <c r="C46" i="11" s="1"/>
  <c r="G44" i="11"/>
  <c r="I44" i="11" s="1"/>
  <c r="C44" i="11"/>
  <c r="I43" i="11"/>
  <c r="G43" i="11"/>
  <c r="I42" i="11"/>
  <c r="G42" i="11"/>
  <c r="G41" i="11"/>
  <c r="I41" i="11" s="1"/>
  <c r="C41" i="11"/>
  <c r="C42" i="11" s="1"/>
  <c r="G40" i="11"/>
  <c r="I40" i="11" s="1"/>
  <c r="I39" i="11"/>
  <c r="G39" i="11"/>
  <c r="C39" i="11"/>
  <c r="G38" i="11"/>
  <c r="I38" i="11" s="1"/>
  <c r="C38" i="11"/>
  <c r="I37" i="11"/>
  <c r="G37" i="11"/>
  <c r="G36" i="11"/>
  <c r="I36" i="11" s="1"/>
  <c r="C36" i="11"/>
  <c r="G35" i="11"/>
  <c r="I35" i="11" s="1"/>
  <c r="G34" i="11"/>
  <c r="I34" i="11" s="1"/>
  <c r="I33" i="11"/>
  <c r="G33" i="11"/>
  <c r="G32" i="11"/>
  <c r="I32" i="11" s="1"/>
  <c r="C32" i="11"/>
  <c r="C33" i="11" s="1"/>
  <c r="C34" i="11" s="1"/>
  <c r="G31" i="11"/>
  <c r="I31" i="11" s="1"/>
  <c r="I30" i="11"/>
  <c r="G30" i="11"/>
  <c r="G29" i="11"/>
  <c r="I29" i="11" s="1"/>
  <c r="I28" i="11"/>
  <c r="G28" i="11"/>
  <c r="C28" i="11"/>
  <c r="C29" i="11" s="1"/>
  <c r="C30" i="11" s="1"/>
  <c r="G27" i="11"/>
  <c r="I27" i="11" s="1"/>
  <c r="G26" i="11"/>
  <c r="I26" i="11" s="1"/>
  <c r="I25" i="11"/>
  <c r="G25" i="11"/>
  <c r="G24" i="11"/>
  <c r="I24" i="11" s="1"/>
  <c r="G23" i="11"/>
  <c r="I23" i="11" s="1"/>
  <c r="C23" i="11"/>
  <c r="C24" i="11" s="1"/>
  <c r="C25" i="11" s="1"/>
  <c r="C26" i="11" s="1"/>
  <c r="G22" i="11"/>
  <c r="I22" i="11" s="1"/>
  <c r="G21" i="11"/>
  <c r="I21" i="11" s="1"/>
  <c r="I20" i="11"/>
  <c r="G20" i="11"/>
  <c r="C20" i="11"/>
  <c r="C21" i="11" s="1"/>
  <c r="G19" i="11"/>
  <c r="I19" i="11" s="1"/>
  <c r="G18" i="11"/>
  <c r="I18" i="11" s="1"/>
  <c r="C18" i="11"/>
  <c r="I17" i="11"/>
  <c r="G17" i="11"/>
  <c r="I16" i="11"/>
  <c r="G16" i="11"/>
  <c r="G15" i="11"/>
  <c r="I15" i="11" s="1"/>
  <c r="G14" i="11"/>
  <c r="I14" i="11" s="1"/>
  <c r="C14" i="11"/>
  <c r="C15" i="11" s="1"/>
  <c r="C16" i="11" s="1"/>
  <c r="G13" i="11"/>
  <c r="I13" i="11" s="1"/>
  <c r="G12" i="11"/>
  <c r="I12" i="11" s="1"/>
  <c r="I11" i="11"/>
  <c r="G11" i="11"/>
  <c r="G10" i="11"/>
  <c r="I10" i="11" s="1"/>
  <c r="C10" i="11"/>
  <c r="C11" i="11" s="1"/>
  <c r="C12" i="11" s="1"/>
  <c r="G9" i="11"/>
  <c r="I9" i="11" s="1"/>
  <c r="I8" i="11"/>
  <c r="G8" i="11"/>
  <c r="C8" i="11"/>
  <c r="G7" i="11"/>
  <c r="I7" i="11" s="1"/>
  <c r="C7" i="11"/>
  <c r="I6" i="11"/>
  <c r="G6" i="11"/>
  <c r="I18" i="10"/>
  <c r="I17" i="10"/>
  <c r="I16" i="10"/>
  <c r="I15" i="10"/>
  <c r="I14" i="10"/>
  <c r="I13" i="10"/>
  <c r="I12" i="10"/>
  <c r="I11" i="10"/>
  <c r="I10" i="10"/>
  <c r="I9" i="10"/>
  <c r="I8" i="10"/>
  <c r="I7" i="10"/>
  <c r="G61" i="8"/>
  <c r="I61" i="8" s="1"/>
  <c r="G60" i="8"/>
  <c r="I60" i="8" s="1"/>
  <c r="G59" i="8"/>
  <c r="I59" i="8" s="1"/>
  <c r="G58" i="8"/>
  <c r="I58" i="8" s="1"/>
  <c r="G57" i="8"/>
  <c r="I57" i="8" s="1"/>
  <c r="I56" i="8"/>
  <c r="G56" i="8"/>
  <c r="G55" i="8"/>
  <c r="I55" i="8" s="1"/>
  <c r="G54" i="8"/>
  <c r="I54" i="8" s="1"/>
  <c r="G53" i="8"/>
  <c r="I53" i="8" s="1"/>
  <c r="G52" i="8"/>
  <c r="I52" i="8" s="1"/>
  <c r="G51" i="8"/>
  <c r="I51" i="8" s="1"/>
  <c r="G50" i="8"/>
  <c r="I50" i="8" s="1"/>
  <c r="G49" i="8"/>
  <c r="I49" i="8" s="1"/>
  <c r="I48" i="8"/>
  <c r="G48" i="8"/>
  <c r="G47" i="8"/>
  <c r="I47" i="8" s="1"/>
  <c r="G46" i="8"/>
  <c r="I46" i="8" s="1"/>
  <c r="G45" i="8"/>
  <c r="I45" i="8" s="1"/>
  <c r="G44" i="8"/>
  <c r="I44" i="8" s="1"/>
  <c r="G43" i="8"/>
  <c r="I43" i="8" s="1"/>
  <c r="G42" i="8"/>
  <c r="I42" i="8" s="1"/>
  <c r="G41" i="8"/>
  <c r="I41" i="8" s="1"/>
  <c r="I40" i="8"/>
  <c r="G40" i="8"/>
  <c r="G39" i="8"/>
  <c r="I39" i="8" s="1"/>
  <c r="G38" i="8"/>
  <c r="I38" i="8" s="1"/>
  <c r="G37" i="8"/>
  <c r="I37" i="8" s="1"/>
  <c r="G36" i="8"/>
  <c r="I36" i="8" s="1"/>
  <c r="G35" i="8"/>
  <c r="I35" i="8" s="1"/>
  <c r="G34" i="8"/>
  <c r="I34" i="8" s="1"/>
  <c r="G33" i="8"/>
  <c r="I33" i="8" s="1"/>
  <c r="G32" i="8"/>
  <c r="I32" i="8" s="1"/>
  <c r="G31" i="8"/>
  <c r="I31" i="8" s="1"/>
  <c r="G30" i="8"/>
  <c r="I30" i="8" s="1"/>
  <c r="G29" i="8"/>
  <c r="I29" i="8" s="1"/>
  <c r="G28" i="8"/>
  <c r="I28" i="8" s="1"/>
  <c r="I27" i="8"/>
  <c r="G27" i="8"/>
  <c r="G26" i="8"/>
  <c r="I26" i="8" s="1"/>
  <c r="G25" i="8"/>
  <c r="I25" i="8" s="1"/>
  <c r="G24" i="8"/>
  <c r="I24" i="8" s="1"/>
  <c r="G23" i="8"/>
  <c r="I23" i="8" s="1"/>
  <c r="G22" i="8"/>
  <c r="I22" i="8" s="1"/>
  <c r="G21" i="8"/>
  <c r="I21" i="8" s="1"/>
  <c r="G20" i="8"/>
  <c r="I20" i="8" s="1"/>
  <c r="G19" i="8"/>
  <c r="I19" i="8" s="1"/>
  <c r="G18" i="8"/>
  <c r="I18" i="8" s="1"/>
  <c r="G17" i="8"/>
  <c r="I17" i="8" s="1"/>
  <c r="G16" i="8"/>
  <c r="I16" i="8" s="1"/>
  <c r="G15" i="8"/>
  <c r="I15" i="8" s="1"/>
  <c r="G14" i="8"/>
  <c r="I14" i="8" s="1"/>
  <c r="I13" i="8"/>
  <c r="G13" i="8"/>
  <c r="G12" i="8"/>
  <c r="I12" i="8" s="1"/>
  <c r="G11" i="8"/>
  <c r="I11" i="8" s="1"/>
  <c r="G10" i="8"/>
  <c r="I10" i="8" s="1"/>
  <c r="G9" i="8"/>
  <c r="I9" i="8" s="1"/>
  <c r="G8" i="8"/>
  <c r="I8" i="8" s="1"/>
  <c r="G7" i="8"/>
  <c r="I7" i="8" s="1"/>
  <c r="G6" i="8"/>
  <c r="I6" i="8" s="1"/>
</calcChain>
</file>

<file path=xl/sharedStrings.xml><?xml version="1.0" encoding="utf-8"?>
<sst xmlns="http://schemas.openxmlformats.org/spreadsheetml/2006/main" count="1342" uniqueCount="602">
  <si>
    <t>left()</t>
    <phoneticPr fontId="4" type="noConversion"/>
  </si>
  <si>
    <t>=left(텍스트,문자수)</t>
    <phoneticPr fontId="4" type="noConversion"/>
  </si>
  <si>
    <t>mid()</t>
    <phoneticPr fontId="4" type="noConversion"/>
  </si>
  <si>
    <t>=mid(텍스트, 시작숫자, 문자수)</t>
    <phoneticPr fontId="4" type="noConversion"/>
  </si>
  <si>
    <t>right()</t>
    <phoneticPr fontId="4" type="noConversion"/>
  </si>
  <si>
    <t>=right(텍스트,문자수)</t>
    <phoneticPr fontId="4" type="noConversion"/>
  </si>
  <si>
    <t>rounddown()</t>
    <phoneticPr fontId="4" type="noConversion"/>
  </si>
  <si>
    <t>=ROUNDDOWN(숫자, 소수점수)</t>
    <phoneticPr fontId="4" type="noConversion"/>
  </si>
  <si>
    <t>round()</t>
    <phoneticPr fontId="4" type="noConversion"/>
  </si>
  <si>
    <t>=ROUND(숫자, 소수점수)</t>
    <phoneticPr fontId="4" type="noConversion"/>
  </si>
  <si>
    <t>count()</t>
    <phoneticPr fontId="4" type="noConversion"/>
  </si>
  <si>
    <t>=count(셀)</t>
    <phoneticPr fontId="4" type="noConversion"/>
  </si>
  <si>
    <t>rank()</t>
    <phoneticPr fontId="4" type="noConversion"/>
  </si>
  <si>
    <t>=RANK(숫자, 참조영역,정렬)</t>
    <phoneticPr fontId="4" type="noConversion"/>
  </si>
  <si>
    <t>sumif()</t>
    <phoneticPr fontId="4" type="noConversion"/>
  </si>
  <si>
    <t>=SUMIF(참조영역, 대상, 합계영역)</t>
    <phoneticPr fontId="4" type="noConversion"/>
  </si>
  <si>
    <t>averageif()</t>
    <phoneticPr fontId="4" type="noConversion"/>
  </si>
  <si>
    <t>=AVERAGEIF(참조영역, 대상, 평균영역)</t>
    <phoneticPr fontId="4" type="noConversion"/>
  </si>
  <si>
    <t>sumifs()</t>
    <phoneticPr fontId="4" type="noConversion"/>
  </si>
  <si>
    <t>=sumifs(합계영역, 참조영역, 대상,….)</t>
    <phoneticPr fontId="4" type="noConversion"/>
  </si>
  <si>
    <t>averageifs()</t>
    <phoneticPr fontId="4" type="noConversion"/>
  </si>
  <si>
    <t>=averageifs(평균영역, 참조영역, 대상,…)</t>
    <phoneticPr fontId="4" type="noConversion"/>
  </si>
  <si>
    <t>large()</t>
    <phoneticPr fontId="4" type="noConversion"/>
  </si>
  <si>
    <t>=LARGE(영역, 도출순위)</t>
    <phoneticPr fontId="4" type="noConversion"/>
  </si>
  <si>
    <t>small()</t>
    <phoneticPr fontId="4" type="noConversion"/>
  </si>
  <si>
    <t>=SMALL(영역, 도출순위)</t>
    <phoneticPr fontId="4" type="noConversion"/>
  </si>
  <si>
    <t>if()</t>
    <phoneticPr fontId="4" type="noConversion"/>
  </si>
  <si>
    <t>교육생 명단</t>
    <phoneticPr fontId="3" type="noConversion"/>
  </si>
  <si>
    <t xml:space="preserve">기준일 : </t>
    <phoneticPr fontId="3" type="noConversion"/>
  </si>
  <si>
    <t>성명</t>
    <phoneticPr fontId="3" type="noConversion"/>
  </si>
  <si>
    <t>주민번호</t>
    <phoneticPr fontId="3" type="noConversion"/>
  </si>
  <si>
    <t>년</t>
    <phoneticPr fontId="3" type="noConversion"/>
  </si>
  <si>
    <t>월</t>
    <phoneticPr fontId="3" type="noConversion"/>
  </si>
  <si>
    <t>일</t>
    <phoneticPr fontId="3" type="noConversion"/>
  </si>
  <si>
    <t>장은주</t>
    <phoneticPr fontId="13" type="noConversion"/>
  </si>
  <si>
    <t>020325-4******</t>
  </si>
  <si>
    <t>김세원</t>
    <phoneticPr fontId="13" type="noConversion"/>
  </si>
  <si>
    <t>021201-3******</t>
    <phoneticPr fontId="3" type="noConversion"/>
  </si>
  <si>
    <t>한혜경</t>
    <phoneticPr fontId="13" type="noConversion"/>
  </si>
  <si>
    <t>001020-4******</t>
    <phoneticPr fontId="3" type="noConversion"/>
  </si>
  <si>
    <t>이영미</t>
    <phoneticPr fontId="13" type="noConversion"/>
  </si>
  <si>
    <t>031129-3******</t>
    <phoneticPr fontId="3" type="noConversion"/>
  </si>
  <si>
    <t>김효린</t>
    <phoneticPr fontId="13" type="noConversion"/>
  </si>
  <si>
    <t>030929-4******</t>
    <phoneticPr fontId="3" type="noConversion"/>
  </si>
  <si>
    <t>방명호</t>
    <phoneticPr fontId="13" type="noConversion"/>
  </si>
  <si>
    <t>040509-4******</t>
    <phoneticPr fontId="3" type="noConversion"/>
  </si>
  <si>
    <t>권성호</t>
    <phoneticPr fontId="13" type="noConversion"/>
  </si>
  <si>
    <t>040321-2******</t>
    <phoneticPr fontId="3" type="noConversion"/>
  </si>
  <si>
    <t>최윤희</t>
    <phoneticPr fontId="13" type="noConversion"/>
  </si>
  <si>
    <t>000413-4******</t>
    <phoneticPr fontId="3" type="noConversion"/>
  </si>
  <si>
    <t>방현숙</t>
    <phoneticPr fontId="13" type="noConversion"/>
  </si>
  <si>
    <t>031110-3******</t>
    <phoneticPr fontId="3" type="noConversion"/>
  </si>
  <si>
    <t>아르바이트 임금 지급 내역</t>
    <phoneticPr fontId="3" type="noConversion"/>
  </si>
  <si>
    <t>이름</t>
    <phoneticPr fontId="3" type="noConversion"/>
  </si>
  <si>
    <t>단가(h)</t>
    <phoneticPr fontId="3" type="noConversion"/>
  </si>
  <si>
    <t>시간</t>
    <phoneticPr fontId="3" type="noConversion"/>
  </si>
  <si>
    <t>금액</t>
    <phoneticPr fontId="3" type="noConversion"/>
  </si>
  <si>
    <t>소득세</t>
    <phoneticPr fontId="3" type="noConversion"/>
  </si>
  <si>
    <t>실지급액</t>
    <phoneticPr fontId="3" type="noConversion"/>
  </si>
  <si>
    <t>중장년 ICT 특화 과정 교육 결과</t>
    <phoneticPr fontId="3" type="noConversion"/>
  </si>
  <si>
    <t>출석번호</t>
    <phoneticPr fontId="3" type="noConversion"/>
  </si>
  <si>
    <t>연령</t>
    <phoneticPr fontId="3" type="noConversion"/>
  </si>
  <si>
    <t>지역</t>
    <phoneticPr fontId="3" type="noConversion"/>
  </si>
  <si>
    <t>보고서 이론</t>
    <phoneticPr fontId="3" type="noConversion"/>
  </si>
  <si>
    <t>보고서 실무</t>
    <phoneticPr fontId="3" type="noConversion"/>
  </si>
  <si>
    <t>프레젠테이션</t>
    <phoneticPr fontId="3" type="noConversion"/>
  </si>
  <si>
    <t>평균</t>
    <phoneticPr fontId="3" type="noConversion"/>
  </si>
  <si>
    <t>시흥</t>
  </si>
  <si>
    <t>부천</t>
  </si>
  <si>
    <t>안양</t>
  </si>
  <si>
    <t>광명</t>
  </si>
  <si>
    <t>안산</t>
  </si>
  <si>
    <t>인천</t>
  </si>
  <si>
    <t>김동원</t>
    <phoneticPr fontId="13" type="noConversion"/>
  </si>
  <si>
    <t>지현우</t>
    <phoneticPr fontId="13" type="noConversion"/>
  </si>
  <si>
    <t>곽세형</t>
    <phoneticPr fontId="13" type="noConversion"/>
  </si>
  <si>
    <t>강명훈</t>
    <phoneticPr fontId="13" type="noConversion"/>
  </si>
  <si>
    <t>이준희</t>
    <phoneticPr fontId="13" type="noConversion"/>
  </si>
  <si>
    <t>성동호</t>
    <phoneticPr fontId="13" type="noConversion"/>
  </si>
  <si>
    <t>박민규</t>
    <phoneticPr fontId="13" type="noConversion"/>
  </si>
  <si>
    <t>김찬효</t>
    <phoneticPr fontId="13" type="noConversion"/>
  </si>
  <si>
    <t>한경하</t>
    <phoneticPr fontId="13" type="noConversion"/>
  </si>
  <si>
    <t>이혜림</t>
    <phoneticPr fontId="13" type="noConversion"/>
  </si>
  <si>
    <t>최선하</t>
    <phoneticPr fontId="13" type="noConversion"/>
  </si>
  <si>
    <t>중장년 ICT 특화 과정 출석부</t>
    <phoneticPr fontId="3" type="noConversion"/>
  </si>
  <si>
    <t>출석 일수</t>
    <phoneticPr fontId="3" type="noConversion"/>
  </si>
  <si>
    <t>○</t>
    <phoneticPr fontId="13" type="noConversion"/>
  </si>
  <si>
    <t>○</t>
  </si>
  <si>
    <t>○</t>
    <phoneticPr fontId="3" type="noConversion"/>
  </si>
  <si>
    <t>출석인원</t>
    <phoneticPr fontId="3" type="noConversion"/>
  </si>
  <si>
    <t>결석인원</t>
    <phoneticPr fontId="3" type="noConversion"/>
  </si>
  <si>
    <t>수료 인원/8일 이상</t>
    <phoneticPr fontId="3" type="noConversion"/>
  </si>
  <si>
    <t>수료 인원수</t>
    <phoneticPr fontId="3" type="noConversion"/>
  </si>
  <si>
    <t>평가점수</t>
    <phoneticPr fontId="3" type="noConversion"/>
  </si>
  <si>
    <t>과제점수</t>
    <phoneticPr fontId="3" type="noConversion"/>
  </si>
  <si>
    <t>점수</t>
    <phoneticPr fontId="3" type="noConversion"/>
  </si>
  <si>
    <t>순위</t>
    <phoneticPr fontId="3" type="noConversion"/>
  </si>
  <si>
    <t>동구</t>
    <phoneticPr fontId="3" type="noConversion"/>
  </si>
  <si>
    <t>수영구</t>
    <phoneticPr fontId="3" type="noConversion"/>
  </si>
  <si>
    <t>서구</t>
    <phoneticPr fontId="3" type="noConversion"/>
  </si>
  <si>
    <t>동래구</t>
    <phoneticPr fontId="3" type="noConversion"/>
  </si>
  <si>
    <t>남구</t>
    <phoneticPr fontId="3" type="noConversion"/>
  </si>
  <si>
    <t>거래처 매출 현황</t>
    <phoneticPr fontId="3" type="noConversion"/>
  </si>
  <si>
    <t>일자</t>
    <phoneticPr fontId="13" type="noConversion"/>
  </si>
  <si>
    <t>지점명</t>
    <phoneticPr fontId="13" type="noConversion"/>
  </si>
  <si>
    <t>품명</t>
    <phoneticPr fontId="13" type="noConversion"/>
  </si>
  <si>
    <t>단가</t>
    <phoneticPr fontId="13" type="noConversion"/>
  </si>
  <si>
    <t>수량</t>
    <phoneticPr fontId="13" type="noConversion"/>
  </si>
  <si>
    <t>금액</t>
    <phoneticPr fontId="13" type="noConversion"/>
  </si>
  <si>
    <t>입금액</t>
    <phoneticPr fontId="13" type="noConversion"/>
  </si>
  <si>
    <t>미수금액</t>
    <phoneticPr fontId="13" type="noConversion"/>
  </si>
  <si>
    <t>부천점의 금액 합계</t>
    <phoneticPr fontId="3" type="noConversion"/>
  </si>
  <si>
    <t>부천점의 금액 평균</t>
    <phoneticPr fontId="3" type="noConversion"/>
  </si>
  <si>
    <t>안산점</t>
    <phoneticPr fontId="3" type="noConversion"/>
  </si>
  <si>
    <t>잉크젯프린터</t>
  </si>
  <si>
    <t>아이패드</t>
  </si>
  <si>
    <t>노트북</t>
  </si>
  <si>
    <t>광명점</t>
    <phoneticPr fontId="3" type="noConversion"/>
  </si>
  <si>
    <t>빔프로젝트</t>
  </si>
  <si>
    <t>부천점의 아이패드 판매 금액의 합계</t>
    <phoneticPr fontId="17" type="noConversion"/>
  </si>
  <si>
    <t>PC</t>
  </si>
  <si>
    <t>부천점</t>
    <phoneticPr fontId="3" type="noConversion"/>
  </si>
  <si>
    <t>부천점의 아이패드 판매 금액의 평균</t>
    <phoneticPr fontId="17" type="noConversion"/>
  </si>
  <si>
    <t>마우스패드(스틸)</t>
    <phoneticPr fontId="3" type="noConversion"/>
  </si>
  <si>
    <t>마우스</t>
    <phoneticPr fontId="3" type="noConversion"/>
  </si>
  <si>
    <t>군포점</t>
    <phoneticPr fontId="3" type="noConversion"/>
  </si>
  <si>
    <t>송도점</t>
    <phoneticPr fontId="3" type="noConversion"/>
  </si>
  <si>
    <t>시흥점</t>
    <phoneticPr fontId="3" type="noConversion"/>
  </si>
  <si>
    <t>배곧점</t>
    <phoneticPr fontId="3" type="noConversion"/>
  </si>
  <si>
    <t>정왕점</t>
    <phoneticPr fontId="3" type="noConversion"/>
  </si>
  <si>
    <t>대야점</t>
    <phoneticPr fontId="3" type="noConversion"/>
  </si>
  <si>
    <t>하중동</t>
    <phoneticPr fontId="3" type="noConversion"/>
  </si>
  <si>
    <t>장곡동</t>
    <phoneticPr fontId="3" type="noConversion"/>
  </si>
  <si>
    <t>중동점</t>
    <phoneticPr fontId="3" type="noConversion"/>
  </si>
  <si>
    <t>상동점</t>
    <phoneticPr fontId="3" type="noConversion"/>
  </si>
  <si>
    <t>화성점</t>
    <phoneticPr fontId="3" type="noConversion"/>
  </si>
  <si>
    <t>오산점</t>
    <phoneticPr fontId="3" type="noConversion"/>
  </si>
  <si>
    <t>원미점</t>
    <phoneticPr fontId="3" type="noConversion"/>
  </si>
  <si>
    <t>팀별 현황</t>
    <phoneticPr fontId="3" type="noConversion"/>
  </si>
  <si>
    <t>A팀</t>
  </si>
  <si>
    <t>B팀</t>
  </si>
  <si>
    <t>C팀</t>
  </si>
  <si>
    <t>D팀</t>
  </si>
  <si>
    <t>E팀</t>
  </si>
  <si>
    <t>총합계</t>
  </si>
  <si>
    <t>순위</t>
  </si>
  <si>
    <t>합계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</si>
  <si>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</si>
  <si>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</si>
  <si>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</si>
  <si>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</si>
  <si>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</si>
  <si>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</si>
  <si>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</si>
  <si>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</si>
  <si>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</si>
  <si>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</si>
  <si>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</si>
  <si>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</si>
  <si>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팀별 합계</t>
  </si>
  <si>
    <t>팀별 평균</t>
  </si>
  <si>
    <t>직원 정보화 교육 평가 결과</t>
    <phoneticPr fontId="13" type="noConversion"/>
  </si>
  <si>
    <t>장은주</t>
    <phoneticPr fontId="3" type="noConversion"/>
  </si>
  <si>
    <t>평균점수</t>
    <phoneticPr fontId="3" type="noConversion"/>
  </si>
  <si>
    <t>평가</t>
    <phoneticPr fontId="3" type="noConversion"/>
  </si>
  <si>
    <t>김용민</t>
    <phoneticPr fontId="13" type="noConversion"/>
  </si>
  <si>
    <t>과제</t>
    <phoneticPr fontId="3" type="noConversion"/>
  </si>
  <si>
    <t>총점</t>
    <phoneticPr fontId="3" type="noConversion"/>
  </si>
  <si>
    <t>제출</t>
    <phoneticPr fontId="3" type="noConversion"/>
  </si>
  <si>
    <t>사원번호</t>
    <phoneticPr fontId="23" type="noConversion"/>
  </si>
  <si>
    <t>사원이름</t>
    <phoneticPr fontId="3" type="noConversion"/>
  </si>
  <si>
    <t>입사일</t>
    <phoneticPr fontId="3" type="noConversion"/>
  </si>
  <si>
    <t>근속년수</t>
    <phoneticPr fontId="3" type="noConversion"/>
  </si>
  <si>
    <t>휴가일수</t>
    <phoneticPr fontId="3" type="noConversion"/>
  </si>
  <si>
    <t>CG92134</t>
    <phoneticPr fontId="23" type="noConversion"/>
  </si>
  <si>
    <t>CG92117</t>
    <phoneticPr fontId="23" type="noConversion"/>
  </si>
  <si>
    <t>CG92111</t>
    <phoneticPr fontId="23" type="noConversion"/>
  </si>
  <si>
    <t>CG91119</t>
    <phoneticPr fontId="23" type="noConversion"/>
  </si>
  <si>
    <t>CG91115</t>
    <phoneticPr fontId="23" type="noConversion"/>
  </si>
  <si>
    <t>CG91113</t>
    <phoneticPr fontId="23" type="noConversion"/>
  </si>
  <si>
    <t>CG90118</t>
    <phoneticPr fontId="23" type="noConversion"/>
  </si>
  <si>
    <t>CG90116</t>
    <phoneticPr fontId="23" type="noConversion"/>
  </si>
  <si>
    <t>CG90112</t>
    <phoneticPr fontId="23" type="noConversion"/>
  </si>
  <si>
    <t>직위</t>
  </si>
  <si>
    <t>성별</t>
  </si>
  <si>
    <t>나이</t>
    <phoneticPr fontId="23" type="noConversion"/>
  </si>
  <si>
    <t>입사일</t>
  </si>
  <si>
    <t>자택 전화</t>
  </si>
  <si>
    <t>내선 번호</t>
  </si>
  <si>
    <t>박병철</t>
    <phoneticPr fontId="3" type="noConversion"/>
  </si>
  <si>
    <t>사원</t>
    <phoneticPr fontId="23" type="noConversion"/>
  </si>
  <si>
    <t>남</t>
    <phoneticPr fontId="3" type="noConversion"/>
  </si>
  <si>
    <t>(02)578-8988</t>
  </si>
  <si>
    <t>고원지</t>
  </si>
  <si>
    <t>과장</t>
    <phoneticPr fontId="23" type="noConversion"/>
  </si>
  <si>
    <t>여</t>
    <phoneticPr fontId="3" type="noConversion"/>
  </si>
  <si>
    <t>(031)69-0136</t>
  </si>
  <si>
    <t>김동호</t>
  </si>
  <si>
    <t>(061)73-0256</t>
  </si>
  <si>
    <t>김소훈</t>
  </si>
  <si>
    <t>대리</t>
    <phoneticPr fontId="23" type="noConversion"/>
  </si>
  <si>
    <t>여</t>
  </si>
  <si>
    <t>(051)587-4783</t>
  </si>
  <si>
    <t>정수란</t>
  </si>
  <si>
    <t>부장</t>
    <phoneticPr fontId="23" type="noConversion"/>
  </si>
  <si>
    <t>(031)515-0278</t>
  </si>
  <si>
    <t>조예준</t>
  </si>
  <si>
    <t>남</t>
  </si>
  <si>
    <t>(041)518-3876</t>
  </si>
  <si>
    <t>한재호</t>
  </si>
  <si>
    <t>(041)19-1784</t>
  </si>
  <si>
    <t>김기연</t>
    <phoneticPr fontId="3" type="noConversion"/>
  </si>
  <si>
    <t>(061)983-1985</t>
  </si>
  <si>
    <t>신재우</t>
    <phoneticPr fontId="3" type="noConversion"/>
  </si>
  <si>
    <t>(051)465-1248</t>
  </si>
  <si>
    <t>90~100</t>
    <phoneticPr fontId="3" type="noConversion"/>
  </si>
  <si>
    <t>80~90</t>
    <phoneticPr fontId="3" type="noConversion"/>
  </si>
  <si>
    <t>70~80</t>
    <phoneticPr fontId="3" type="noConversion"/>
  </si>
  <si>
    <t>60미만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</si>
  <si>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</si>
  <si>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</si>
  <si>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</si>
  <si>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</si>
  <si>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등급</t>
    <phoneticPr fontId="3" type="noConversion"/>
  </si>
  <si>
    <t>사원정보 시트에서 사원이름/입사일/근속년수를 불러와서 휴가일수를 계산하여라</t>
    <phoneticPr fontId="3" type="noConversion"/>
  </si>
  <si>
    <t>vlookup()</t>
    <phoneticPr fontId="3" type="noConversion"/>
  </si>
  <si>
    <t>문자열의 일부를 왼쪽부터 가지고 오는 함수</t>
    <phoneticPr fontId="3" type="noConversion"/>
  </si>
  <si>
    <t>문자열의 일부를 중간에서 가지고 오는 함수</t>
    <phoneticPr fontId="3" type="noConversion"/>
  </si>
  <si>
    <t>문자열의 일부를 오른쪽에서 가지고 오는 함수</t>
    <phoneticPr fontId="3" type="noConversion"/>
  </si>
  <si>
    <t>내림함수</t>
    <phoneticPr fontId="3" type="noConversion"/>
  </si>
  <si>
    <t>올림함수</t>
    <phoneticPr fontId="3" type="noConversion"/>
  </si>
  <si>
    <t>순위 매기는 함수</t>
    <phoneticPr fontId="3" type="noConversion"/>
  </si>
  <si>
    <t>조건에 맞는 합계를 구하는 함수</t>
    <phoneticPr fontId="3" type="noConversion"/>
  </si>
  <si>
    <t>조건에 맞는 평균을 구하는 함수</t>
    <phoneticPr fontId="3" type="noConversion"/>
  </si>
  <si>
    <t>여러 조건에 맞는 합계를 구하는 함수</t>
    <phoneticPr fontId="3" type="noConversion"/>
  </si>
  <si>
    <t>여러 조건에 맞는 평균을 구하는 함수</t>
    <phoneticPr fontId="3" type="noConversion"/>
  </si>
  <si>
    <t>큰 값을 반환하는 함수</t>
    <phoneticPr fontId="3" type="noConversion"/>
  </si>
  <si>
    <t>작은 값을 반환하는 함수</t>
    <phoneticPr fontId="3" type="noConversion"/>
  </si>
  <si>
    <t>옆으로 값을 찾아 가지고 오는 함수</t>
    <phoneticPr fontId="3" type="noConversion"/>
  </si>
  <si>
    <t>ID</t>
    <phoneticPr fontId="3" type="noConversion"/>
  </si>
  <si>
    <t>hlookup()</t>
    <phoneticPr fontId="3" type="noConversion"/>
  </si>
  <si>
    <t>밑으로 값을 찾아 가지고 오는 함수</t>
    <phoneticPr fontId="3" type="noConversion"/>
  </si>
  <si>
    <t>=hlookup(불러올값, 불러올 영역, 행번호, 정렬,정확도)</t>
    <phoneticPr fontId="3" type="noConversion"/>
  </si>
  <si>
    <t>=vlookup(불러올값, 불러올 영역, 열번호, 정렬,정확도)</t>
    <phoneticPr fontId="3" type="noConversion"/>
  </si>
  <si>
    <t>합계</t>
    <phoneticPr fontId="3" type="noConversion"/>
  </si>
  <si>
    <t>Large와Small 시트를 참고하여 팀별 합계와 평균을 가지고 오시오</t>
    <phoneticPr fontId="3" type="noConversion"/>
  </si>
  <si>
    <t>=IF(조건 판단하는 내용, 내용이 참일경우 값, 내용이 거짓일경우 값)</t>
    <phoneticPr fontId="3" type="noConversion"/>
  </si>
  <si>
    <t>조건을 기준으로 충족하는 경우와 그렇지 않은 경우에 사용하는 함수</t>
    <phoneticPr fontId="3" type="noConversion"/>
  </si>
  <si>
    <t>No</t>
    <phoneticPr fontId="3" type="noConversion"/>
  </si>
  <si>
    <t>함수</t>
    <phoneticPr fontId="3" type="noConversion"/>
  </si>
  <si>
    <t>설명</t>
    <phoneticPr fontId="3" type="noConversion"/>
  </si>
  <si>
    <t>사용법</t>
    <phoneticPr fontId="3" type="noConversion"/>
  </si>
  <si>
    <t>CODE</t>
    <phoneticPr fontId="13" type="noConversion"/>
  </si>
  <si>
    <t>P010</t>
    <phoneticPr fontId="13" type="noConversion"/>
  </si>
  <si>
    <t>P020</t>
    <phoneticPr fontId="3" type="noConversion"/>
  </si>
  <si>
    <t>P030</t>
    <phoneticPr fontId="3" type="noConversion"/>
  </si>
  <si>
    <t>P040</t>
    <phoneticPr fontId="3" type="noConversion"/>
  </si>
  <si>
    <t>P050</t>
    <phoneticPr fontId="3" type="noConversion"/>
  </si>
  <si>
    <t>P060</t>
    <phoneticPr fontId="3" type="noConversion"/>
  </si>
  <si>
    <t>P070</t>
    <phoneticPr fontId="3" type="noConversion"/>
  </si>
  <si>
    <t>P080</t>
    <phoneticPr fontId="3" type="noConversion"/>
  </si>
  <si>
    <t>P090</t>
    <phoneticPr fontId="3" type="noConversion"/>
  </si>
  <si>
    <t>P100</t>
    <phoneticPr fontId="3" type="noConversion"/>
  </si>
  <si>
    <t>PLANT</t>
    <phoneticPr fontId="13" type="noConversion"/>
  </si>
  <si>
    <t>SEHZ</t>
    <phoneticPr fontId="13" type="noConversion"/>
  </si>
  <si>
    <t>SEV</t>
    <phoneticPr fontId="13" type="noConversion"/>
  </si>
  <si>
    <t>SIEL</t>
    <phoneticPr fontId="13" type="noConversion"/>
  </si>
  <si>
    <t>SSKMT</t>
    <phoneticPr fontId="13" type="noConversion"/>
  </si>
  <si>
    <t>TSTC</t>
    <phoneticPr fontId="13" type="noConversion"/>
  </si>
  <si>
    <t>TSTC-DI</t>
    <phoneticPr fontId="13" type="noConversion"/>
  </si>
  <si>
    <t>TSOE</t>
    <phoneticPr fontId="13" type="noConversion"/>
  </si>
  <si>
    <t>SESC</t>
    <phoneticPr fontId="13" type="noConversion"/>
  </si>
  <si>
    <t>SEVT</t>
    <phoneticPr fontId="13" type="noConversion"/>
  </si>
  <si>
    <t>SEV-DI</t>
    <phoneticPr fontId="13" type="noConversion"/>
  </si>
  <si>
    <t>지역</t>
    <phoneticPr fontId="13" type="noConversion"/>
  </si>
  <si>
    <t>부산</t>
    <phoneticPr fontId="13" type="noConversion"/>
  </si>
  <si>
    <t>서울</t>
    <phoneticPr fontId="13" type="noConversion"/>
  </si>
  <si>
    <t>경기</t>
    <phoneticPr fontId="13" type="noConversion"/>
  </si>
  <si>
    <t>광주</t>
    <phoneticPr fontId="13" type="noConversion"/>
  </si>
  <si>
    <t>인천</t>
    <phoneticPr fontId="13" type="noConversion"/>
  </si>
  <si>
    <t>대전</t>
    <phoneticPr fontId="13" type="noConversion"/>
  </si>
  <si>
    <t>진해</t>
    <phoneticPr fontId="13" type="noConversion"/>
  </si>
  <si>
    <t>전주</t>
    <phoneticPr fontId="13" type="noConversion"/>
  </si>
  <si>
    <t>목포</t>
    <phoneticPr fontId="13" type="noConversion"/>
  </si>
  <si>
    <t>마산</t>
    <phoneticPr fontId="13" type="noConversion"/>
  </si>
  <si>
    <t>주문번호</t>
    <phoneticPr fontId="13" type="noConversion"/>
  </si>
  <si>
    <t>수량</t>
    <phoneticPr fontId="3" type="noConversion"/>
  </si>
  <si>
    <t>P010</t>
    <phoneticPr fontId="3" type="noConversion"/>
  </si>
  <si>
    <t>P015</t>
    <phoneticPr fontId="3" type="noConversion"/>
  </si>
  <si>
    <t>P017</t>
    <phoneticPr fontId="3" type="noConversion"/>
  </si>
  <si>
    <t>P025</t>
    <phoneticPr fontId="3" type="noConversion"/>
  </si>
  <si>
    <t>P044</t>
    <phoneticPr fontId="3" type="noConversion"/>
  </si>
  <si>
    <t>P077</t>
    <phoneticPr fontId="3" type="noConversion"/>
  </si>
  <si>
    <t>P085</t>
    <phoneticPr fontId="3" type="noConversion"/>
  </si>
  <si>
    <t>아래 기준을 통해 Plant와 지역을 채우시오</t>
    <phoneticPr fontId="3" type="noConversion"/>
  </si>
  <si>
    <t>SHIPCODE</t>
    <phoneticPr fontId="13" type="noConversion"/>
  </si>
  <si>
    <t>부산</t>
    <phoneticPr fontId="3" type="noConversion"/>
  </si>
  <si>
    <t>마산</t>
    <phoneticPr fontId="3" type="noConversion"/>
  </si>
  <si>
    <t>SHIPCODE</t>
    <phoneticPr fontId="3" type="noConversion"/>
  </si>
  <si>
    <t>목포</t>
    <phoneticPr fontId="3" type="noConversion"/>
  </si>
  <si>
    <t>P003</t>
  </si>
  <si>
    <t>C550-14</t>
  </si>
  <si>
    <t>P004</t>
  </si>
  <si>
    <t>C6K0-01</t>
  </si>
  <si>
    <t>서울</t>
    <phoneticPr fontId="3" type="noConversion"/>
  </si>
  <si>
    <t>P006</t>
  </si>
  <si>
    <t>C6F0-04</t>
  </si>
  <si>
    <t>광주</t>
    <phoneticPr fontId="3" type="noConversion"/>
  </si>
  <si>
    <t>P010</t>
  </si>
  <si>
    <t>C5H0-07</t>
  </si>
  <si>
    <t>P009</t>
  </si>
  <si>
    <t>C5H2-01</t>
  </si>
  <si>
    <t>인천</t>
    <phoneticPr fontId="3" type="noConversion"/>
  </si>
  <si>
    <t>P001</t>
    <phoneticPr fontId="13" type="noConversion"/>
  </si>
  <si>
    <t>C670-04</t>
  </si>
  <si>
    <t>P002</t>
  </si>
  <si>
    <t>C5H0-01</t>
  </si>
  <si>
    <t>진해</t>
    <phoneticPr fontId="3" type="noConversion"/>
  </si>
  <si>
    <t>P005</t>
  </si>
  <si>
    <t>C6F0-01</t>
  </si>
  <si>
    <t>P008</t>
  </si>
  <si>
    <t>C6H0-01</t>
    <phoneticPr fontId="13" type="noConversion"/>
  </si>
  <si>
    <t>P007</t>
  </si>
  <si>
    <t>K601-01</t>
  </si>
  <si>
    <t>오른쪽 표를 참조하여 아래 표를 채우시오</t>
    <phoneticPr fontId="3" type="noConversion"/>
  </si>
  <si>
    <t>round중첩 시트를 참고하여 ID를 가지고 남은 값을 불러오시오</t>
    <phoneticPr fontId="3" type="noConversion"/>
  </si>
  <si>
    <t>*제출을 10점 가산하여 총점을 만드시오</t>
    <phoneticPr fontId="3" type="noConversion"/>
  </si>
  <si>
    <t>*교육생의 평가를 등급으로 표시하시오</t>
    <phoneticPr fontId="3" type="noConversion"/>
  </si>
  <si>
    <t>Large함수</t>
    <phoneticPr fontId="3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</si>
  <si>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mall함</t>
    </r>
    <r>
      <rPr>
        <sz val="11"/>
        <color theme="1"/>
        <rFont val="맑은 고딕"/>
        <family val="2"/>
        <charset val="129"/>
        <scheme val="minor"/>
      </rPr>
      <t>수</t>
    </r>
    <phoneticPr fontId="3" type="noConversion"/>
  </si>
  <si>
    <t>counta()</t>
    <phoneticPr fontId="4" type="noConversion"/>
  </si>
  <si>
    <t>countblank()</t>
    <phoneticPr fontId="4" type="noConversion"/>
  </si>
  <si>
    <t>=COUNTBLANK(영역)</t>
    <phoneticPr fontId="3" type="noConversion"/>
  </si>
  <si>
    <t>=COUNTA(영역)</t>
  </si>
  <si>
    <t>채워져 있는 셀을 세리는 함수</t>
    <phoneticPr fontId="3" type="noConversion"/>
  </si>
  <si>
    <t>빈 셀을 세리는 함수</t>
    <phoneticPr fontId="3" type="noConversion"/>
  </si>
  <si>
    <t>숫자가 포함된 셀을 세리는 함수</t>
    <phoneticPr fontId="3" type="noConversion"/>
  </si>
  <si>
    <t>countif()</t>
    <phoneticPr fontId="3" type="noConversion"/>
  </si>
  <si>
    <t>=COUNTIF(영역, 참조할 대상)</t>
    <phoneticPr fontId="3" type="noConversion"/>
  </si>
  <si>
    <t>조건에 맞는 셀 개수 세리는 함수</t>
    <phoneticPr fontId="3" type="noConversion"/>
  </si>
  <si>
    <t>*hint</t>
    <phoneticPr fontId="3" type="noConversion"/>
  </si>
  <si>
    <t>번호</t>
    <phoneticPr fontId="13" type="noConversion"/>
  </si>
  <si>
    <t>셀주소</t>
    <phoneticPr fontId="3" type="noConversion"/>
  </si>
  <si>
    <t>셀값</t>
    <phoneticPr fontId="13" type="noConversion"/>
  </si>
  <si>
    <t>셀값에 해당하는 셀 주소의 값</t>
    <phoneticPr fontId="13" type="noConversion"/>
  </si>
  <si>
    <t>NO.01</t>
    <phoneticPr fontId="3" type="noConversion"/>
  </si>
  <si>
    <t>NO.02</t>
  </si>
  <si>
    <t>업체code</t>
    <phoneticPr fontId="28" type="noConversion"/>
  </si>
  <si>
    <t>NO.03</t>
  </si>
  <si>
    <t>SEZ</t>
    <phoneticPr fontId="28" type="noConversion"/>
  </si>
  <si>
    <t>NO.04</t>
  </si>
  <si>
    <t>SEV</t>
    <phoneticPr fontId="28" type="noConversion"/>
  </si>
  <si>
    <t>NO.05</t>
  </si>
  <si>
    <t>SID</t>
    <phoneticPr fontId="28" type="noConversion"/>
  </si>
  <si>
    <t>SSK</t>
    <phoneticPr fontId="28" type="noConversion"/>
  </si>
  <si>
    <t>TST</t>
    <phoneticPr fontId="28" type="noConversion"/>
  </si>
  <si>
    <t>TDI</t>
    <phoneticPr fontId="28" type="noConversion"/>
  </si>
  <si>
    <t>TSO</t>
    <phoneticPr fontId="28" type="noConversion"/>
  </si>
  <si>
    <t>SES</t>
    <phoneticPr fontId="28" type="noConversion"/>
  </si>
  <si>
    <t>SVT</t>
    <phoneticPr fontId="28" type="noConversion"/>
  </si>
  <si>
    <t>SVI</t>
    <phoneticPr fontId="28" type="noConversion"/>
  </si>
  <si>
    <t>=indirect(셀값)</t>
    <phoneticPr fontId="3" type="noConversion"/>
  </si>
  <si>
    <t>indirect()</t>
    <phoneticPr fontId="3" type="noConversion"/>
  </si>
  <si>
    <t>문자로 된 셀주소의 값을 가지고 오는 함수</t>
    <phoneticPr fontId="3" type="noConversion"/>
  </si>
  <si>
    <t>I8</t>
    <phoneticPr fontId="3" type="noConversion"/>
  </si>
  <si>
    <t>K11</t>
    <phoneticPr fontId="3" type="noConversion"/>
  </si>
  <si>
    <t>L10</t>
    <phoneticPr fontId="3" type="noConversion"/>
  </si>
  <si>
    <t>H4</t>
    <phoneticPr fontId="3" type="noConversion"/>
  </si>
  <si>
    <t>J11</t>
    <phoneticPr fontId="3" type="noConversion"/>
  </si>
  <si>
    <t>안산점</t>
  </si>
  <si>
    <t>광명점</t>
  </si>
  <si>
    <t>부천점</t>
  </si>
  <si>
    <t>군포점</t>
  </si>
  <si>
    <t>송도점</t>
  </si>
  <si>
    <t>시흥점</t>
  </si>
  <si>
    <t>배곧점</t>
  </si>
  <si>
    <t>정왕점</t>
  </si>
  <si>
    <t>대야점</t>
  </si>
  <si>
    <t>하중동</t>
  </si>
  <si>
    <t>장곡동</t>
  </si>
  <si>
    <t>중동점</t>
  </si>
  <si>
    <t>상동점</t>
  </si>
  <si>
    <t>화성점</t>
  </si>
  <si>
    <t>오산점</t>
  </si>
  <si>
    <t>원미점</t>
  </si>
  <si>
    <t>일자</t>
  </si>
  <si>
    <t>지점명</t>
  </si>
  <si>
    <t>품명</t>
  </si>
  <si>
    <t>단가</t>
  </si>
  <si>
    <t>수량</t>
  </si>
  <si>
    <t>금액</t>
  </si>
  <si>
    <t>입금액</t>
  </si>
  <si>
    <t>미수금액</t>
  </si>
  <si>
    <t>마우스패드(스틸)</t>
  </si>
  <si>
    <t>마우스</t>
  </si>
  <si>
    <t>아이패드</t>
    <phoneticPr fontId="3" type="noConversion"/>
  </si>
  <si>
    <t>잉크젯프린터</t>
    <phoneticPr fontId="3" type="noConversion"/>
  </si>
  <si>
    <t>미수비율</t>
    <phoneticPr fontId="3" type="noConversion"/>
  </si>
  <si>
    <t>단가</t>
    <phoneticPr fontId="3" type="noConversion"/>
  </si>
  <si>
    <t>아래의 자료에서 제품별 단가표를 만들어 오른쪽 표를 채우시오</t>
    <phoneticPr fontId="3" type="noConversion"/>
  </si>
  <si>
    <t>year()</t>
    <phoneticPr fontId="3" type="noConversion"/>
  </si>
  <si>
    <t>if()</t>
    <phoneticPr fontId="3" type="noConversion"/>
  </si>
  <si>
    <t>함수명</t>
    <phoneticPr fontId="3" type="noConversion"/>
  </si>
  <si>
    <t>수식</t>
    <phoneticPr fontId="3" type="noConversion"/>
  </si>
  <si>
    <t>YEAR</t>
    <phoneticPr fontId="3" type="noConversion"/>
  </si>
  <si>
    <t>=YEAR(날짜)</t>
    <phoneticPr fontId="3" type="noConversion"/>
  </si>
  <si>
    <r>
      <t xml:space="preserve">날짜에서 </t>
    </r>
    <r>
      <rPr>
        <sz val="11"/>
        <color rgb="FFFF0000"/>
        <rFont val="맑은 고딕"/>
        <family val="3"/>
        <charset val="129"/>
        <scheme val="minor"/>
      </rPr>
      <t>연</t>
    </r>
    <r>
      <rPr>
        <sz val="11"/>
        <color theme="1"/>
        <rFont val="맑은 고딕"/>
        <family val="3"/>
        <charset val="129"/>
        <scheme val="minor"/>
      </rPr>
      <t>을 표시</t>
    </r>
    <phoneticPr fontId="3" type="noConversion"/>
  </si>
  <si>
    <t>MONTH</t>
    <phoneticPr fontId="3" type="noConversion"/>
  </si>
  <si>
    <t>=MONTH(날짜)</t>
    <phoneticPr fontId="3" type="noConversion"/>
  </si>
  <si>
    <r>
      <t xml:space="preserve">날짜에서 </t>
    </r>
    <r>
      <rPr>
        <sz val="11"/>
        <color rgb="FFFF0000"/>
        <rFont val="맑은 고딕"/>
        <family val="3"/>
        <charset val="129"/>
        <scheme val="minor"/>
      </rPr>
      <t>월</t>
    </r>
    <r>
      <rPr>
        <sz val="11"/>
        <color theme="1"/>
        <rFont val="맑은 고딕"/>
        <family val="2"/>
        <charset val="129"/>
        <scheme val="minor"/>
      </rPr>
      <t>을 표시</t>
    </r>
    <phoneticPr fontId="3" type="noConversion"/>
  </si>
  <si>
    <t>DAY</t>
    <phoneticPr fontId="3" type="noConversion"/>
  </si>
  <si>
    <t>=DAY(날짜)</t>
    <phoneticPr fontId="3" type="noConversion"/>
  </si>
  <si>
    <r>
      <t xml:space="preserve">날짜에서 </t>
    </r>
    <r>
      <rPr>
        <sz val="11"/>
        <color rgb="FFFF0000"/>
        <rFont val="맑은 고딕"/>
        <family val="3"/>
        <charset val="129"/>
        <scheme val="minor"/>
      </rPr>
      <t>일</t>
    </r>
    <r>
      <rPr>
        <sz val="11"/>
        <color theme="1"/>
        <rFont val="맑은 고딕"/>
        <family val="2"/>
        <charset val="129"/>
        <scheme val="minor"/>
      </rPr>
      <t>을 표시</t>
    </r>
    <phoneticPr fontId="3" type="noConversion"/>
  </si>
  <si>
    <t>HOUR</t>
    <phoneticPr fontId="3" type="noConversion"/>
  </si>
  <si>
    <t>=HOUR(시간)</t>
    <phoneticPr fontId="3" type="noConversion"/>
  </si>
  <si>
    <r>
      <t xml:space="preserve">시간에서 </t>
    </r>
    <r>
      <rPr>
        <sz val="11"/>
        <color rgb="FFFF0000"/>
        <rFont val="맑은 고딕"/>
        <family val="3"/>
        <charset val="129"/>
        <scheme val="minor"/>
      </rPr>
      <t>시</t>
    </r>
    <r>
      <rPr>
        <sz val="11"/>
        <color theme="1"/>
        <rFont val="맑은 고딕"/>
        <family val="2"/>
        <charset val="129"/>
        <scheme val="minor"/>
      </rPr>
      <t>를 표시</t>
    </r>
    <phoneticPr fontId="3" type="noConversion"/>
  </si>
  <si>
    <t>MINUTE</t>
    <phoneticPr fontId="3" type="noConversion"/>
  </si>
  <si>
    <t>=MMINUTE(시간)</t>
    <phoneticPr fontId="3" type="noConversion"/>
  </si>
  <si>
    <r>
      <t xml:space="preserve">시간에서 </t>
    </r>
    <r>
      <rPr>
        <sz val="11"/>
        <color rgb="FFFF0000"/>
        <rFont val="맑은 고딕"/>
        <family val="3"/>
        <charset val="129"/>
        <scheme val="minor"/>
      </rPr>
      <t>분</t>
    </r>
    <r>
      <rPr>
        <sz val="11"/>
        <color theme="1"/>
        <rFont val="맑은 고딕"/>
        <family val="2"/>
        <charset val="129"/>
        <scheme val="minor"/>
      </rPr>
      <t>을 표시</t>
    </r>
    <phoneticPr fontId="3" type="noConversion"/>
  </si>
  <si>
    <t>SECOND</t>
    <phoneticPr fontId="3" type="noConversion"/>
  </si>
  <si>
    <t>=SECOND(시간)</t>
    <phoneticPr fontId="3" type="noConversion"/>
  </si>
  <si>
    <r>
      <t xml:space="preserve">시간에서 </t>
    </r>
    <r>
      <rPr>
        <sz val="11"/>
        <color rgb="FFFF0000"/>
        <rFont val="맑은 고딕"/>
        <family val="3"/>
        <charset val="129"/>
        <scheme val="minor"/>
      </rPr>
      <t>초</t>
    </r>
    <r>
      <rPr>
        <sz val="11"/>
        <color theme="1"/>
        <rFont val="맑은 고딕"/>
        <family val="2"/>
        <charset val="129"/>
        <scheme val="minor"/>
      </rPr>
      <t>를 표시</t>
    </r>
    <phoneticPr fontId="3" type="noConversion"/>
  </si>
  <si>
    <t>TODAY</t>
    <phoneticPr fontId="3" type="noConversion"/>
  </si>
  <si>
    <t>=TODAY()</t>
    <phoneticPr fontId="3" type="noConversion"/>
  </si>
  <si>
    <r>
      <rPr>
        <sz val="11"/>
        <color rgb="FFFF0000"/>
        <rFont val="맑은 고딕"/>
        <family val="3"/>
        <charset val="129"/>
        <scheme val="minor"/>
      </rPr>
      <t>오늘 날짜</t>
    </r>
    <r>
      <rPr>
        <sz val="11"/>
        <color theme="1"/>
        <rFont val="맑은 고딕"/>
        <family val="2"/>
        <charset val="129"/>
        <scheme val="minor"/>
      </rPr>
      <t xml:space="preserve"> 표시 (PC 설정 날짜 기준)</t>
    </r>
    <phoneticPr fontId="3" type="noConversion"/>
  </si>
  <si>
    <t>NOW</t>
    <phoneticPr fontId="3" type="noConversion"/>
  </si>
  <si>
    <t>=NOW()</t>
    <phoneticPr fontId="3" type="noConversion"/>
  </si>
  <si>
    <r>
      <rPr>
        <sz val="11"/>
        <color rgb="FFFF0000"/>
        <rFont val="맑은 고딕"/>
        <family val="3"/>
        <charset val="129"/>
        <scheme val="minor"/>
      </rPr>
      <t>오늘 날짜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1"/>
        <color rgb="FFFF0000"/>
        <rFont val="맑은 고딕"/>
        <family val="3"/>
        <charset val="129"/>
        <scheme val="minor"/>
      </rPr>
      <t>현재 시간</t>
    </r>
    <r>
      <rPr>
        <sz val="11"/>
        <color theme="1"/>
        <rFont val="맑은 고딕"/>
        <family val="2"/>
        <charset val="129"/>
        <scheme val="minor"/>
      </rPr>
      <t xml:space="preserve"> 표시 (PC 설정 날짜와 시간 기준)</t>
    </r>
    <phoneticPr fontId="3" type="noConversion"/>
  </si>
  <si>
    <t>DATE</t>
    <phoneticPr fontId="3" type="noConversion"/>
  </si>
  <si>
    <t>=DATE(연,월,일)</t>
    <phoneticPr fontId="3" type="noConversion"/>
  </si>
  <si>
    <r>
      <rPr>
        <sz val="11"/>
        <color rgb="FFFF0000"/>
        <rFont val="맑은 고딕"/>
        <family val="3"/>
        <charset val="129"/>
        <scheme val="minor"/>
      </rPr>
      <t>연,월,일</t>
    </r>
    <r>
      <rPr>
        <sz val="11"/>
        <color theme="1"/>
        <rFont val="맑은 고딕"/>
        <family val="2"/>
        <charset val="129"/>
        <scheme val="minor"/>
      </rPr>
      <t>자를 기준으로 표시</t>
    </r>
    <phoneticPr fontId="3" type="noConversion"/>
  </si>
  <si>
    <t>TIME</t>
    <phoneticPr fontId="3" type="noConversion"/>
  </si>
  <si>
    <t>=TIME(시,분,초)</t>
    <phoneticPr fontId="3" type="noConversion"/>
  </si>
  <si>
    <r>
      <rPr>
        <sz val="11"/>
        <color rgb="FFFF0000"/>
        <rFont val="맑은 고딕"/>
        <family val="3"/>
        <charset val="129"/>
        <scheme val="minor"/>
      </rPr>
      <t>시,분,초</t>
    </r>
    <r>
      <rPr>
        <sz val="11"/>
        <color theme="1"/>
        <rFont val="맑은 고딕"/>
        <family val="2"/>
        <charset val="129"/>
        <scheme val="minor"/>
      </rPr>
      <t>를 기준으로 표시</t>
    </r>
    <phoneticPr fontId="3" type="noConversion"/>
  </si>
  <si>
    <t>WEEKDAY</t>
    <phoneticPr fontId="3" type="noConversion"/>
  </si>
  <si>
    <t>=WEEKDAY(날짜,옵션)</t>
    <phoneticPr fontId="3" type="noConversion"/>
  </si>
  <si>
    <r>
      <t xml:space="preserve">날짜에 대한 </t>
    </r>
    <r>
      <rPr>
        <sz val="11"/>
        <color rgb="FFFF0000"/>
        <rFont val="맑은 고딕"/>
        <family val="3"/>
        <charset val="129"/>
        <scheme val="minor"/>
      </rPr>
      <t>요일</t>
    </r>
    <r>
      <rPr>
        <sz val="11"/>
        <color theme="1"/>
        <rFont val="맑은 고딕"/>
        <family val="2"/>
        <charset val="129"/>
        <scheme val="minor"/>
      </rPr>
      <t xml:space="preserve"> 표시</t>
    </r>
    <phoneticPr fontId="3" type="noConversion"/>
  </si>
  <si>
    <t>SUM</t>
    <phoneticPr fontId="3" type="noConversion"/>
  </si>
  <si>
    <t>=SUM(값1,값2,…)</t>
    <phoneticPr fontId="3" type="noConversion"/>
  </si>
  <si>
    <r>
      <t xml:space="preserve">값으로 주어진 숫자들의 </t>
    </r>
    <r>
      <rPr>
        <sz val="11"/>
        <color rgb="FFFF0000"/>
        <rFont val="맑은 고딕"/>
        <family val="3"/>
        <charset val="129"/>
        <scheme val="minor"/>
      </rPr>
      <t>합</t>
    </r>
    <r>
      <rPr>
        <sz val="11"/>
        <color theme="1"/>
        <rFont val="맑은 고딕"/>
        <family val="3"/>
        <charset val="129"/>
        <scheme val="minor"/>
      </rPr>
      <t>을 추출</t>
    </r>
    <phoneticPr fontId="3" type="noConversion"/>
  </si>
  <si>
    <t>SUMIF</t>
    <phoneticPr fontId="3" type="noConversion"/>
  </si>
  <si>
    <t>=SUMIF(범위1,조건,범위2)</t>
    <phoneticPr fontId="3" type="noConversion"/>
  </si>
  <si>
    <r>
      <rPr>
        <sz val="11"/>
        <color rgb="FFFF0000"/>
        <rFont val="맑은 고딕"/>
        <family val="3"/>
        <charset val="129"/>
        <scheme val="minor"/>
      </rPr>
      <t>범위1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sz val="11"/>
        <color rgb="FFFF0000"/>
        <rFont val="맑은 고딕"/>
        <family val="3"/>
        <charset val="129"/>
        <scheme val="minor"/>
      </rPr>
      <t>조건에 해당하는 범위2</t>
    </r>
    <r>
      <rPr>
        <sz val="11"/>
        <color theme="1"/>
        <rFont val="맑은 고딕"/>
        <family val="2"/>
        <charset val="129"/>
        <scheme val="minor"/>
      </rPr>
      <t xml:space="preserve">의 값의 </t>
    </r>
    <r>
      <rPr>
        <sz val="11"/>
        <color rgb="FFFF0000"/>
        <rFont val="맑은 고딕"/>
        <family val="3"/>
        <charset val="129"/>
        <scheme val="minor"/>
      </rPr>
      <t>합</t>
    </r>
    <r>
      <rPr>
        <sz val="11"/>
        <color theme="1"/>
        <rFont val="맑은 고딕"/>
        <family val="2"/>
        <charset val="129"/>
        <scheme val="minor"/>
      </rPr>
      <t>을 추출</t>
    </r>
    <phoneticPr fontId="3" type="noConversion"/>
  </si>
  <si>
    <t>COUNT</t>
    <phoneticPr fontId="3" type="noConversion"/>
  </si>
  <si>
    <t>=COUNT(값1,값2,…)</t>
    <phoneticPr fontId="3" type="noConversion"/>
  </si>
  <si>
    <r>
      <t xml:space="preserve">주어진 값들중 </t>
    </r>
    <r>
      <rPr>
        <sz val="11"/>
        <color rgb="FFFF0000"/>
        <rFont val="맑은 고딕"/>
        <family val="3"/>
        <charset val="129"/>
        <scheme val="minor"/>
      </rPr>
      <t>숫자가 있는 셀의 개수</t>
    </r>
    <r>
      <rPr>
        <sz val="11"/>
        <color theme="1"/>
        <rFont val="맑은 고딕"/>
        <family val="2"/>
        <charset val="129"/>
        <scheme val="minor"/>
      </rPr>
      <t xml:space="preserve"> 추출</t>
    </r>
    <phoneticPr fontId="3" type="noConversion"/>
  </si>
  <si>
    <t>COUNTA</t>
    <phoneticPr fontId="3" type="noConversion"/>
  </si>
  <si>
    <t>=COUNTA(값1,값2,…)</t>
    <phoneticPr fontId="3" type="noConversion"/>
  </si>
  <si>
    <r>
      <t xml:space="preserve">주어진 값들중 </t>
    </r>
    <r>
      <rPr>
        <sz val="11"/>
        <color rgb="FFFF0000"/>
        <rFont val="맑은 고딕"/>
        <family val="3"/>
        <charset val="129"/>
        <scheme val="minor"/>
      </rPr>
      <t>자료가 있는 셀의 개수</t>
    </r>
    <r>
      <rPr>
        <sz val="11"/>
        <color theme="1"/>
        <rFont val="맑은 고딕"/>
        <family val="2"/>
        <charset val="129"/>
        <scheme val="minor"/>
      </rPr>
      <t xml:space="preserve"> 추출</t>
    </r>
    <phoneticPr fontId="3" type="noConversion"/>
  </si>
  <si>
    <t>COUNTBLANK</t>
    <phoneticPr fontId="3" type="noConversion"/>
  </si>
  <si>
    <t>=COUNTBLANK(값1,값2,…)</t>
    <phoneticPr fontId="3" type="noConversion"/>
  </si>
  <si>
    <r>
      <t xml:space="preserve">주어진 값들중 </t>
    </r>
    <r>
      <rPr>
        <sz val="11"/>
        <color rgb="FFFF0000"/>
        <rFont val="맑은 고딕"/>
        <family val="3"/>
        <charset val="129"/>
        <scheme val="minor"/>
      </rPr>
      <t>자료가 없는 셀의 개수</t>
    </r>
    <r>
      <rPr>
        <sz val="11"/>
        <color theme="1"/>
        <rFont val="맑은 고딕"/>
        <family val="2"/>
        <charset val="129"/>
        <scheme val="minor"/>
      </rPr>
      <t xml:space="preserve"> 추출</t>
    </r>
    <phoneticPr fontId="3" type="noConversion"/>
  </si>
  <si>
    <t>COUNTIF</t>
    <phoneticPr fontId="3" type="noConversion"/>
  </si>
  <si>
    <t>=COUNTIF(범위,조건)</t>
    <phoneticPr fontId="3" type="noConversion"/>
  </si>
  <si>
    <r>
      <t xml:space="preserve">범위내에서 </t>
    </r>
    <r>
      <rPr>
        <sz val="11"/>
        <color rgb="FFFF0000"/>
        <rFont val="맑은 고딕"/>
        <family val="3"/>
        <charset val="129"/>
        <scheme val="minor"/>
      </rPr>
      <t>조건에 맞는 값들의 개수</t>
    </r>
    <r>
      <rPr>
        <sz val="11"/>
        <color theme="1"/>
        <rFont val="맑은 고딕"/>
        <family val="2"/>
        <charset val="129"/>
        <scheme val="minor"/>
      </rPr>
      <t>를 추출</t>
    </r>
    <phoneticPr fontId="3" type="noConversion"/>
  </si>
  <si>
    <t>AVERAGE</t>
    <phoneticPr fontId="3" type="noConversion"/>
  </si>
  <si>
    <t>=AVERAGE(값1,값2,…)</t>
    <phoneticPr fontId="3" type="noConversion"/>
  </si>
  <si>
    <r>
      <t xml:space="preserve">주어진 값들의 </t>
    </r>
    <r>
      <rPr>
        <sz val="11"/>
        <color rgb="FFFF0000"/>
        <rFont val="맑은 고딕"/>
        <family val="3"/>
        <charset val="129"/>
        <scheme val="minor"/>
      </rPr>
      <t>평균값</t>
    </r>
    <r>
      <rPr>
        <sz val="11"/>
        <color theme="1"/>
        <rFont val="맑은 고딕"/>
        <family val="2"/>
        <charset val="129"/>
        <scheme val="minor"/>
      </rPr>
      <t>을 추출</t>
    </r>
    <phoneticPr fontId="3" type="noConversion"/>
  </si>
  <si>
    <t>AVERAGEA</t>
    <phoneticPr fontId="3" type="noConversion"/>
  </si>
  <si>
    <t>=AVERAGEA(값1,값2,…)</t>
    <phoneticPr fontId="3" type="noConversion"/>
  </si>
  <si>
    <r>
      <t xml:space="preserve">주어진 값들중 </t>
    </r>
    <r>
      <rPr>
        <sz val="11"/>
        <color rgb="FFFF0000"/>
        <rFont val="맑은 고딕"/>
        <family val="3"/>
        <charset val="129"/>
        <scheme val="minor"/>
      </rPr>
      <t>숫자가 아닌 경우 0으로 판단하고 평균값</t>
    </r>
    <r>
      <rPr>
        <sz val="11"/>
        <color theme="1"/>
        <rFont val="맑은 고딕"/>
        <family val="2"/>
        <charset val="129"/>
        <scheme val="minor"/>
      </rPr>
      <t xml:space="preserve"> 추출</t>
    </r>
    <phoneticPr fontId="3" type="noConversion"/>
  </si>
  <si>
    <t>AVERAGEIF</t>
    <phoneticPr fontId="3" type="noConversion"/>
  </si>
  <si>
    <t>=AVERGAEIF(범위1,조건,범위2)</t>
    <phoneticPr fontId="3" type="noConversion"/>
  </si>
  <si>
    <r>
      <rPr>
        <sz val="11"/>
        <color rgb="FFFF0000"/>
        <rFont val="맑은 고딕"/>
        <family val="3"/>
        <charset val="129"/>
        <scheme val="minor"/>
      </rPr>
      <t>범위1</t>
    </r>
    <r>
      <rPr>
        <sz val="11"/>
        <color theme="1"/>
        <rFont val="맑은 고딕"/>
        <family val="3"/>
        <charset val="129"/>
        <scheme val="minor"/>
      </rPr>
      <t xml:space="preserve">에서 </t>
    </r>
    <r>
      <rPr>
        <sz val="11"/>
        <color rgb="FFFF0000"/>
        <rFont val="맑은 고딕"/>
        <family val="3"/>
        <charset val="129"/>
        <scheme val="minor"/>
      </rPr>
      <t>조건에 해당하는 범위2</t>
    </r>
    <r>
      <rPr>
        <sz val="11"/>
        <color theme="1"/>
        <rFont val="맑은 고딕"/>
        <family val="3"/>
        <charset val="129"/>
        <scheme val="minor"/>
      </rPr>
      <t xml:space="preserve">의 값들의 </t>
    </r>
    <r>
      <rPr>
        <sz val="11"/>
        <color rgb="FFFF0000"/>
        <rFont val="맑은 고딕"/>
        <family val="3"/>
        <charset val="129"/>
        <scheme val="minor"/>
      </rPr>
      <t>평균값</t>
    </r>
    <r>
      <rPr>
        <sz val="11"/>
        <color theme="1"/>
        <rFont val="맑은 고딕"/>
        <family val="3"/>
        <charset val="129"/>
        <scheme val="minor"/>
      </rPr>
      <t xml:space="preserve"> 추출</t>
    </r>
    <phoneticPr fontId="3" type="noConversion"/>
  </si>
  <si>
    <t>PRODUCT</t>
    <phoneticPr fontId="3" type="noConversion"/>
  </si>
  <si>
    <t>=PRODUCT(값1,값2,…)</t>
    <phoneticPr fontId="3" type="noConversion"/>
  </si>
  <si>
    <r>
      <t xml:space="preserve">값으로 주어진 숫자들의 </t>
    </r>
    <r>
      <rPr>
        <sz val="11"/>
        <color rgb="FFFF0000"/>
        <rFont val="맑은 고딕"/>
        <family val="3"/>
        <charset val="129"/>
        <scheme val="minor"/>
      </rPr>
      <t>곱</t>
    </r>
    <r>
      <rPr>
        <sz val="11"/>
        <color theme="1"/>
        <rFont val="맑은 고딕"/>
        <family val="2"/>
        <charset val="129"/>
        <scheme val="minor"/>
      </rPr>
      <t>을 추출</t>
    </r>
    <phoneticPr fontId="3" type="noConversion"/>
  </si>
  <si>
    <t>SUMPRODUCT</t>
    <phoneticPr fontId="3" type="noConversion"/>
  </si>
  <si>
    <t>=SUMPRODUCT(배열1,배열2,…)</t>
    <phoneticPr fontId="3" type="noConversion"/>
  </si>
  <si>
    <r>
      <t xml:space="preserve">범위내에서 </t>
    </r>
    <r>
      <rPr>
        <sz val="11"/>
        <color rgb="FFFF0000"/>
        <rFont val="맑은 고딕"/>
        <family val="3"/>
        <charset val="129"/>
        <scheme val="minor"/>
      </rPr>
      <t>조건에 맞는 값들의 곱</t>
    </r>
    <r>
      <rPr>
        <sz val="11"/>
        <color theme="1"/>
        <rFont val="맑은 고딕"/>
        <family val="2"/>
        <charset val="129"/>
        <scheme val="minor"/>
      </rPr>
      <t>을 추출</t>
    </r>
    <phoneticPr fontId="3" type="noConversion"/>
  </si>
  <si>
    <t>ROUND</t>
    <phoneticPr fontId="3" type="noConversion"/>
  </si>
  <si>
    <t>=ROUND(값,반올림 자리수)</t>
    <phoneticPr fontId="3" type="noConversion"/>
  </si>
  <si>
    <r>
      <t xml:space="preserve">주어진 값을 반올림 자리수를 기준으로 </t>
    </r>
    <r>
      <rPr>
        <sz val="11"/>
        <color rgb="FFFF0000"/>
        <rFont val="맑은 고딕"/>
        <family val="3"/>
        <charset val="129"/>
        <scheme val="minor"/>
      </rPr>
      <t>반올림</t>
    </r>
    <r>
      <rPr>
        <sz val="11"/>
        <color theme="1"/>
        <rFont val="맑은 고딕"/>
        <family val="2"/>
        <charset val="129"/>
        <scheme val="minor"/>
      </rPr>
      <t>하여 표시</t>
    </r>
    <phoneticPr fontId="3" type="noConversion"/>
  </si>
  <si>
    <t>ROUNDUP</t>
    <phoneticPr fontId="3" type="noConversion"/>
  </si>
  <si>
    <t>=ROUNDUP(값,올림 자리수)</t>
    <phoneticPr fontId="3" type="noConversion"/>
  </si>
  <si>
    <r>
      <t xml:space="preserve">주어진 값을 올림 자리수를 기준으로 </t>
    </r>
    <r>
      <rPr>
        <sz val="11"/>
        <color rgb="FFFF0000"/>
        <rFont val="맑은 고딕"/>
        <family val="3"/>
        <charset val="129"/>
        <scheme val="minor"/>
      </rPr>
      <t>올림</t>
    </r>
    <r>
      <rPr>
        <sz val="11"/>
        <color theme="1"/>
        <rFont val="맑은 고딕"/>
        <family val="2"/>
        <charset val="129"/>
        <scheme val="minor"/>
      </rPr>
      <t>하여 표시</t>
    </r>
    <phoneticPr fontId="3" type="noConversion"/>
  </si>
  <si>
    <t>ROUNDDOWN</t>
    <phoneticPr fontId="3" type="noConversion"/>
  </si>
  <si>
    <t>=ROUNDDOWN(값,내림 자리수)</t>
    <phoneticPr fontId="3" type="noConversion"/>
  </si>
  <si>
    <r>
      <t xml:space="preserve">주어진 값을 내림 자리수를 기준으로 </t>
    </r>
    <r>
      <rPr>
        <sz val="11"/>
        <color rgb="FFFF0000"/>
        <rFont val="맑은 고딕"/>
        <family val="3"/>
        <charset val="129"/>
        <scheme val="minor"/>
      </rPr>
      <t>내림</t>
    </r>
    <r>
      <rPr>
        <sz val="11"/>
        <color theme="1"/>
        <rFont val="맑은 고딕"/>
        <family val="2"/>
        <charset val="129"/>
        <scheme val="minor"/>
      </rPr>
      <t>하여 표시</t>
    </r>
    <phoneticPr fontId="3" type="noConversion"/>
  </si>
  <si>
    <t>MAX</t>
    <phoneticPr fontId="3" type="noConversion"/>
  </si>
  <si>
    <t>=MAX(값1,값2,…)</t>
    <phoneticPr fontId="3" type="noConversion"/>
  </si>
  <si>
    <r>
      <t xml:space="preserve">주어진 값들중 </t>
    </r>
    <r>
      <rPr>
        <sz val="11"/>
        <color rgb="FFFF0000"/>
        <rFont val="맑은 고딕"/>
        <family val="3"/>
        <charset val="129"/>
        <scheme val="minor"/>
      </rPr>
      <t>가장 큰 값</t>
    </r>
    <r>
      <rPr>
        <sz val="11"/>
        <color theme="1"/>
        <rFont val="맑은 고딕"/>
        <family val="2"/>
        <charset val="129"/>
        <scheme val="minor"/>
      </rPr>
      <t>을 표시</t>
    </r>
    <phoneticPr fontId="3" type="noConversion"/>
  </si>
  <si>
    <t>MIN</t>
    <phoneticPr fontId="3" type="noConversion"/>
  </si>
  <si>
    <t>=MIN(값1,값2,…)</t>
    <phoneticPr fontId="3" type="noConversion"/>
  </si>
  <si>
    <r>
      <t xml:space="preserve">주어진 값들중 </t>
    </r>
    <r>
      <rPr>
        <sz val="11"/>
        <color rgb="FFFF0000"/>
        <rFont val="맑은 고딕"/>
        <family val="3"/>
        <charset val="129"/>
        <scheme val="minor"/>
      </rPr>
      <t>가장 작은 값</t>
    </r>
    <r>
      <rPr>
        <sz val="11"/>
        <color theme="1"/>
        <rFont val="맑은 고딕"/>
        <family val="2"/>
        <charset val="129"/>
        <scheme val="minor"/>
      </rPr>
      <t>을 표시</t>
    </r>
    <phoneticPr fontId="3" type="noConversion"/>
  </si>
  <si>
    <t>LARGE</t>
    <phoneticPr fontId="3" type="noConversion"/>
  </si>
  <si>
    <t>=LARGE(범위,N번째)</t>
    <phoneticPr fontId="3" type="noConversion"/>
  </si>
  <si>
    <r>
      <t xml:space="preserve">범위내에서 </t>
    </r>
    <r>
      <rPr>
        <sz val="11"/>
        <color rgb="FFFF0000"/>
        <rFont val="맑은 고딕"/>
        <family val="3"/>
        <charset val="129"/>
        <scheme val="minor"/>
      </rPr>
      <t>N번째로 큰 값</t>
    </r>
    <r>
      <rPr>
        <sz val="11"/>
        <color theme="1"/>
        <rFont val="맑은 고딕"/>
        <family val="2"/>
        <charset val="129"/>
        <scheme val="minor"/>
      </rPr>
      <t>을 표시</t>
    </r>
    <phoneticPr fontId="3" type="noConversion"/>
  </si>
  <si>
    <t>SMALL</t>
    <phoneticPr fontId="3" type="noConversion"/>
  </si>
  <si>
    <t>=SMALL(범위,N번째)</t>
    <phoneticPr fontId="3" type="noConversion"/>
  </si>
  <si>
    <r>
      <t xml:space="preserve">범위내에서 </t>
    </r>
    <r>
      <rPr>
        <sz val="11"/>
        <color rgb="FFFF0000"/>
        <rFont val="맑은 고딕"/>
        <family val="3"/>
        <charset val="129"/>
        <scheme val="minor"/>
      </rPr>
      <t>N번째로 작은 값</t>
    </r>
    <r>
      <rPr>
        <sz val="11"/>
        <color theme="1"/>
        <rFont val="맑은 고딕"/>
        <family val="2"/>
        <charset val="129"/>
        <scheme val="minor"/>
      </rPr>
      <t>을 표시</t>
    </r>
    <phoneticPr fontId="3" type="noConversion"/>
  </si>
  <si>
    <t>MEDIAN</t>
    <phoneticPr fontId="3" type="noConversion"/>
  </si>
  <si>
    <t>=MEDIAN(값1,값2,…)</t>
    <phoneticPr fontId="3" type="noConversion"/>
  </si>
  <si>
    <r>
      <t xml:space="preserve">주어진 값들중 </t>
    </r>
    <r>
      <rPr>
        <sz val="11"/>
        <color rgb="FFFF0000"/>
        <rFont val="맑은 고딕"/>
        <family val="3"/>
        <charset val="129"/>
        <scheme val="minor"/>
      </rPr>
      <t>중간에 해당하는 값</t>
    </r>
    <r>
      <rPr>
        <sz val="11"/>
        <color theme="1"/>
        <rFont val="맑은 고딕"/>
        <family val="2"/>
        <charset val="129"/>
        <scheme val="minor"/>
      </rPr>
      <t>을 표시 (평균값 X, 순서대로 나열시 중간값)</t>
    </r>
    <phoneticPr fontId="3" type="noConversion"/>
  </si>
  <si>
    <t>MODE</t>
    <phoneticPr fontId="3" type="noConversion"/>
  </si>
  <si>
    <t>=MODE(값1,값2,…)</t>
    <phoneticPr fontId="3" type="noConversion"/>
  </si>
  <si>
    <r>
      <t xml:space="preserve">주어진 값들중 </t>
    </r>
    <r>
      <rPr>
        <sz val="11"/>
        <color rgb="FFFF0000"/>
        <rFont val="맑은 고딕"/>
        <family val="3"/>
        <charset val="129"/>
        <scheme val="minor"/>
      </rPr>
      <t>빈도수가 가장 많은 값</t>
    </r>
    <r>
      <rPr>
        <sz val="11"/>
        <color theme="1"/>
        <rFont val="맑은 고딕"/>
        <family val="2"/>
        <charset val="129"/>
        <scheme val="minor"/>
      </rPr>
      <t>을 표시</t>
    </r>
    <phoneticPr fontId="3" type="noConversion"/>
  </si>
  <si>
    <t>PERCENTILE</t>
    <phoneticPr fontId="3" type="noConversion"/>
  </si>
  <si>
    <t>=PERCENTILE(범위,K)</t>
    <phoneticPr fontId="3" type="noConversion"/>
  </si>
  <si>
    <r>
      <t xml:space="preserve">범위내에서 </t>
    </r>
    <r>
      <rPr>
        <sz val="11"/>
        <color rgb="FFFF0000"/>
        <rFont val="맑은 고딕"/>
        <family val="3"/>
        <charset val="129"/>
        <scheme val="minor"/>
      </rPr>
      <t>K 백분위의 값</t>
    </r>
    <r>
      <rPr>
        <sz val="11"/>
        <color theme="1"/>
        <rFont val="맑은 고딕"/>
        <family val="2"/>
        <charset val="129"/>
        <scheme val="minor"/>
      </rPr>
      <t xml:space="preserve"> 추출 (K는 0~1로 백분위 표시)</t>
    </r>
    <phoneticPr fontId="3" type="noConversion"/>
  </si>
  <si>
    <t>RAND</t>
    <phoneticPr fontId="3" type="noConversion"/>
  </si>
  <si>
    <t>=RAND()</t>
    <phoneticPr fontId="3" type="noConversion"/>
  </si>
  <si>
    <r>
      <t xml:space="preserve">임의로 0~1사이의 값을 </t>
    </r>
    <r>
      <rPr>
        <sz val="11"/>
        <color rgb="FFFF0000"/>
        <rFont val="맑은 고딕"/>
        <family val="3"/>
        <charset val="129"/>
        <scheme val="minor"/>
      </rPr>
      <t>임의로 무작위</t>
    </r>
    <r>
      <rPr>
        <sz val="11"/>
        <color theme="1"/>
        <rFont val="맑은 고딕"/>
        <family val="2"/>
        <charset val="129"/>
        <scheme val="minor"/>
      </rPr>
      <t xml:space="preserve"> 추출</t>
    </r>
    <phoneticPr fontId="3" type="noConversion"/>
  </si>
  <si>
    <t>RANDBETWEEN</t>
    <phoneticPr fontId="3" type="noConversion"/>
  </si>
  <si>
    <t>=RANDBETWEEN(값1,값2)</t>
    <phoneticPr fontId="3" type="noConversion"/>
  </si>
  <si>
    <r>
      <t xml:space="preserve">값1과 값2의 사이에 있는 </t>
    </r>
    <r>
      <rPr>
        <sz val="11"/>
        <color rgb="FFFF0000"/>
        <rFont val="맑은 고딕"/>
        <family val="3"/>
        <charset val="129"/>
        <scheme val="minor"/>
      </rPr>
      <t>임의의 정수</t>
    </r>
    <r>
      <rPr>
        <sz val="11"/>
        <color theme="1"/>
        <rFont val="맑은 고딕"/>
        <family val="2"/>
        <charset val="129"/>
        <scheme val="minor"/>
      </rPr>
      <t>를 추출</t>
    </r>
    <phoneticPr fontId="3" type="noConversion"/>
  </si>
  <si>
    <t>구분</t>
    <phoneticPr fontId="3" type="noConversion"/>
  </si>
  <si>
    <t>산술함수</t>
    <phoneticPr fontId="3" type="noConversion"/>
  </si>
  <si>
    <t>날짜시간</t>
    <phoneticPr fontId="3" type="noConversion"/>
  </si>
  <si>
    <t>LEFT</t>
    <phoneticPr fontId="3" type="noConversion"/>
  </si>
  <si>
    <t>=LEFT(텍스트,N)</t>
    <phoneticPr fontId="3" type="noConversion"/>
  </si>
  <si>
    <r>
      <t xml:space="preserve">텍스트의 </t>
    </r>
    <r>
      <rPr>
        <sz val="11"/>
        <color rgb="FFFF0000"/>
        <rFont val="맑은 고딕"/>
        <family val="3"/>
        <charset val="129"/>
        <scheme val="minor"/>
      </rPr>
      <t>왼쪽에서부터 N번째까지</t>
    </r>
    <r>
      <rPr>
        <sz val="11"/>
        <color theme="1"/>
        <rFont val="맑은 고딕"/>
        <family val="3"/>
        <charset val="129"/>
        <scheme val="minor"/>
      </rPr>
      <t xml:space="preserve"> 표시</t>
    </r>
    <phoneticPr fontId="3" type="noConversion"/>
  </si>
  <si>
    <t>RIGHT</t>
    <phoneticPr fontId="3" type="noConversion"/>
  </si>
  <si>
    <t>=RIGHT(텍스트,N)</t>
    <phoneticPr fontId="3" type="noConversion"/>
  </si>
  <si>
    <r>
      <t xml:space="preserve">텍스트의 </t>
    </r>
    <r>
      <rPr>
        <sz val="11"/>
        <color rgb="FFFF0000"/>
        <rFont val="맑은 고딕"/>
        <family val="3"/>
        <charset val="129"/>
        <scheme val="minor"/>
      </rPr>
      <t>오른쪽에서부터 N번째까지</t>
    </r>
    <r>
      <rPr>
        <sz val="11"/>
        <color theme="1"/>
        <rFont val="맑은 고딕"/>
        <family val="3"/>
        <charset val="129"/>
        <scheme val="minor"/>
      </rPr>
      <t xml:space="preserve"> 표시</t>
    </r>
    <phoneticPr fontId="3" type="noConversion"/>
  </si>
  <si>
    <t>MID</t>
    <phoneticPr fontId="3" type="noConversion"/>
  </si>
  <si>
    <t>=MID(텍스트,시작순서,N)</t>
    <phoneticPr fontId="3" type="noConversion"/>
  </si>
  <si>
    <r>
      <t xml:space="preserve">텍스트의 </t>
    </r>
    <r>
      <rPr>
        <sz val="11"/>
        <color rgb="FFFF0000"/>
        <rFont val="맑은 고딕"/>
        <family val="3"/>
        <charset val="129"/>
        <scheme val="minor"/>
      </rPr>
      <t>시작순서 글자에서부터 N번째까지</t>
    </r>
    <r>
      <rPr>
        <sz val="11"/>
        <color theme="1"/>
        <rFont val="맑은 고딕"/>
        <family val="2"/>
        <charset val="129"/>
        <scheme val="minor"/>
      </rPr>
      <t xml:space="preserve"> 표시</t>
    </r>
    <phoneticPr fontId="3" type="noConversion"/>
  </si>
  <si>
    <t>LEN</t>
    <phoneticPr fontId="3" type="noConversion"/>
  </si>
  <si>
    <t>=LEN(텍스트)</t>
    <phoneticPr fontId="3" type="noConversion"/>
  </si>
  <si>
    <r>
      <t xml:space="preserve">텍스트의 </t>
    </r>
    <r>
      <rPr>
        <sz val="11"/>
        <color rgb="FFFF0000"/>
        <rFont val="맑은 고딕"/>
        <family val="3"/>
        <charset val="129"/>
        <scheme val="minor"/>
      </rPr>
      <t>길이</t>
    </r>
    <r>
      <rPr>
        <sz val="11"/>
        <color rgb="FFFF0000"/>
        <rFont val="맑은 고딕"/>
        <family val="2"/>
        <charset val="129"/>
        <scheme val="minor"/>
      </rPr>
      <t>(글자갯수)</t>
    </r>
    <r>
      <rPr>
        <sz val="11"/>
        <color theme="1"/>
        <rFont val="맑은 고딕"/>
        <family val="2"/>
        <charset val="129"/>
        <scheme val="minor"/>
      </rPr>
      <t>를 추출</t>
    </r>
    <phoneticPr fontId="3" type="noConversion"/>
  </si>
  <si>
    <t>UPPER</t>
    <phoneticPr fontId="3" type="noConversion"/>
  </si>
  <si>
    <t>=UPPER(텍스트)</t>
    <phoneticPr fontId="3" type="noConversion"/>
  </si>
  <si>
    <r>
      <t xml:space="preserve">텍스트의 모든 문자의 </t>
    </r>
    <r>
      <rPr>
        <sz val="11"/>
        <color rgb="FFFF0000"/>
        <rFont val="맑은 고딕"/>
        <family val="3"/>
        <charset val="129"/>
        <scheme val="minor"/>
      </rPr>
      <t>소문자를 대문자로 변환</t>
    </r>
    <r>
      <rPr>
        <sz val="11"/>
        <color theme="1"/>
        <rFont val="맑은 고딕"/>
        <family val="2"/>
        <charset val="129"/>
        <scheme val="minor"/>
      </rPr>
      <t xml:space="preserve"> 표시</t>
    </r>
    <phoneticPr fontId="3" type="noConversion"/>
  </si>
  <si>
    <t>LOWER</t>
    <phoneticPr fontId="3" type="noConversion"/>
  </si>
  <si>
    <t>=LOWER(텍스트)</t>
    <phoneticPr fontId="3" type="noConversion"/>
  </si>
  <si>
    <r>
      <t xml:space="preserve">텍스트의 모든 문자의 </t>
    </r>
    <r>
      <rPr>
        <sz val="11"/>
        <color rgb="FFFF0000"/>
        <rFont val="맑은 고딕"/>
        <family val="3"/>
        <charset val="129"/>
        <scheme val="minor"/>
      </rPr>
      <t>대문자를 소문자로 변환</t>
    </r>
    <r>
      <rPr>
        <sz val="11"/>
        <color theme="1"/>
        <rFont val="맑은 고딕"/>
        <family val="2"/>
        <charset val="129"/>
        <scheme val="minor"/>
      </rPr>
      <t xml:space="preserve"> 표시</t>
    </r>
    <phoneticPr fontId="3" type="noConversion"/>
  </si>
  <si>
    <t>PROPER</t>
    <phoneticPr fontId="3" type="noConversion"/>
  </si>
  <si>
    <t>=PROPER(텍스트)</t>
    <phoneticPr fontId="3" type="noConversion"/>
  </si>
  <si>
    <r>
      <t xml:space="preserve">텍스트의 </t>
    </r>
    <r>
      <rPr>
        <sz val="11"/>
        <color rgb="FFFF0000"/>
        <rFont val="맑은 고딕"/>
        <family val="3"/>
        <charset val="129"/>
        <scheme val="minor"/>
      </rPr>
      <t>첫 글자만 대문자로 변환</t>
    </r>
    <r>
      <rPr>
        <sz val="11"/>
        <color theme="1"/>
        <rFont val="맑은 고딕"/>
        <family val="3"/>
        <charset val="129"/>
        <scheme val="minor"/>
      </rPr>
      <t xml:space="preserve"> 표시</t>
    </r>
    <phoneticPr fontId="3" type="noConversion"/>
  </si>
  <si>
    <t>TEXT</t>
    <phoneticPr fontId="3" type="noConversion"/>
  </si>
  <si>
    <t>=TEXT(값,형식)</t>
    <phoneticPr fontId="3" type="noConversion"/>
  </si>
  <si>
    <r>
      <t xml:space="preserve">값을 </t>
    </r>
    <r>
      <rPr>
        <sz val="11"/>
        <color rgb="FFFF0000"/>
        <rFont val="맑은 고딕"/>
        <family val="3"/>
        <charset val="129"/>
        <scheme val="minor"/>
      </rPr>
      <t>지정한 형식</t>
    </r>
    <r>
      <rPr>
        <sz val="11"/>
        <color theme="1"/>
        <rFont val="맑은 고딕"/>
        <family val="2"/>
        <charset val="129"/>
        <scheme val="minor"/>
      </rPr>
      <t>으로 표시</t>
    </r>
    <phoneticPr fontId="3" type="noConversion"/>
  </si>
  <si>
    <t>VALUE</t>
    <phoneticPr fontId="3" type="noConversion"/>
  </si>
  <si>
    <t>=VALUE(텍스트)</t>
    <phoneticPr fontId="3" type="noConversion"/>
  </si>
  <si>
    <r>
      <rPr>
        <sz val="11"/>
        <color rgb="FFFF0000"/>
        <rFont val="맑은 고딕"/>
        <family val="3"/>
        <charset val="129"/>
        <scheme val="minor"/>
      </rPr>
      <t>텍스트 형식</t>
    </r>
    <r>
      <rPr>
        <sz val="11"/>
        <color theme="1"/>
        <rFont val="맑은 고딕"/>
        <family val="2"/>
        <charset val="129"/>
        <scheme val="minor"/>
      </rPr>
      <t xml:space="preserve">의 숫자를 </t>
    </r>
    <r>
      <rPr>
        <sz val="11"/>
        <color rgb="FFFF0000"/>
        <rFont val="맑은 고딕"/>
        <family val="3"/>
        <charset val="129"/>
        <scheme val="minor"/>
      </rPr>
      <t>숫자 형식</t>
    </r>
    <r>
      <rPr>
        <sz val="11"/>
        <color theme="1"/>
        <rFont val="맑은 고딕"/>
        <family val="2"/>
        <charset val="129"/>
        <scheme val="minor"/>
      </rPr>
      <t>으로 인식하도록 변환</t>
    </r>
    <phoneticPr fontId="3" type="noConversion"/>
  </si>
  <si>
    <t>CONCATENATE</t>
    <phoneticPr fontId="3" type="noConversion"/>
  </si>
  <si>
    <t>=CONCATENATE(텍스트1,텍스트2,…)</t>
    <phoneticPr fontId="3" type="noConversion"/>
  </si>
  <si>
    <r>
      <t xml:space="preserve">주어진 텍스트들을 </t>
    </r>
    <r>
      <rPr>
        <sz val="11"/>
        <color rgb="FFFF0000"/>
        <rFont val="맑은 고딕"/>
        <family val="3"/>
        <charset val="129"/>
        <scheme val="minor"/>
      </rPr>
      <t>순서대로 합쳐서 나열</t>
    </r>
    <r>
      <rPr>
        <sz val="11"/>
        <color theme="1"/>
        <rFont val="맑은 고딕"/>
        <family val="2"/>
        <charset val="129"/>
        <scheme val="minor"/>
      </rPr>
      <t xml:space="preserve"> 표시</t>
    </r>
    <phoneticPr fontId="3" type="noConversion"/>
  </si>
  <si>
    <t>TRIM</t>
    <phoneticPr fontId="3" type="noConversion"/>
  </si>
  <si>
    <t>=TRIM(텍스트)</t>
    <phoneticPr fontId="3" type="noConversion"/>
  </si>
  <si>
    <r>
      <t xml:space="preserve">텍스트의 </t>
    </r>
    <r>
      <rPr>
        <sz val="11"/>
        <color rgb="FFFF0000"/>
        <rFont val="맑은 고딕"/>
        <family val="3"/>
        <charset val="129"/>
        <scheme val="minor"/>
      </rPr>
      <t>공백을 제거</t>
    </r>
    <r>
      <rPr>
        <sz val="11"/>
        <color theme="1"/>
        <rFont val="맑은 고딕"/>
        <family val="2"/>
        <charset val="129"/>
        <scheme val="minor"/>
      </rPr>
      <t xml:space="preserve"> 표시</t>
    </r>
    <phoneticPr fontId="3" type="noConversion"/>
  </si>
  <si>
    <t>텍스트</t>
    <phoneticPr fontId="3" type="noConversion"/>
  </si>
  <si>
    <t>IF</t>
    <phoneticPr fontId="3" type="noConversion"/>
  </si>
  <si>
    <t>=IF(조건,참값,거짓값)</t>
    <phoneticPr fontId="3" type="noConversion"/>
  </si>
  <si>
    <r>
      <t xml:space="preserve">조건에 해당하면 </t>
    </r>
    <r>
      <rPr>
        <sz val="11"/>
        <color rgb="FFFF0000"/>
        <rFont val="맑은 고딕"/>
        <family val="3"/>
        <charset val="129"/>
        <scheme val="minor"/>
      </rPr>
      <t>참값</t>
    </r>
    <r>
      <rPr>
        <sz val="11"/>
        <color theme="1"/>
        <rFont val="맑은 고딕"/>
        <family val="3"/>
        <charset val="129"/>
        <scheme val="minor"/>
      </rPr>
      <t xml:space="preserve">을, 해당하지 않으면 </t>
    </r>
    <r>
      <rPr>
        <sz val="11"/>
        <color rgb="FFFF0000"/>
        <rFont val="맑은 고딕"/>
        <family val="3"/>
        <charset val="129"/>
        <scheme val="minor"/>
      </rPr>
      <t>거짓값</t>
    </r>
    <r>
      <rPr>
        <sz val="11"/>
        <color theme="1"/>
        <rFont val="맑은 고딕"/>
        <family val="3"/>
        <charset val="129"/>
        <scheme val="minor"/>
      </rPr>
      <t xml:space="preserve"> 수행</t>
    </r>
    <phoneticPr fontId="3" type="noConversion"/>
  </si>
  <si>
    <t>AND</t>
    <phoneticPr fontId="3" type="noConversion"/>
  </si>
  <si>
    <t>=AND(값1,값2,…)</t>
    <phoneticPr fontId="3" type="noConversion"/>
  </si>
  <si>
    <r>
      <t xml:space="preserve">주어진 값중 </t>
    </r>
    <r>
      <rPr>
        <sz val="11"/>
        <color rgb="FFFF0000"/>
        <rFont val="맑은 고딕"/>
        <family val="3"/>
        <charset val="129"/>
        <scheme val="minor"/>
      </rPr>
      <t>모두 해당되면 참값</t>
    </r>
    <r>
      <rPr>
        <sz val="11"/>
        <color theme="1"/>
        <rFont val="맑은 고딕"/>
        <family val="3"/>
        <charset val="129"/>
        <scheme val="minor"/>
      </rPr>
      <t>을 수행</t>
    </r>
    <phoneticPr fontId="3" type="noConversion"/>
  </si>
  <si>
    <t>OR</t>
    <phoneticPr fontId="3" type="noConversion"/>
  </si>
  <si>
    <t>=OR(값1,값2,…)</t>
    <phoneticPr fontId="3" type="noConversion"/>
  </si>
  <si>
    <r>
      <t xml:space="preserve">주어진 값중 </t>
    </r>
    <r>
      <rPr>
        <sz val="11"/>
        <color rgb="FFFF0000"/>
        <rFont val="맑은 고딕"/>
        <family val="3"/>
        <charset val="129"/>
        <scheme val="minor"/>
      </rPr>
      <t>하나라도 해당되면 참값</t>
    </r>
    <r>
      <rPr>
        <sz val="11"/>
        <color theme="1"/>
        <rFont val="맑은 고딕"/>
        <family val="2"/>
        <charset val="129"/>
        <scheme val="minor"/>
      </rPr>
      <t>을 수행</t>
    </r>
    <phoneticPr fontId="3" type="noConversion"/>
  </si>
  <si>
    <t>LOOKUP</t>
    <phoneticPr fontId="3" type="noConversion"/>
  </si>
  <si>
    <t>=LOOKUP(값,범위1,범위2) 또는 LOOKUP(값,배열)</t>
    <phoneticPr fontId="3" type="noConversion"/>
  </si>
  <si>
    <r>
      <t xml:space="preserve">주어진 값을 </t>
    </r>
    <r>
      <rPr>
        <sz val="11"/>
        <color rgb="FFFF0000"/>
        <rFont val="맑은 고딕"/>
        <family val="3"/>
        <charset val="129"/>
        <scheme val="minor"/>
      </rPr>
      <t>범위1에서 위치파악 후, 범위2값 표시</t>
    </r>
    <phoneticPr fontId="3" type="noConversion"/>
  </si>
  <si>
    <t>VLOOKUP</t>
    <phoneticPr fontId="3" type="noConversion"/>
  </si>
  <si>
    <t>=VLOOKUP(값,범위,열순서,옵션)</t>
    <phoneticPr fontId="3" type="noConversion"/>
  </si>
  <si>
    <r>
      <t xml:space="preserve">주어진 값을 </t>
    </r>
    <r>
      <rPr>
        <sz val="11"/>
        <color rgb="FFFF0000"/>
        <rFont val="맑은 고딕"/>
        <family val="3"/>
        <charset val="129"/>
        <scheme val="minor"/>
      </rPr>
      <t>좌측에서 위치파악 후, 열순서에 해당하는 값 표시</t>
    </r>
    <phoneticPr fontId="3" type="noConversion"/>
  </si>
  <si>
    <t>HLOOKUP</t>
    <phoneticPr fontId="3" type="noConversion"/>
  </si>
  <si>
    <t>=HLOOKUP(값,범위,행순서,옵션)</t>
    <phoneticPr fontId="3" type="noConversion"/>
  </si>
  <si>
    <r>
      <t xml:space="preserve">주어진 값을 </t>
    </r>
    <r>
      <rPr>
        <sz val="11"/>
        <color rgb="FFFF0000"/>
        <rFont val="맑은 고딕"/>
        <family val="3"/>
        <charset val="129"/>
        <scheme val="minor"/>
      </rPr>
      <t>상단에서 위치파악 후, 행순서에 해당하는 값 표시</t>
    </r>
    <phoneticPr fontId="3" type="noConversion"/>
  </si>
  <si>
    <t>INDEX</t>
    <phoneticPr fontId="3" type="noConversion"/>
  </si>
  <si>
    <t>=INDEX(범위,행순서,열순서)</t>
    <phoneticPr fontId="3" type="noConversion"/>
  </si>
  <si>
    <r>
      <t xml:space="preserve">범위내에서 </t>
    </r>
    <r>
      <rPr>
        <sz val="11"/>
        <color rgb="FFFF0000"/>
        <rFont val="맑은 고딕"/>
        <family val="3"/>
        <charset val="129"/>
        <scheme val="minor"/>
      </rPr>
      <t>행x열</t>
    </r>
    <r>
      <rPr>
        <sz val="11"/>
        <color theme="1"/>
        <rFont val="맑은 고딕"/>
        <family val="2"/>
        <charset val="129"/>
        <scheme val="minor"/>
      </rPr>
      <t>에 해당하는 값 표시</t>
    </r>
    <phoneticPr fontId="3" type="noConversion"/>
  </si>
  <si>
    <t>MATCH</t>
    <phoneticPr fontId="3" type="noConversion"/>
  </si>
  <si>
    <t>=MATCH(값,범위,옵션)</t>
    <phoneticPr fontId="3" type="noConversion"/>
  </si>
  <si>
    <r>
      <t xml:space="preserve">주어진 값을 찾아, </t>
    </r>
    <r>
      <rPr>
        <sz val="11"/>
        <color rgb="FFFF0000"/>
        <rFont val="맑은 고딕"/>
        <family val="3"/>
        <charset val="129"/>
        <scheme val="minor"/>
      </rPr>
      <t>범위내에서 위치</t>
    </r>
    <r>
      <rPr>
        <sz val="11"/>
        <color theme="1"/>
        <rFont val="맑은 고딕"/>
        <family val="2"/>
        <charset val="129"/>
        <scheme val="minor"/>
      </rPr>
      <t xml:space="preserve"> 표시</t>
    </r>
    <phoneticPr fontId="3" type="noConversion"/>
  </si>
  <si>
    <t>CHOOSE</t>
    <phoneticPr fontId="3" type="noConversion"/>
  </si>
  <si>
    <t>=CHOOSE(값,결과1,결과2,…)</t>
    <phoneticPr fontId="3" type="noConversion"/>
  </si>
  <si>
    <r>
      <t xml:space="preserve">주어진 값에 따라서 </t>
    </r>
    <r>
      <rPr>
        <sz val="11"/>
        <color rgb="FFFF0000"/>
        <rFont val="맑은 고딕"/>
        <family val="3"/>
        <charset val="129"/>
        <scheme val="minor"/>
      </rPr>
      <t>결과1, 결과2, …</t>
    </r>
    <r>
      <rPr>
        <sz val="11"/>
        <color theme="1"/>
        <rFont val="맑은 고딕"/>
        <family val="2"/>
        <charset val="129"/>
        <scheme val="minor"/>
      </rPr>
      <t xml:space="preserve"> 를 표시</t>
    </r>
    <phoneticPr fontId="3" type="noConversion"/>
  </si>
  <si>
    <t>OFFSET</t>
    <phoneticPr fontId="3" type="noConversion"/>
  </si>
  <si>
    <t>=OFFSET(범위,행,열,높이,너비)</t>
    <phoneticPr fontId="3" type="noConversion"/>
  </si>
  <si>
    <r>
      <t xml:space="preserve">범위에서부터 </t>
    </r>
    <r>
      <rPr>
        <sz val="11"/>
        <color rgb="FFFF0000"/>
        <rFont val="맑은 고딕"/>
        <family val="3"/>
        <charset val="129"/>
        <scheme val="minor"/>
      </rPr>
      <t>상대적으로 행/열 만큼 떨어진 값</t>
    </r>
    <r>
      <rPr>
        <sz val="11"/>
        <color theme="1"/>
        <rFont val="맑은 고딕"/>
        <family val="3"/>
        <charset val="129"/>
        <scheme val="minor"/>
      </rPr>
      <t xml:space="preserve"> 표시</t>
    </r>
    <phoneticPr fontId="3" type="noConversion"/>
  </si>
  <si>
    <t>TRANSPOSE</t>
    <phoneticPr fontId="3" type="noConversion"/>
  </si>
  <si>
    <t>=TRANSPOSE(배열)</t>
    <phoneticPr fontId="3" type="noConversion"/>
  </si>
  <si>
    <r>
      <t xml:space="preserve">배열의 </t>
    </r>
    <r>
      <rPr>
        <sz val="11"/>
        <color rgb="FFFF0000"/>
        <rFont val="맑은 고딕"/>
        <family val="3"/>
        <charset val="129"/>
        <scheme val="minor"/>
      </rPr>
      <t>행과 열을 서로 전환</t>
    </r>
    <phoneticPr fontId="3" type="noConversion"/>
  </si>
  <si>
    <t>논리/검색</t>
    <phoneticPr fontId="3" type="noConversion"/>
  </si>
  <si>
    <t>지점별 매출 실적에 따른 성과급 지급 내역</t>
    <phoneticPr fontId="3" type="noConversion"/>
  </si>
  <si>
    <t>지점</t>
    <phoneticPr fontId="3" type="noConversion"/>
  </si>
  <si>
    <t>매출총계</t>
    <phoneticPr fontId="3" type="noConversion"/>
  </si>
  <si>
    <t>서울지점</t>
    <phoneticPr fontId="3" type="noConversion"/>
  </si>
  <si>
    <t>인천지점</t>
    <phoneticPr fontId="3" type="noConversion"/>
  </si>
  <si>
    <t>광주지점</t>
    <phoneticPr fontId="3" type="noConversion"/>
  </si>
  <si>
    <t>대전지점</t>
    <phoneticPr fontId="3" type="noConversion"/>
  </si>
  <si>
    <t>부산지점</t>
    <phoneticPr fontId="3" type="noConversion"/>
  </si>
  <si>
    <t>목포지점</t>
    <phoneticPr fontId="3" type="noConversion"/>
  </si>
  <si>
    <t>서산지점</t>
    <phoneticPr fontId="3" type="noConversion"/>
  </si>
  <si>
    <t>근무인원</t>
  </si>
  <si>
    <t>근무인원</t>
    <phoneticPr fontId="3" type="noConversion"/>
  </si>
  <si>
    <t>지점</t>
  </si>
  <si>
    <t>서울지점</t>
  </si>
  <si>
    <t>인천지점</t>
  </si>
  <si>
    <t>광주지점</t>
  </si>
  <si>
    <t>대전지점</t>
  </si>
  <si>
    <t>부산지점</t>
  </si>
  <si>
    <t>목포지점</t>
  </si>
  <si>
    <t>서산지점</t>
  </si>
  <si>
    <t>매출총계</t>
  </si>
  <si>
    <t>광명, 부천</t>
    <phoneticPr fontId="3" type="noConversion"/>
  </si>
  <si>
    <t>안양, 안산</t>
    <phoneticPr fontId="3" type="noConversion"/>
  </si>
  <si>
    <t>결석 일수</t>
    <phoneticPr fontId="3" type="noConversion"/>
  </si>
  <si>
    <t>결석 3일 이하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</si>
</sst>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m\/d"/>
    <numFmt numFmtId="178" formatCode="0.0_-"/>
    <numFmt numFmtId="179" formatCode="0.0_ "/>
    <numFmt numFmtId="182" formatCode="0.0%"/>
    <numFmt numFmtId="184" formatCode="0_);[Red]\(0\)"/>
  </numFmts>
  <fonts count="3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고딕"/>
      <family val="2"/>
      <charset val="129"/>
    </font>
    <font>
      <b/>
      <sz val="20"/>
      <color theme="1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ajor"/>
    </font>
    <font>
      <sz val="8"/>
      <name val="돋움"/>
      <family val="3"/>
      <charset val="129"/>
    </font>
    <font>
      <sz val="16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8"/>
      <name val="맑은 고딕"/>
      <family val="2"/>
      <charset val="129"/>
    </font>
    <font>
      <b/>
      <sz val="11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6"/>
      <name val="맑은 고딕"/>
      <family val="3"/>
      <charset val="129"/>
      <scheme val="major"/>
    </font>
    <font>
      <sz val="12"/>
      <color indexed="8"/>
      <name val="굴림"/>
      <family val="3"/>
      <charset val="129"/>
    </font>
    <font>
      <b/>
      <sz val="11"/>
      <color indexed="9"/>
      <name val="맑은 고딕"/>
      <family val="3"/>
      <charset val="129"/>
      <scheme val="minor"/>
    </font>
    <font>
      <sz val="8"/>
      <name val="굴림"/>
      <family val="3"/>
      <charset val="129"/>
    </font>
    <font>
      <sz val="11"/>
      <color indexed="8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name val="맑은 고딕"/>
      <family val="3"/>
      <charset val="129"/>
      <scheme val="major"/>
    </font>
    <font>
      <b/>
      <sz val="16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double">
        <color indexed="64"/>
      </bottom>
      <diagonal/>
    </border>
    <border>
      <left style="hair">
        <color theme="3"/>
      </left>
      <right style="hair">
        <color theme="3"/>
      </right>
      <top style="hair">
        <color theme="3"/>
      </top>
      <bottom style="hair">
        <color theme="3"/>
      </bottom>
      <diagonal/>
    </border>
  </borders>
  <cellStyleXfs count="11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0" borderId="0"/>
    <xf numFmtId="0" fontId="21" fillId="0" borderId="0"/>
    <xf numFmtId="0" fontId="30" fillId="11" borderId="0" applyNumberFormat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>
      <alignment vertical="center"/>
    </xf>
    <xf numFmtId="0" fontId="10" fillId="2" borderId="2" xfId="0" applyFont="1" applyFill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2" fillId="0" borderId="2" xfId="1" applyNumberFormat="1" applyFont="1" applyBorder="1" applyAlignment="1">
      <alignment horizontal="center" vertical="center"/>
    </xf>
    <xf numFmtId="42" fontId="12" fillId="0" borderId="2" xfId="1" applyNumberFormat="1" applyFont="1" applyBorder="1" applyAlignment="1">
      <alignment horizontal="center" vertical="center"/>
    </xf>
    <xf numFmtId="14" fontId="12" fillId="0" borderId="2" xfId="1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0" fontId="1" fillId="0" borderId="0" xfId="4">
      <alignment vertical="center"/>
    </xf>
    <xf numFmtId="14" fontId="1" fillId="0" borderId="0" xfId="4" applyNumberFormat="1">
      <alignment vertical="center"/>
    </xf>
    <xf numFmtId="0" fontId="1" fillId="2" borderId="2" xfId="4" applyFill="1" applyBorder="1" applyAlignment="1">
      <alignment horizontal="center" vertical="center"/>
    </xf>
    <xf numFmtId="41" fontId="0" fillId="0" borderId="2" xfId="5" applyFont="1" applyBorder="1">
      <alignment vertical="center"/>
    </xf>
    <xf numFmtId="0" fontId="1" fillId="0" borderId="2" xfId="4" applyBorder="1" applyAlignment="1">
      <alignment horizontal="center" vertical="center"/>
    </xf>
    <xf numFmtId="41" fontId="1" fillId="0" borderId="2" xfId="4" applyNumberFormat="1" applyBorder="1" applyAlignment="1">
      <alignment horizontal="center" vertical="center"/>
    </xf>
    <xf numFmtId="176" fontId="1" fillId="0" borderId="2" xfId="4" applyNumberFormat="1" applyBorder="1">
      <alignment vertical="center"/>
    </xf>
    <xf numFmtId="0" fontId="9" fillId="0" borderId="0" xfId="4" applyFont="1">
      <alignment vertical="center"/>
    </xf>
    <xf numFmtId="0" fontId="7" fillId="2" borderId="2" xfId="4" applyFont="1" applyFill="1" applyBorder="1" applyAlignment="1">
      <alignment horizontal="center" vertical="center"/>
    </xf>
    <xf numFmtId="0" fontId="9" fillId="0" borderId="2" xfId="4" applyFont="1" applyBorder="1" applyAlignment="1">
      <alignment horizontal="center" vertical="center"/>
    </xf>
    <xf numFmtId="177" fontId="7" fillId="2" borderId="2" xfId="4" applyNumberFormat="1" applyFont="1" applyFill="1" applyBorder="1" applyAlignment="1">
      <alignment horizontal="center" vertical="center"/>
    </xf>
    <xf numFmtId="0" fontId="9" fillId="0" borderId="2" xfId="4" applyFont="1" applyBorder="1">
      <alignment vertical="center"/>
    </xf>
    <xf numFmtId="0" fontId="16" fillId="3" borderId="2" xfId="3" applyFont="1" applyFill="1" applyBorder="1" applyAlignment="1">
      <alignment horizontal="center" vertical="center"/>
    </xf>
    <xf numFmtId="0" fontId="16" fillId="4" borderId="2" xfId="6" applyFont="1" applyFill="1" applyBorder="1">
      <alignment vertical="center"/>
    </xf>
    <xf numFmtId="58" fontId="9" fillId="0" borderId="2" xfId="6" applyNumberFormat="1" applyFont="1" applyBorder="1" applyAlignment="1">
      <alignment horizontal="center" vertical="center"/>
    </xf>
    <xf numFmtId="0" fontId="9" fillId="0" borderId="2" xfId="6" applyFont="1" applyBorder="1" applyAlignment="1">
      <alignment horizontal="center" vertical="center"/>
    </xf>
    <xf numFmtId="41" fontId="9" fillId="0" borderId="2" xfId="5" applyFont="1" applyBorder="1">
      <alignment vertical="center"/>
    </xf>
    <xf numFmtId="0" fontId="12" fillId="0" borderId="2" xfId="6" applyFont="1" applyBorder="1">
      <alignment vertical="center"/>
    </xf>
    <xf numFmtId="0" fontId="12" fillId="0" borderId="0" xfId="6" applyFont="1">
      <alignment vertical="center"/>
    </xf>
    <xf numFmtId="0" fontId="15" fillId="0" borderId="0" xfId="4" applyFont="1" applyAlignment="1">
      <alignment vertical="center"/>
    </xf>
    <xf numFmtId="0" fontId="18" fillId="5" borderId="8" xfId="4" applyFont="1" applyFill="1" applyBorder="1" applyAlignment="1">
      <alignment horizontal="center" vertical="center"/>
    </xf>
    <xf numFmtId="0" fontId="18" fillId="5" borderId="2" xfId="4" applyFont="1" applyFill="1" applyBorder="1" applyAlignment="1">
      <alignment horizontal="center" vertical="center"/>
    </xf>
    <xf numFmtId="0" fontId="19" fillId="0" borderId="2" xfId="4" applyFont="1" applyBorder="1" applyAlignment="1">
      <alignment horizontal="center" vertical="center"/>
    </xf>
    <xf numFmtId="41" fontId="19" fillId="0" borderId="2" xfId="7" applyFont="1" applyBorder="1">
      <alignment vertical="center"/>
    </xf>
    <xf numFmtId="41" fontId="19" fillId="0" borderId="2" xfId="4" applyNumberFormat="1" applyFont="1" applyBorder="1">
      <alignment vertical="center"/>
    </xf>
    <xf numFmtId="0" fontId="19" fillId="0" borderId="2" xfId="7" applyNumberFormat="1" applyFont="1" applyFill="1" applyBorder="1" applyAlignment="1">
      <alignment horizontal="center" vertical="center"/>
    </xf>
    <xf numFmtId="0" fontId="1" fillId="0" borderId="2" xfId="4" applyBorder="1">
      <alignment vertical="center"/>
    </xf>
    <xf numFmtId="0" fontId="0" fillId="0" borderId="2" xfId="0" applyBorder="1">
      <alignment vertical="center"/>
    </xf>
    <xf numFmtId="0" fontId="12" fillId="0" borderId="0" xfId="8" applyFont="1"/>
    <xf numFmtId="0" fontId="20" fillId="0" borderId="0" xfId="8" applyFont="1" applyAlignment="1">
      <alignment vertical="center"/>
    </xf>
    <xf numFmtId="0" fontId="16" fillId="2" borderId="2" xfId="8" applyFont="1" applyFill="1" applyBorder="1" applyAlignment="1">
      <alignment horizontal="center" vertical="center"/>
    </xf>
    <xf numFmtId="178" fontId="12" fillId="0" borderId="2" xfId="8" applyNumberFormat="1" applyFont="1" applyBorder="1"/>
    <xf numFmtId="0" fontId="12" fillId="0" borderId="2" xfId="8" applyFont="1" applyBorder="1" applyAlignment="1">
      <alignment horizontal="center" vertical="center"/>
    </xf>
    <xf numFmtId="0" fontId="9" fillId="0" borderId="2" xfId="8" applyFont="1" applyBorder="1" applyAlignment="1">
      <alignment horizontal="center" vertical="center"/>
    </xf>
    <xf numFmtId="0" fontId="2" fillId="0" borderId="1" xfId="2" applyAlignment="1">
      <alignment horizontal="centerContinuous" vertical="center"/>
    </xf>
    <xf numFmtId="179" fontId="12" fillId="0" borderId="2" xfId="8" applyNumberFormat="1" applyFont="1" applyBorder="1" applyAlignment="1">
      <alignment horizontal="center" vertical="center"/>
    </xf>
    <xf numFmtId="0" fontId="22" fillId="6" borderId="2" xfId="9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4" fillId="0" borderId="2" xfId="9" applyFont="1" applyFill="1" applyBorder="1" applyAlignment="1">
      <alignment horizontal="center" wrapText="1"/>
    </xf>
    <xf numFmtId="14" fontId="0" fillId="0" borderId="2" xfId="0" applyNumberFormat="1" applyBorder="1">
      <alignment vertical="center"/>
    </xf>
    <xf numFmtId="0" fontId="22" fillId="6" borderId="9" xfId="9" applyFont="1" applyFill="1" applyBorder="1" applyAlignment="1">
      <alignment horizontal="center"/>
    </xf>
    <xf numFmtId="0" fontId="24" fillId="0" borderId="0" xfId="9" applyFont="1"/>
    <xf numFmtId="0" fontId="24" fillId="0" borderId="10" xfId="9" applyFont="1" applyFill="1" applyBorder="1" applyAlignment="1">
      <alignment horizontal="center" wrapText="1"/>
    </xf>
    <xf numFmtId="0" fontId="24" fillId="0" borderId="10" xfId="9" applyNumberFormat="1" applyFont="1" applyFill="1" applyBorder="1" applyAlignment="1">
      <alignment horizontal="center" wrapText="1"/>
    </xf>
    <xf numFmtId="14" fontId="24" fillId="0" borderId="10" xfId="9" applyNumberFormat="1" applyFont="1" applyFill="1" applyBorder="1" applyAlignment="1">
      <alignment horizontal="center" wrapText="1"/>
    </xf>
    <xf numFmtId="0" fontId="24" fillId="0" borderId="10" xfId="9" quotePrefix="1" applyNumberFormat="1" applyFont="1" applyFill="1" applyBorder="1" applyAlignment="1">
      <alignment horizontal="center" wrapText="1"/>
    </xf>
    <xf numFmtId="0" fontId="24" fillId="0" borderId="0" xfId="9" applyFont="1" applyAlignment="1">
      <alignment horizontal="center"/>
    </xf>
    <xf numFmtId="0" fontId="16" fillId="2" borderId="11" xfId="8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7" fillId="2" borderId="11" xfId="4" applyFont="1" applyFill="1" applyBorder="1" applyAlignment="1">
      <alignment horizontal="center" vertical="center"/>
    </xf>
    <xf numFmtId="0" fontId="12" fillId="0" borderId="11" xfId="3" applyFont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quotePrefix="1" applyBorder="1" applyAlignment="1">
      <alignment horizontal="left" vertical="center"/>
    </xf>
    <xf numFmtId="0" fontId="26" fillId="8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6" fillId="10" borderId="13" xfId="0" applyFont="1" applyFill="1" applyBorder="1" applyAlignment="1">
      <alignment horizontal="center" vertical="center"/>
    </xf>
    <xf numFmtId="0" fontId="26" fillId="8" borderId="13" xfId="0" applyFont="1" applyFill="1" applyBorder="1" applyAlignment="1">
      <alignment horizontal="center" vertical="center"/>
    </xf>
    <xf numFmtId="0" fontId="26" fillId="10" borderId="14" xfId="0" applyFont="1" applyFill="1" applyBorder="1" applyAlignment="1">
      <alignment horizontal="center" vertical="center"/>
    </xf>
    <xf numFmtId="0" fontId="27" fillId="0" borderId="0" xfId="0" applyFont="1">
      <alignment vertical="center"/>
    </xf>
    <xf numFmtId="41" fontId="27" fillId="0" borderId="2" xfId="1" applyFont="1" applyBorder="1">
      <alignment vertical="center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>
      <alignment vertical="center"/>
    </xf>
    <xf numFmtId="0" fontId="27" fillId="0" borderId="0" xfId="0" applyFont="1" applyAlignment="1">
      <alignment horizontal="center" vertical="center"/>
    </xf>
    <xf numFmtId="0" fontId="0" fillId="0" borderId="0" xfId="4" applyFont="1">
      <alignment vertical="center"/>
    </xf>
    <xf numFmtId="0" fontId="24" fillId="0" borderId="0" xfId="9" applyFont="1" applyFill="1" applyBorder="1" applyAlignment="1">
      <alignment horizontal="center" wrapText="1"/>
    </xf>
    <xf numFmtId="0" fontId="0" fillId="0" borderId="13" xfId="0" applyBorder="1" applyAlignment="1">
      <alignment horizontal="center" vertical="center"/>
    </xf>
    <xf numFmtId="0" fontId="16" fillId="3" borderId="11" xfId="3" applyFont="1" applyFill="1" applyBorder="1" applyAlignment="1">
      <alignment horizontal="center" vertical="center"/>
    </xf>
    <xf numFmtId="0" fontId="9" fillId="0" borderId="11" xfId="6" applyFont="1" applyBorder="1" applyAlignment="1">
      <alignment horizontal="center" vertical="center"/>
    </xf>
    <xf numFmtId="182" fontId="0" fillId="0" borderId="11" xfId="0" applyNumberForma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24" fillId="0" borderId="3" xfId="9" applyFont="1" applyFill="1" applyBorder="1" applyAlignment="1">
      <alignment horizontal="center" wrapText="1"/>
    </xf>
    <xf numFmtId="0" fontId="24" fillId="0" borderId="4" xfId="9" applyFont="1" applyFill="1" applyBorder="1" applyAlignment="1">
      <alignment horizontal="center" wrapText="1"/>
    </xf>
    <xf numFmtId="0" fontId="24" fillId="0" borderId="5" xfId="9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9" fillId="2" borderId="3" xfId="4" applyFont="1" applyFill="1" applyBorder="1" applyAlignment="1">
      <alignment horizontal="center" vertical="center"/>
    </xf>
    <xf numFmtId="0" fontId="9" fillId="2" borderId="4" xfId="4" applyFont="1" applyFill="1" applyBorder="1" applyAlignment="1">
      <alignment horizontal="center" vertical="center"/>
    </xf>
    <xf numFmtId="0" fontId="9" fillId="2" borderId="5" xfId="4" applyFont="1" applyFill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9" fillId="0" borderId="7" xfId="4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84" fontId="0" fillId="0" borderId="2" xfId="0" applyNumberFormat="1" applyBorder="1">
      <alignment vertical="center"/>
    </xf>
    <xf numFmtId="0" fontId="10" fillId="12" borderId="16" xfId="0" applyFont="1" applyFill="1" applyBorder="1" applyAlignment="1">
      <alignment horizontal="center" vertical="center"/>
    </xf>
    <xf numFmtId="0" fontId="1" fillId="0" borderId="16" xfId="0" applyFont="1" applyBorder="1">
      <alignment vertical="center"/>
    </xf>
    <xf numFmtId="49" fontId="27" fillId="0" borderId="16" xfId="0" quotePrefix="1" applyNumberFormat="1" applyFont="1" applyBorder="1">
      <alignment vertical="center"/>
    </xf>
    <xf numFmtId="0" fontId="27" fillId="0" borderId="16" xfId="0" quotePrefix="1" applyFont="1" applyBorder="1">
      <alignment vertical="center"/>
    </xf>
    <xf numFmtId="49" fontId="27" fillId="0" borderId="16" xfId="0" applyNumberFormat="1" applyFont="1" applyBorder="1">
      <alignment vertical="center"/>
    </xf>
    <xf numFmtId="0" fontId="27" fillId="0" borderId="16" xfId="0" applyFont="1" applyBorder="1">
      <alignment vertical="center"/>
    </xf>
    <xf numFmtId="0" fontId="0" fillId="0" borderId="16" xfId="0" applyBorder="1" applyAlignment="1">
      <alignment horizontal="center" vertical="center"/>
    </xf>
    <xf numFmtId="0" fontId="32" fillId="0" borderId="17" xfId="0" applyFont="1" applyBorder="1" applyAlignment="1">
      <alignment horizontal="center"/>
    </xf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34" fillId="0" borderId="0" xfId="0" applyFont="1">
      <alignment vertical="center"/>
    </xf>
    <xf numFmtId="0" fontId="30" fillId="11" borderId="18" xfId="10" applyBorder="1" applyAlignment="1">
      <alignment horizontal="center"/>
    </xf>
    <xf numFmtId="0" fontId="35" fillId="11" borderId="18" xfId="10" applyFont="1" applyBorder="1" applyAlignment="1">
      <alignment horizontal="center"/>
    </xf>
    <xf numFmtId="0" fontId="0" fillId="0" borderId="18" xfId="0" applyBorder="1" applyAlignment="1">
      <alignment horizontal="center" vertical="center"/>
    </xf>
  </cellXfs>
  <cellStyles count="11">
    <cellStyle name="강조색1" xfId="10" builtinId="29"/>
    <cellStyle name="쉼표 [0]" xfId="1" builtinId="6"/>
    <cellStyle name="쉼표 [0] 2" xfId="5"/>
    <cellStyle name="쉼표 [0] 3" xfId="7"/>
    <cellStyle name="제목 1" xfId="2" builtinId="16"/>
    <cellStyle name="표준" xfId="0" builtinId="0"/>
    <cellStyle name="표준 10" xfId="9"/>
    <cellStyle name="표준 2" xfId="4"/>
    <cellStyle name="표준 2 2" xfId="6"/>
    <cellStyle name="표준 3" xfId="3"/>
    <cellStyle name="표준_1급 O형" xfId="8"/>
  </cellStyles>
  <dxfs count="6"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그래프_2!$B$6</c:f>
              <c:strCache>
                <c:ptCount val="1"/>
                <c:pt idx="0">
                  <c:v>서울지점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그래프_2!$D$5:$I$5</c:f>
              <c:strCache>
                <c:ptCount val="6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</c:strCache>
            </c:strRef>
          </c:cat>
          <c:val>
            <c:numRef>
              <c:f>그래프_2!$D$6:$I$6</c:f>
              <c:numCache>
                <c:formatCode>General</c:formatCode>
                <c:ptCount val="6"/>
                <c:pt idx="0">
                  <c:v>50</c:v>
                </c:pt>
                <c:pt idx="1">
                  <c:v>25</c:v>
                </c:pt>
                <c:pt idx="2">
                  <c:v>30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1-47E8-B343-CCC5178A04C2}"/>
            </c:ext>
          </c:extLst>
        </c:ser>
        <c:ser>
          <c:idx val="1"/>
          <c:order val="1"/>
          <c:tx>
            <c:strRef>
              <c:f>그래프_2!$B$7</c:f>
              <c:strCache>
                <c:ptCount val="1"/>
                <c:pt idx="0">
                  <c:v>인천지점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그래프_2!$D$5:$I$5</c:f>
              <c:strCache>
                <c:ptCount val="6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</c:strCache>
            </c:strRef>
          </c:cat>
          <c:val>
            <c:numRef>
              <c:f>그래프_2!$D$7:$I$7</c:f>
              <c:numCache>
                <c:formatCode>General</c:formatCode>
                <c:ptCount val="6"/>
                <c:pt idx="0">
                  <c:v>60</c:v>
                </c:pt>
                <c:pt idx="1">
                  <c:v>50</c:v>
                </c:pt>
                <c:pt idx="2">
                  <c:v>80</c:v>
                </c:pt>
                <c:pt idx="3">
                  <c:v>30</c:v>
                </c:pt>
                <c:pt idx="4">
                  <c:v>115</c:v>
                </c:pt>
                <c:pt idx="5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1-47E8-B343-CCC5178A04C2}"/>
            </c:ext>
          </c:extLst>
        </c:ser>
        <c:ser>
          <c:idx val="2"/>
          <c:order val="2"/>
          <c:tx>
            <c:strRef>
              <c:f>그래프_2!$B$8</c:f>
              <c:strCache>
                <c:ptCount val="1"/>
                <c:pt idx="0">
                  <c:v>광주지점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그래프_2!$D$5:$I$5</c:f>
              <c:strCache>
                <c:ptCount val="6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</c:strCache>
            </c:strRef>
          </c:cat>
          <c:val>
            <c:numRef>
              <c:f>그래프_2!$D$8:$I$8</c:f>
              <c:numCache>
                <c:formatCode>General</c:formatCode>
                <c:ptCount val="6"/>
                <c:pt idx="0">
                  <c:v>70</c:v>
                </c:pt>
                <c:pt idx="1">
                  <c:v>50</c:v>
                </c:pt>
                <c:pt idx="2">
                  <c:v>75</c:v>
                </c:pt>
                <c:pt idx="3">
                  <c:v>77</c:v>
                </c:pt>
                <c:pt idx="4">
                  <c:v>62</c:v>
                </c:pt>
                <c:pt idx="5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51-47E8-B343-CCC5178A04C2}"/>
            </c:ext>
          </c:extLst>
        </c:ser>
        <c:ser>
          <c:idx val="3"/>
          <c:order val="3"/>
          <c:tx>
            <c:strRef>
              <c:f>그래프_2!$B$9</c:f>
              <c:strCache>
                <c:ptCount val="1"/>
                <c:pt idx="0">
                  <c:v>대전지점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그래프_2!$D$5:$I$5</c:f>
              <c:strCache>
                <c:ptCount val="6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</c:strCache>
            </c:strRef>
          </c:cat>
          <c:val>
            <c:numRef>
              <c:f>그래프_2!$D$9:$I$9</c:f>
              <c:numCache>
                <c:formatCode>General</c:formatCode>
                <c:ptCount val="6"/>
                <c:pt idx="0">
                  <c:v>77</c:v>
                </c:pt>
                <c:pt idx="1">
                  <c:v>67</c:v>
                </c:pt>
                <c:pt idx="2">
                  <c:v>99</c:v>
                </c:pt>
                <c:pt idx="3">
                  <c:v>87</c:v>
                </c:pt>
                <c:pt idx="4">
                  <c:v>100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51-47E8-B343-CCC5178A04C2}"/>
            </c:ext>
          </c:extLst>
        </c:ser>
        <c:ser>
          <c:idx val="4"/>
          <c:order val="4"/>
          <c:tx>
            <c:strRef>
              <c:f>그래프_2!$B$10</c:f>
              <c:strCache>
                <c:ptCount val="1"/>
                <c:pt idx="0">
                  <c:v>부산지점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그래프_2!$D$5:$I$5</c:f>
              <c:strCache>
                <c:ptCount val="6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</c:strCache>
            </c:strRef>
          </c:cat>
          <c:val>
            <c:numRef>
              <c:f>그래프_2!$D$10:$I$10</c:f>
              <c:numCache>
                <c:formatCode>General</c:formatCode>
                <c:ptCount val="6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85</c:v>
                </c:pt>
                <c:pt idx="4">
                  <c:v>59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51-47E8-B343-CCC5178A04C2}"/>
            </c:ext>
          </c:extLst>
        </c:ser>
        <c:ser>
          <c:idx val="5"/>
          <c:order val="5"/>
          <c:tx>
            <c:strRef>
              <c:f>그래프_2!$B$11</c:f>
              <c:strCache>
                <c:ptCount val="1"/>
                <c:pt idx="0">
                  <c:v>목포지점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그래프_2!$D$5:$I$5</c:f>
              <c:strCache>
                <c:ptCount val="6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</c:strCache>
            </c:strRef>
          </c:cat>
          <c:val>
            <c:numRef>
              <c:f>그래프_2!$D$11:$I$11</c:f>
              <c:numCache>
                <c:formatCode>General</c:formatCode>
                <c:ptCount val="6"/>
                <c:pt idx="0">
                  <c:v>96</c:v>
                </c:pt>
                <c:pt idx="1">
                  <c:v>92</c:v>
                </c:pt>
                <c:pt idx="2">
                  <c:v>91</c:v>
                </c:pt>
                <c:pt idx="3">
                  <c:v>79</c:v>
                </c:pt>
                <c:pt idx="4">
                  <c:v>97</c:v>
                </c:pt>
                <c:pt idx="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51-47E8-B343-CCC5178A04C2}"/>
            </c:ext>
          </c:extLst>
        </c:ser>
        <c:ser>
          <c:idx val="6"/>
          <c:order val="6"/>
          <c:tx>
            <c:strRef>
              <c:f>그래프_2!$B$12</c:f>
              <c:strCache>
                <c:ptCount val="1"/>
                <c:pt idx="0">
                  <c:v>서산지점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그래프_2!$D$5:$I$5</c:f>
              <c:strCache>
                <c:ptCount val="6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</c:strCache>
            </c:strRef>
          </c:cat>
          <c:val>
            <c:numRef>
              <c:f>그래프_2!$D$12:$I$12</c:f>
              <c:numCache>
                <c:formatCode>General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98</c:v>
                </c:pt>
                <c:pt idx="3">
                  <c:v>130</c:v>
                </c:pt>
                <c:pt idx="4">
                  <c:v>100</c:v>
                </c:pt>
                <c:pt idx="5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51-47E8-B343-CCC5178A0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650904"/>
        <c:axId val="561647296"/>
      </c:lineChart>
      <c:catAx>
        <c:axId val="56165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1647296"/>
        <c:crosses val="autoZero"/>
        <c:auto val="1"/>
        <c:lblAlgn val="ctr"/>
        <c:lblOffset val="100"/>
        <c:noMultiLvlLbl val="0"/>
      </c:catAx>
      <c:valAx>
        <c:axId val="5616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165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그래프_2!$D$5</c:f>
              <c:strCache>
                <c:ptCount val="1"/>
                <c:pt idx="0">
                  <c:v>1월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그래프_2!$B$6:$B$12</c:f>
              <c:strCache>
                <c:ptCount val="7"/>
                <c:pt idx="0">
                  <c:v>서울지점</c:v>
                </c:pt>
                <c:pt idx="1">
                  <c:v>인천지점</c:v>
                </c:pt>
                <c:pt idx="2">
                  <c:v>광주지점</c:v>
                </c:pt>
                <c:pt idx="3">
                  <c:v>대전지점</c:v>
                </c:pt>
                <c:pt idx="4">
                  <c:v>부산지점</c:v>
                </c:pt>
                <c:pt idx="5">
                  <c:v>목포지점</c:v>
                </c:pt>
                <c:pt idx="6">
                  <c:v>서산지점</c:v>
                </c:pt>
              </c:strCache>
            </c:strRef>
          </c:cat>
          <c:val>
            <c:numRef>
              <c:f>그래프_2!$D$6:$D$12</c:f>
              <c:numCache>
                <c:formatCode>General</c:formatCode>
                <c:ptCount val="7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77</c:v>
                </c:pt>
                <c:pt idx="4">
                  <c:v>87</c:v>
                </c:pt>
                <c:pt idx="5">
                  <c:v>96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9-41E9-BCB5-2EECC77C1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691248"/>
        <c:axId val="561683376"/>
      </c:barChart>
      <c:lineChart>
        <c:grouping val="standard"/>
        <c:varyColors val="0"/>
        <c:ser>
          <c:idx val="1"/>
          <c:order val="1"/>
          <c:tx>
            <c:strRef>
              <c:f>그래프_2!$C$5</c:f>
              <c:strCache>
                <c:ptCount val="1"/>
                <c:pt idx="0">
                  <c:v>근무인원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그래프_2!$B$6:$B$12</c:f>
              <c:strCache>
                <c:ptCount val="7"/>
                <c:pt idx="0">
                  <c:v>서울지점</c:v>
                </c:pt>
                <c:pt idx="1">
                  <c:v>인천지점</c:v>
                </c:pt>
                <c:pt idx="2">
                  <c:v>광주지점</c:v>
                </c:pt>
                <c:pt idx="3">
                  <c:v>대전지점</c:v>
                </c:pt>
                <c:pt idx="4">
                  <c:v>부산지점</c:v>
                </c:pt>
                <c:pt idx="5">
                  <c:v>목포지점</c:v>
                </c:pt>
                <c:pt idx="6">
                  <c:v>서산지점</c:v>
                </c:pt>
              </c:strCache>
            </c:strRef>
          </c:cat>
          <c:val>
            <c:numRef>
              <c:f>그래프_2!$C$6:$C$12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9-41E9-BCB5-2EECC77C1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658120"/>
        <c:axId val="561660744"/>
      </c:lineChart>
      <c:catAx>
        <c:axId val="56169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1683376"/>
        <c:auto val="1"/>
        <c:lblAlgn val="ctr"/>
        <c:lblOffset val="100"/>
        <c:noMultiLvlLbl val="0"/>
      </c:catAx>
      <c:valAx>
        <c:axId val="5616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1691248"/>
        <c:crossBetween val="between"/>
      </c:valAx>
      <c:valAx>
        <c:axId val="561660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1658120"/>
        <c:crosses val="max"/>
        <c:crossBetween val="between"/>
      </c:valAx>
      <c:catAx>
        <c:axId val="561658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16607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그래프_2!$C$17</c:f>
              <c:strCache>
                <c:ptCount val="1"/>
                <c:pt idx="0">
                  <c:v>서울지점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그래프_2!$B$18:$B$23</c:f>
              <c:strCache>
                <c:ptCount val="6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</c:strCache>
            </c:strRef>
          </c:cat>
          <c:val>
            <c:numRef>
              <c:f>그래프_2!$C$18:$C$23</c:f>
              <c:numCache>
                <c:formatCode>General</c:formatCode>
                <c:ptCount val="6"/>
                <c:pt idx="0">
                  <c:v>50</c:v>
                </c:pt>
                <c:pt idx="1">
                  <c:v>25</c:v>
                </c:pt>
                <c:pt idx="2">
                  <c:v>30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6-4A31-9BCE-575445919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691248"/>
        <c:axId val="561683376"/>
      </c:barChart>
      <c:lineChart>
        <c:grouping val="standard"/>
        <c:varyColors val="0"/>
        <c:ser>
          <c:idx val="1"/>
          <c:order val="1"/>
          <c:tx>
            <c:strRef>
              <c:f>그래프_2!$D$17</c:f>
              <c:strCache>
                <c:ptCount val="1"/>
                <c:pt idx="0">
                  <c:v>근무인원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그래프_2!$B$18:$B$23</c:f>
              <c:strCache>
                <c:ptCount val="6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</c:strCache>
            </c:strRef>
          </c:cat>
          <c:val>
            <c:numRef>
              <c:f>그래프_2!$D$18:$D$23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6-4A31-9BCE-575445919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658120"/>
        <c:axId val="561660744"/>
      </c:lineChart>
      <c:catAx>
        <c:axId val="56169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1683376"/>
        <c:crosses val="autoZero"/>
        <c:auto val="1"/>
        <c:lblAlgn val="ctr"/>
        <c:lblOffset val="100"/>
        <c:noMultiLvlLbl val="0"/>
      </c:catAx>
      <c:valAx>
        <c:axId val="5616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1691248"/>
        <c:crosses val="autoZero"/>
        <c:crossBetween val="between"/>
      </c:valAx>
      <c:valAx>
        <c:axId val="561660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1658120"/>
        <c:crosses val="max"/>
        <c:crossBetween val="between"/>
      </c:valAx>
      <c:catAx>
        <c:axId val="561658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1660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그래프_1!$F$4</c:f>
              <c:strCache>
                <c:ptCount val="1"/>
                <c:pt idx="0">
                  <c:v>보고서 이론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그래프_1!$B$5:$B$24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그래프_1!$F$5:$F$24</c:f>
              <c:numCache>
                <c:formatCode>General</c:formatCode>
                <c:ptCount val="20"/>
                <c:pt idx="0">
                  <c:v>94</c:v>
                </c:pt>
                <c:pt idx="1">
                  <c:v>95</c:v>
                </c:pt>
                <c:pt idx="2">
                  <c:v>98</c:v>
                </c:pt>
                <c:pt idx="3">
                  <c:v>94</c:v>
                </c:pt>
                <c:pt idx="4">
                  <c:v>96</c:v>
                </c:pt>
                <c:pt idx="5">
                  <c:v>94</c:v>
                </c:pt>
                <c:pt idx="6">
                  <c:v>100</c:v>
                </c:pt>
                <c:pt idx="7">
                  <c:v>87</c:v>
                </c:pt>
                <c:pt idx="8">
                  <c:v>96</c:v>
                </c:pt>
                <c:pt idx="9">
                  <c:v>89</c:v>
                </c:pt>
                <c:pt idx="10">
                  <c:v>95</c:v>
                </c:pt>
                <c:pt idx="11">
                  <c:v>97</c:v>
                </c:pt>
                <c:pt idx="12">
                  <c:v>98</c:v>
                </c:pt>
                <c:pt idx="13">
                  <c:v>96</c:v>
                </c:pt>
                <c:pt idx="14">
                  <c:v>96</c:v>
                </c:pt>
                <c:pt idx="15">
                  <c:v>92</c:v>
                </c:pt>
                <c:pt idx="16">
                  <c:v>98</c:v>
                </c:pt>
                <c:pt idx="17">
                  <c:v>92</c:v>
                </c:pt>
                <c:pt idx="18">
                  <c:v>89</c:v>
                </c:pt>
                <c:pt idx="1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B-4067-9477-E57B39597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482288"/>
        <c:axId val="585482616"/>
      </c:barChart>
      <c:catAx>
        <c:axId val="5854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482616"/>
        <c:crosses val="autoZero"/>
        <c:auto val="1"/>
        <c:lblAlgn val="ctr"/>
        <c:lblOffset val="100"/>
        <c:noMultiLvlLbl val="0"/>
      </c:catAx>
      <c:valAx>
        <c:axId val="58548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4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그래프_1!$G$4</c:f>
              <c:strCache>
                <c:ptCount val="1"/>
                <c:pt idx="0">
                  <c:v>보고서 실무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그래프_1!$B$5:$B$24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그래프_1!$G$5:$G$24</c:f>
              <c:numCache>
                <c:formatCode>General</c:formatCode>
                <c:ptCount val="20"/>
                <c:pt idx="0">
                  <c:v>100</c:v>
                </c:pt>
                <c:pt idx="1">
                  <c:v>95</c:v>
                </c:pt>
                <c:pt idx="2">
                  <c:v>100</c:v>
                </c:pt>
                <c:pt idx="3">
                  <c:v>98</c:v>
                </c:pt>
                <c:pt idx="4">
                  <c:v>100</c:v>
                </c:pt>
                <c:pt idx="5">
                  <c:v>95</c:v>
                </c:pt>
                <c:pt idx="6">
                  <c:v>96</c:v>
                </c:pt>
                <c:pt idx="7">
                  <c:v>89</c:v>
                </c:pt>
                <c:pt idx="8">
                  <c:v>95</c:v>
                </c:pt>
                <c:pt idx="9">
                  <c:v>97</c:v>
                </c:pt>
                <c:pt idx="10">
                  <c:v>98</c:v>
                </c:pt>
                <c:pt idx="11">
                  <c:v>96</c:v>
                </c:pt>
                <c:pt idx="12">
                  <c:v>95</c:v>
                </c:pt>
                <c:pt idx="13">
                  <c:v>94</c:v>
                </c:pt>
                <c:pt idx="14">
                  <c:v>90</c:v>
                </c:pt>
                <c:pt idx="15">
                  <c:v>100</c:v>
                </c:pt>
                <c:pt idx="16">
                  <c:v>99</c:v>
                </c:pt>
                <c:pt idx="17">
                  <c:v>94</c:v>
                </c:pt>
                <c:pt idx="18">
                  <c:v>88</c:v>
                </c:pt>
                <c:pt idx="1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1-4B5D-9711-8D34305B5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482288"/>
        <c:axId val="585482616"/>
        <c:extLst/>
      </c:barChart>
      <c:catAx>
        <c:axId val="5854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482616"/>
        <c:crosses val="autoZero"/>
        <c:auto val="1"/>
        <c:lblAlgn val="ctr"/>
        <c:lblOffset val="100"/>
        <c:noMultiLvlLbl val="0"/>
      </c:catAx>
      <c:valAx>
        <c:axId val="58548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4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그래프_1!$H$4</c:f>
              <c:strCache>
                <c:ptCount val="1"/>
                <c:pt idx="0">
                  <c:v>프레젠테이션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그래프_1!$B$5:$B$24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그래프_1!$H$5:$H$24</c:f>
              <c:numCache>
                <c:formatCode>General</c:formatCode>
                <c:ptCount val="20"/>
                <c:pt idx="0">
                  <c:v>96</c:v>
                </c:pt>
                <c:pt idx="1">
                  <c:v>89</c:v>
                </c:pt>
                <c:pt idx="2">
                  <c:v>95</c:v>
                </c:pt>
                <c:pt idx="3">
                  <c:v>97</c:v>
                </c:pt>
                <c:pt idx="4">
                  <c:v>98</c:v>
                </c:pt>
                <c:pt idx="5">
                  <c:v>96</c:v>
                </c:pt>
                <c:pt idx="6">
                  <c:v>89</c:v>
                </c:pt>
                <c:pt idx="7">
                  <c:v>95</c:v>
                </c:pt>
                <c:pt idx="8">
                  <c:v>97</c:v>
                </c:pt>
                <c:pt idx="9">
                  <c:v>98</c:v>
                </c:pt>
                <c:pt idx="10">
                  <c:v>96</c:v>
                </c:pt>
                <c:pt idx="11">
                  <c:v>92</c:v>
                </c:pt>
                <c:pt idx="12">
                  <c:v>98</c:v>
                </c:pt>
                <c:pt idx="13">
                  <c:v>92</c:v>
                </c:pt>
                <c:pt idx="14">
                  <c:v>89</c:v>
                </c:pt>
                <c:pt idx="15">
                  <c:v>100</c:v>
                </c:pt>
                <c:pt idx="16">
                  <c:v>95</c:v>
                </c:pt>
                <c:pt idx="17">
                  <c:v>96</c:v>
                </c:pt>
                <c:pt idx="18">
                  <c:v>89</c:v>
                </c:pt>
                <c:pt idx="19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F-4C04-A5A7-CDFF6FA3E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482288"/>
        <c:axId val="585482616"/>
        <c:extLst/>
      </c:barChart>
      <c:catAx>
        <c:axId val="5854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482616"/>
        <c:crosses val="autoZero"/>
        <c:auto val="1"/>
        <c:lblAlgn val="ctr"/>
        <c:lblOffset val="100"/>
        <c:noMultiLvlLbl val="0"/>
      </c:catAx>
      <c:valAx>
        <c:axId val="58548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4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그래프_1!$F$4:$H$4</c:f>
              <c:strCache>
                <c:ptCount val="3"/>
                <c:pt idx="0">
                  <c:v>보고서 이론</c:v>
                </c:pt>
                <c:pt idx="1">
                  <c:v>보고서 실무</c:v>
                </c:pt>
                <c:pt idx="2">
                  <c:v>프레젠테이션</c:v>
                </c:pt>
              </c:strCache>
            </c:strRef>
          </c:cat>
          <c:val>
            <c:numRef>
              <c:f>그래프_1!$F$5:$H$5</c:f>
              <c:numCache>
                <c:formatCode>General</c:formatCode>
                <c:ptCount val="3"/>
                <c:pt idx="0">
                  <c:v>94</c:v>
                </c:pt>
                <c:pt idx="1">
                  <c:v>100</c:v>
                </c:pt>
                <c:pt idx="2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2-4A47-BF29-0739E338D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304799</xdr:colOff>
      <xdr:row>2</xdr:row>
      <xdr:rowOff>85725</xdr:rowOff>
    </xdr:from>
    <xdr:to>
      <xdr:col>22</xdr:col>
      <xdr:colOff>657224</xdr:colOff>
      <xdr:row>19</xdr:row>
      <xdr:rowOff>123825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12</xdr:row>
      <xdr:rowOff>114300</xdr:rowOff>
    </xdr:from>
    <xdr:to>
      <xdr:col>16</xdr:col>
      <xdr:colOff>619125</xdr:colOff>
      <xdr:row>25</xdr:row>
      <xdr:rowOff>133350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428625</xdr:colOff>
      <xdr:row>20</xdr:row>
      <xdr:rowOff>28575</xdr:rowOff>
    </xdr:from>
    <xdr:to>
      <xdr:col>17</xdr:col>
      <xdr:colOff>200025</xdr:colOff>
      <xdr:row>33</xdr:row>
      <xdr:rowOff>47625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304800</xdr:rowOff>
    </xdr:from>
    <xdr:to>
      <xdr:col>16</xdr:col>
      <xdr:colOff>514350</xdr:colOff>
      <xdr:row>14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15</xdr:row>
      <xdr:rowOff>104775</xdr:rowOff>
    </xdr:from>
    <xdr:to>
      <xdr:col>16</xdr:col>
      <xdr:colOff>552450</xdr:colOff>
      <xdr:row>28</xdr:row>
      <xdr:rowOff>123825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85725</xdr:colOff>
      <xdr:row>29</xdr:row>
      <xdr:rowOff>104775</xdr:rowOff>
    </xdr:from>
    <xdr:to>
      <xdr:col>16</xdr:col>
      <xdr:colOff>542925</xdr:colOff>
      <xdr:row>42</xdr:row>
      <xdr:rowOff>123825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342900</xdr:colOff>
      <xdr:row>24</xdr:row>
      <xdr:rowOff>152400</xdr:rowOff>
    </xdr:from>
    <xdr:to>
      <xdr:col>9</xdr:col>
      <xdr:colOff>171450</xdr:colOff>
      <xdr:row>37</xdr:row>
      <xdr:rowOff>171450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4"/>
  <sheetViews>
    <sheetView workbookViewId="0">
      <selection activeCell="E10" sqref="E10"/>
    </sheetView>
  </sheetViews>
  <sheetFormatPr defaultRowHeight="16.5"/>
  <cols>
    <col min="2" max="2" width="3.5" bestFit="1" customWidth="1"/>
    <col min="3" max="3" width="12.875" bestFit="1" customWidth="1"/>
    <col min="4" max="4" width="55" bestFit="1" customWidth="1"/>
    <col min="5" max="5" width="67.625" customWidth="1"/>
  </cols>
  <sheetData>
    <row r="4" spans="2:5">
      <c r="B4" s="68" t="s">
        <v>248</v>
      </c>
      <c r="C4" s="68" t="s">
        <v>249</v>
      </c>
      <c r="D4" s="68" t="s">
        <v>251</v>
      </c>
      <c r="E4" s="68" t="s">
        <v>250</v>
      </c>
    </row>
    <row r="5" spans="2:5">
      <c r="B5" s="94">
        <v>1</v>
      </c>
      <c r="C5" s="69" t="s">
        <v>0</v>
      </c>
      <c r="D5" s="70" t="s">
        <v>1</v>
      </c>
      <c r="E5" s="69" t="s">
        <v>226</v>
      </c>
    </row>
    <row r="6" spans="2:5">
      <c r="B6" s="94"/>
      <c r="C6" s="69" t="s">
        <v>2</v>
      </c>
      <c r="D6" s="70" t="s">
        <v>3</v>
      </c>
      <c r="E6" s="69" t="s">
        <v>227</v>
      </c>
    </row>
    <row r="7" spans="2:5">
      <c r="B7" s="94"/>
      <c r="C7" s="69" t="s">
        <v>4</v>
      </c>
      <c r="D7" s="70" t="s">
        <v>5</v>
      </c>
      <c r="E7" s="69" t="s">
        <v>228</v>
      </c>
    </row>
    <row r="8" spans="2:5">
      <c r="B8" s="51">
        <v>2</v>
      </c>
      <c r="C8" s="69" t="s">
        <v>6</v>
      </c>
      <c r="D8" s="70" t="s">
        <v>7</v>
      </c>
      <c r="E8" s="69" t="s">
        <v>229</v>
      </c>
    </row>
    <row r="9" spans="2:5">
      <c r="B9" s="51">
        <v>3</v>
      </c>
      <c r="C9" s="69" t="s">
        <v>8</v>
      </c>
      <c r="D9" s="70" t="s">
        <v>9</v>
      </c>
      <c r="E9" s="69" t="s">
        <v>230</v>
      </c>
    </row>
    <row r="10" spans="2:5">
      <c r="B10" s="83">
        <v>4</v>
      </c>
      <c r="C10" s="69" t="s">
        <v>362</v>
      </c>
      <c r="D10" s="70" t="s">
        <v>361</v>
      </c>
      <c r="E10" s="69" t="s">
        <v>363</v>
      </c>
    </row>
    <row r="11" spans="2:5">
      <c r="B11" s="95">
        <v>5</v>
      </c>
      <c r="C11" s="69" t="s">
        <v>10</v>
      </c>
      <c r="D11" s="70" t="s">
        <v>11</v>
      </c>
      <c r="E11" s="69" t="s">
        <v>336</v>
      </c>
    </row>
    <row r="12" spans="2:5">
      <c r="B12" s="97"/>
      <c r="C12" s="69" t="s">
        <v>330</v>
      </c>
      <c r="D12" s="70" t="s">
        <v>333</v>
      </c>
      <c r="E12" s="69" t="s">
        <v>334</v>
      </c>
    </row>
    <row r="13" spans="2:5">
      <c r="B13" s="97"/>
      <c r="C13" s="69" t="s">
        <v>331</v>
      </c>
      <c r="D13" s="70" t="s">
        <v>332</v>
      </c>
      <c r="E13" s="69" t="s">
        <v>335</v>
      </c>
    </row>
    <row r="14" spans="2:5">
      <c r="B14" s="96"/>
      <c r="C14" s="69" t="s">
        <v>337</v>
      </c>
      <c r="D14" s="70" t="s">
        <v>338</v>
      </c>
      <c r="E14" s="69" t="s">
        <v>339</v>
      </c>
    </row>
    <row r="15" spans="2:5">
      <c r="B15" s="51">
        <v>6</v>
      </c>
      <c r="C15" s="69" t="s">
        <v>12</v>
      </c>
      <c r="D15" s="70" t="s">
        <v>13</v>
      </c>
      <c r="E15" s="69" t="s">
        <v>231</v>
      </c>
    </row>
    <row r="16" spans="2:5">
      <c r="B16" s="95">
        <v>7</v>
      </c>
      <c r="C16" s="69" t="s">
        <v>14</v>
      </c>
      <c r="D16" s="70" t="s">
        <v>15</v>
      </c>
      <c r="E16" s="69" t="s">
        <v>232</v>
      </c>
    </row>
    <row r="17" spans="2:5">
      <c r="B17" s="96"/>
      <c r="C17" s="69" t="s">
        <v>16</v>
      </c>
      <c r="D17" s="70" t="s">
        <v>17</v>
      </c>
      <c r="E17" s="69" t="s">
        <v>233</v>
      </c>
    </row>
    <row r="18" spans="2:5">
      <c r="B18" s="95">
        <v>8</v>
      </c>
      <c r="C18" s="69" t="s">
        <v>18</v>
      </c>
      <c r="D18" s="70" t="s">
        <v>19</v>
      </c>
      <c r="E18" s="69" t="s">
        <v>234</v>
      </c>
    </row>
    <row r="19" spans="2:5">
      <c r="B19" s="96"/>
      <c r="C19" s="69" t="s">
        <v>20</v>
      </c>
      <c r="D19" s="70" t="s">
        <v>21</v>
      </c>
      <c r="E19" s="69" t="s">
        <v>235</v>
      </c>
    </row>
    <row r="20" spans="2:5">
      <c r="B20" s="95">
        <v>9</v>
      </c>
      <c r="C20" s="69" t="s">
        <v>22</v>
      </c>
      <c r="D20" s="70" t="s">
        <v>23</v>
      </c>
      <c r="E20" s="69" t="s">
        <v>236</v>
      </c>
    </row>
    <row r="21" spans="2:5">
      <c r="B21" s="96"/>
      <c r="C21" s="69" t="s">
        <v>24</v>
      </c>
      <c r="D21" s="70" t="s">
        <v>25</v>
      </c>
      <c r="E21" s="69" t="s">
        <v>237</v>
      </c>
    </row>
    <row r="22" spans="2:5">
      <c r="B22" s="51">
        <v>10</v>
      </c>
      <c r="C22" s="69" t="s">
        <v>26</v>
      </c>
      <c r="D22" s="70" t="s">
        <v>246</v>
      </c>
      <c r="E22" s="69" t="s">
        <v>247</v>
      </c>
    </row>
    <row r="23" spans="2:5">
      <c r="B23" s="51">
        <v>11</v>
      </c>
      <c r="C23" s="69" t="s">
        <v>225</v>
      </c>
      <c r="D23" s="70" t="s">
        <v>243</v>
      </c>
      <c r="E23" s="69" t="s">
        <v>238</v>
      </c>
    </row>
    <row r="24" spans="2:5">
      <c r="B24" s="51">
        <v>12</v>
      </c>
      <c r="C24" s="69" t="s">
        <v>240</v>
      </c>
      <c r="D24" s="70" t="s">
        <v>242</v>
      </c>
      <c r="E24" s="69" t="s">
        <v>241</v>
      </c>
    </row>
  </sheetData>
  <mergeCells count="5">
    <mergeCell ref="B5:B7"/>
    <mergeCell ref="B20:B21"/>
    <mergeCell ref="B18:B19"/>
    <mergeCell ref="B16:B17"/>
    <mergeCell ref="B11:B14"/>
  </mergeCells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workbookViewId="0">
      <selection activeCell="B4" sqref="B4:B13"/>
    </sheetView>
  </sheetViews>
  <sheetFormatPr defaultRowHeight="16.5"/>
  <cols>
    <col min="2" max="2" width="13.125" style="4" customWidth="1"/>
    <col min="3" max="3" width="21.25" style="4" customWidth="1"/>
    <col min="4" max="5" width="14.75" style="4" customWidth="1"/>
    <col min="6" max="6" width="14.75" style="12" customWidth="1"/>
  </cols>
  <sheetData>
    <row r="1" spans="2:6" ht="31.5">
      <c r="B1" s="98" t="s">
        <v>27</v>
      </c>
      <c r="C1" s="98"/>
      <c r="D1" s="98"/>
      <c r="E1" s="98"/>
      <c r="F1" s="98"/>
    </row>
    <row r="2" spans="2:6" ht="20.25">
      <c r="B2" s="1"/>
      <c r="C2" s="1"/>
      <c r="D2" s="1"/>
      <c r="E2" s="1"/>
      <c r="F2" s="1"/>
    </row>
    <row r="3" spans="2:6">
      <c r="B3" s="2" t="s">
        <v>28</v>
      </c>
      <c r="C3" s="3">
        <v>43585</v>
      </c>
      <c r="E3" s="5"/>
      <c r="F3" s="6"/>
    </row>
    <row r="4" spans="2:6">
      <c r="B4" s="7" t="s">
        <v>29</v>
      </c>
      <c r="C4" s="7" t="s">
        <v>30</v>
      </c>
      <c r="D4" s="7" t="s">
        <v>31</v>
      </c>
      <c r="E4" s="7" t="s">
        <v>32</v>
      </c>
      <c r="F4" s="7" t="s">
        <v>33</v>
      </c>
    </row>
    <row r="5" spans="2:6">
      <c r="B5" s="8" t="s">
        <v>34</v>
      </c>
      <c r="C5" s="9" t="s">
        <v>35</v>
      </c>
      <c r="D5" s="10"/>
      <c r="E5" s="11"/>
      <c r="F5" s="9"/>
    </row>
    <row r="6" spans="2:6">
      <c r="B6" s="8" t="s">
        <v>36</v>
      </c>
      <c r="C6" s="9" t="s">
        <v>37</v>
      </c>
      <c r="D6" s="10"/>
      <c r="E6" s="11"/>
      <c r="F6" s="9"/>
    </row>
    <row r="7" spans="2:6">
      <c r="B7" s="8" t="s">
        <v>38</v>
      </c>
      <c r="C7" s="9" t="s">
        <v>39</v>
      </c>
      <c r="D7" s="10"/>
      <c r="E7" s="11"/>
      <c r="F7" s="9"/>
    </row>
    <row r="8" spans="2:6">
      <c r="B8" s="8" t="s">
        <v>40</v>
      </c>
      <c r="C8" s="9" t="s">
        <v>41</v>
      </c>
      <c r="D8" s="10"/>
      <c r="E8" s="11"/>
      <c r="F8" s="9"/>
    </row>
    <row r="9" spans="2:6">
      <c r="B9" s="8" t="s">
        <v>42</v>
      </c>
      <c r="C9" s="9" t="s">
        <v>43</v>
      </c>
      <c r="D9" s="10"/>
      <c r="E9" s="11"/>
      <c r="F9" s="9"/>
    </row>
    <row r="10" spans="2:6">
      <c r="B10" s="8" t="s">
        <v>44</v>
      </c>
      <c r="C10" s="9" t="s">
        <v>45</v>
      </c>
      <c r="D10" s="10"/>
      <c r="E10" s="11"/>
      <c r="F10" s="9"/>
    </row>
    <row r="11" spans="2:6">
      <c r="B11" s="8" t="s">
        <v>46</v>
      </c>
      <c r="C11" s="9" t="s">
        <v>47</v>
      </c>
      <c r="D11" s="10"/>
      <c r="E11" s="11"/>
      <c r="F11" s="9"/>
    </row>
    <row r="12" spans="2:6">
      <c r="B12" s="8" t="s">
        <v>48</v>
      </c>
      <c r="C12" s="9" t="s">
        <v>49</v>
      </c>
      <c r="D12" s="10"/>
      <c r="E12" s="11"/>
      <c r="F12" s="9"/>
    </row>
    <row r="13" spans="2:6">
      <c r="B13" s="8" t="s">
        <v>50</v>
      </c>
      <c r="C13" s="9" t="s">
        <v>51</v>
      </c>
      <c r="D13" s="10"/>
      <c r="E13" s="11"/>
      <c r="F13" s="9"/>
    </row>
  </sheetData>
  <mergeCells count="1">
    <mergeCell ref="B1:F1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E7" sqref="E7"/>
    </sheetView>
  </sheetViews>
  <sheetFormatPr defaultRowHeight="16.5"/>
  <cols>
    <col min="2" max="5" width="13.625" style="13" customWidth="1"/>
    <col min="6" max="7" width="15.375" style="13" customWidth="1"/>
  </cols>
  <sheetData>
    <row r="2" spans="2:7" ht="26.25">
      <c r="B2" s="99" t="s">
        <v>52</v>
      </c>
      <c r="C2" s="99"/>
      <c r="D2" s="99"/>
      <c r="E2" s="99"/>
      <c r="F2" s="99"/>
      <c r="G2" s="99"/>
    </row>
    <row r="3" spans="2:7">
      <c r="G3" s="14">
        <v>43585</v>
      </c>
    </row>
    <row r="4" spans="2:7">
      <c r="B4" s="15" t="s">
        <v>53</v>
      </c>
      <c r="C4" s="15" t="s">
        <v>54</v>
      </c>
      <c r="D4" s="15" t="s">
        <v>55</v>
      </c>
      <c r="E4" s="15" t="s">
        <v>56</v>
      </c>
      <c r="F4" s="15" t="s">
        <v>57</v>
      </c>
      <c r="G4" s="15" t="s">
        <v>58</v>
      </c>
    </row>
    <row r="5" spans="2:7">
      <c r="B5" s="8" t="s">
        <v>34</v>
      </c>
      <c r="C5" s="16">
        <v>11000</v>
      </c>
      <c r="D5" s="17">
        <v>81</v>
      </c>
      <c r="E5" s="18"/>
      <c r="F5" s="18"/>
      <c r="G5" s="19"/>
    </row>
    <row r="6" spans="2:7">
      <c r="B6" s="8" t="s">
        <v>36</v>
      </c>
      <c r="C6" s="16">
        <v>11000</v>
      </c>
      <c r="D6" s="17">
        <v>71</v>
      </c>
      <c r="E6" s="18"/>
      <c r="F6" s="18"/>
      <c r="G6" s="19"/>
    </row>
    <row r="7" spans="2:7">
      <c r="B7" s="8" t="s">
        <v>38</v>
      </c>
      <c r="C7" s="16">
        <v>13000</v>
      </c>
      <c r="D7" s="17">
        <v>61</v>
      </c>
      <c r="E7" s="18"/>
      <c r="F7" s="18"/>
      <c r="G7" s="19"/>
    </row>
    <row r="8" spans="2:7">
      <c r="B8" s="8" t="s">
        <v>40</v>
      </c>
      <c r="C8" s="16">
        <v>13000</v>
      </c>
      <c r="D8" s="17">
        <v>43</v>
      </c>
      <c r="E8" s="18"/>
      <c r="F8" s="18"/>
      <c r="G8" s="19"/>
    </row>
    <row r="9" spans="2:7">
      <c r="B9" s="8" t="s">
        <v>42</v>
      </c>
      <c r="C9" s="16">
        <v>11000</v>
      </c>
      <c r="D9" s="17">
        <v>38</v>
      </c>
      <c r="E9" s="18"/>
      <c r="F9" s="18"/>
      <c r="G9" s="19"/>
    </row>
    <row r="10" spans="2:7">
      <c r="B10" s="8" t="s">
        <v>44</v>
      </c>
      <c r="C10" s="16">
        <v>11000</v>
      </c>
      <c r="D10" s="17">
        <v>47</v>
      </c>
      <c r="E10" s="18"/>
      <c r="F10" s="18"/>
      <c r="G10" s="19"/>
    </row>
    <row r="11" spans="2:7">
      <c r="B11" s="8" t="s">
        <v>46</v>
      </c>
      <c r="C11" s="16">
        <v>11000</v>
      </c>
      <c r="D11" s="17">
        <v>63</v>
      </c>
      <c r="E11" s="18"/>
      <c r="F11" s="18"/>
      <c r="G11" s="19"/>
    </row>
    <row r="12" spans="2:7">
      <c r="B12" s="8" t="s">
        <v>48</v>
      </c>
      <c r="C12" s="16">
        <v>11000</v>
      </c>
      <c r="D12" s="17">
        <v>62</v>
      </c>
      <c r="E12" s="18"/>
      <c r="F12" s="18"/>
      <c r="G12" s="19"/>
    </row>
    <row r="13" spans="2:7">
      <c r="B13" s="8" t="s">
        <v>50</v>
      </c>
      <c r="C13" s="16">
        <v>13000</v>
      </c>
      <c r="D13" s="17">
        <v>58</v>
      </c>
      <c r="E13" s="18"/>
      <c r="F13" s="18"/>
      <c r="G13" s="19"/>
    </row>
  </sheetData>
  <mergeCells count="1">
    <mergeCell ref="B2:G2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workbookViewId="0">
      <selection activeCell="B1" sqref="B1:I1048576"/>
    </sheetView>
  </sheetViews>
  <sheetFormatPr defaultRowHeight="16.5"/>
  <cols>
    <col min="2" max="2" width="9.5" style="20" bestFit="1" customWidth="1"/>
    <col min="3" max="3" width="9.875" style="20"/>
    <col min="4" max="5" width="9.125" style="20" customWidth="1"/>
    <col min="6" max="8" width="13.625" style="20" customWidth="1"/>
    <col min="9" max="9" width="12.25" style="20" customWidth="1"/>
  </cols>
  <sheetData>
    <row r="2" spans="2:9" ht="26.25">
      <c r="B2" s="100" t="s">
        <v>59</v>
      </c>
      <c r="C2" s="100"/>
      <c r="D2" s="100"/>
      <c r="E2" s="100"/>
      <c r="F2" s="100"/>
      <c r="G2" s="100"/>
      <c r="H2" s="100"/>
      <c r="I2" s="100"/>
    </row>
    <row r="4" spans="2:9">
      <c r="B4" s="21" t="s">
        <v>60</v>
      </c>
      <c r="C4" s="21" t="s">
        <v>29</v>
      </c>
      <c r="D4" s="21" t="s">
        <v>61</v>
      </c>
      <c r="E4" s="21" t="s">
        <v>62</v>
      </c>
      <c r="F4" s="21" t="s">
        <v>63</v>
      </c>
      <c r="G4" s="21" t="s">
        <v>64</v>
      </c>
      <c r="H4" s="21" t="s">
        <v>65</v>
      </c>
      <c r="I4" s="21" t="s">
        <v>66</v>
      </c>
    </row>
    <row r="5" spans="2:9">
      <c r="B5" s="22">
        <v>1</v>
      </c>
      <c r="C5" s="8" t="s">
        <v>34</v>
      </c>
      <c r="D5" s="8">
        <v>47</v>
      </c>
      <c r="E5" s="8" t="s">
        <v>67</v>
      </c>
      <c r="F5" s="22">
        <v>94</v>
      </c>
      <c r="G5" s="22">
        <v>100</v>
      </c>
      <c r="H5" s="22">
        <v>96</v>
      </c>
      <c r="I5" s="22"/>
    </row>
    <row r="6" spans="2:9">
      <c r="B6" s="22">
        <v>2</v>
      </c>
      <c r="C6" s="8" t="s">
        <v>36</v>
      </c>
      <c r="D6" s="8">
        <v>65</v>
      </c>
      <c r="E6" s="8" t="s">
        <v>68</v>
      </c>
      <c r="F6" s="22">
        <v>95</v>
      </c>
      <c r="G6" s="22">
        <v>95</v>
      </c>
      <c r="H6" s="22">
        <v>89</v>
      </c>
      <c r="I6" s="22"/>
    </row>
    <row r="7" spans="2:9">
      <c r="B7" s="22">
        <v>3</v>
      </c>
      <c r="C7" s="8" t="s">
        <v>38</v>
      </c>
      <c r="D7" s="8">
        <v>50</v>
      </c>
      <c r="E7" s="8" t="s">
        <v>69</v>
      </c>
      <c r="F7" s="22">
        <v>98</v>
      </c>
      <c r="G7" s="22">
        <v>100</v>
      </c>
      <c r="H7" s="22">
        <v>95</v>
      </c>
      <c r="I7" s="22"/>
    </row>
    <row r="8" spans="2:9">
      <c r="B8" s="22">
        <v>4</v>
      </c>
      <c r="C8" s="8" t="s">
        <v>40</v>
      </c>
      <c r="D8" s="8">
        <v>46</v>
      </c>
      <c r="E8" s="8" t="s">
        <v>70</v>
      </c>
      <c r="F8" s="22">
        <v>94</v>
      </c>
      <c r="G8" s="22">
        <v>98</v>
      </c>
      <c r="H8" s="22">
        <v>97</v>
      </c>
      <c r="I8" s="22"/>
    </row>
    <row r="9" spans="2:9">
      <c r="B9" s="22">
        <v>5</v>
      </c>
      <c r="C9" s="8" t="s">
        <v>42</v>
      </c>
      <c r="D9" s="8">
        <v>45</v>
      </c>
      <c r="E9" s="8" t="s">
        <v>69</v>
      </c>
      <c r="F9" s="22">
        <v>96</v>
      </c>
      <c r="G9" s="22">
        <v>100</v>
      </c>
      <c r="H9" s="22">
        <v>98</v>
      </c>
      <c r="I9" s="22"/>
    </row>
    <row r="10" spans="2:9">
      <c r="B10" s="22">
        <v>6</v>
      </c>
      <c r="C10" s="8" t="s">
        <v>44</v>
      </c>
      <c r="D10" s="8">
        <v>58</v>
      </c>
      <c r="E10" s="8" t="s">
        <v>71</v>
      </c>
      <c r="F10" s="22">
        <v>94</v>
      </c>
      <c r="G10" s="22">
        <v>95</v>
      </c>
      <c r="H10" s="22">
        <v>96</v>
      </c>
      <c r="I10" s="22"/>
    </row>
    <row r="11" spans="2:9">
      <c r="B11" s="22">
        <v>7</v>
      </c>
      <c r="C11" s="8" t="s">
        <v>46</v>
      </c>
      <c r="D11" s="8">
        <v>47</v>
      </c>
      <c r="E11" s="8" t="s">
        <v>72</v>
      </c>
      <c r="F11" s="22">
        <v>100</v>
      </c>
      <c r="G11" s="22">
        <v>96</v>
      </c>
      <c r="H11" s="22">
        <v>89</v>
      </c>
      <c r="I11" s="22"/>
    </row>
    <row r="12" spans="2:9">
      <c r="B12" s="22">
        <v>8</v>
      </c>
      <c r="C12" s="8" t="s">
        <v>48</v>
      </c>
      <c r="D12" s="8">
        <v>46</v>
      </c>
      <c r="E12" s="8" t="s">
        <v>70</v>
      </c>
      <c r="F12" s="22">
        <v>87</v>
      </c>
      <c r="G12" s="22">
        <v>89</v>
      </c>
      <c r="H12" s="22">
        <v>95</v>
      </c>
      <c r="I12" s="22"/>
    </row>
    <row r="13" spans="2:9">
      <c r="B13" s="22">
        <v>9</v>
      </c>
      <c r="C13" s="8" t="s">
        <v>50</v>
      </c>
      <c r="D13" s="8">
        <v>70</v>
      </c>
      <c r="E13" s="8" t="s">
        <v>68</v>
      </c>
      <c r="F13" s="22">
        <v>96</v>
      </c>
      <c r="G13" s="22">
        <v>95</v>
      </c>
      <c r="H13" s="22">
        <v>97</v>
      </c>
      <c r="I13" s="22"/>
    </row>
    <row r="14" spans="2:9">
      <c r="B14" s="22">
        <v>10</v>
      </c>
      <c r="C14" s="8" t="s">
        <v>73</v>
      </c>
      <c r="D14" s="8">
        <v>69</v>
      </c>
      <c r="E14" s="8" t="s">
        <v>72</v>
      </c>
      <c r="F14" s="22">
        <v>89</v>
      </c>
      <c r="G14" s="22">
        <v>97</v>
      </c>
      <c r="H14" s="22">
        <v>98</v>
      </c>
      <c r="I14" s="22"/>
    </row>
    <row r="15" spans="2:9">
      <c r="B15" s="22">
        <v>11</v>
      </c>
      <c r="C15" s="8" t="s">
        <v>74</v>
      </c>
      <c r="D15" s="8">
        <v>68</v>
      </c>
      <c r="E15" s="8" t="s">
        <v>71</v>
      </c>
      <c r="F15" s="22">
        <v>95</v>
      </c>
      <c r="G15" s="22">
        <v>98</v>
      </c>
      <c r="H15" s="22">
        <v>96</v>
      </c>
      <c r="I15" s="22"/>
    </row>
    <row r="16" spans="2:9">
      <c r="B16" s="22">
        <v>12</v>
      </c>
      <c r="C16" s="8" t="s">
        <v>75</v>
      </c>
      <c r="D16" s="8">
        <v>55</v>
      </c>
      <c r="E16" s="8" t="s">
        <v>69</v>
      </c>
      <c r="F16" s="22">
        <v>97</v>
      </c>
      <c r="G16" s="22">
        <v>96</v>
      </c>
      <c r="H16" s="22">
        <v>92</v>
      </c>
      <c r="I16" s="22"/>
    </row>
    <row r="17" spans="2:9">
      <c r="B17" s="22">
        <v>13</v>
      </c>
      <c r="C17" s="8" t="s">
        <v>76</v>
      </c>
      <c r="D17" s="8">
        <v>57</v>
      </c>
      <c r="E17" s="8" t="s">
        <v>68</v>
      </c>
      <c r="F17" s="22">
        <v>98</v>
      </c>
      <c r="G17" s="22">
        <v>95</v>
      </c>
      <c r="H17" s="22">
        <v>98</v>
      </c>
      <c r="I17" s="22"/>
    </row>
    <row r="18" spans="2:9">
      <c r="B18" s="22">
        <v>14</v>
      </c>
      <c r="C18" s="8" t="s">
        <v>77</v>
      </c>
      <c r="D18" s="8">
        <v>52</v>
      </c>
      <c r="E18" s="8" t="s">
        <v>70</v>
      </c>
      <c r="F18" s="22">
        <v>96</v>
      </c>
      <c r="G18" s="22">
        <v>94</v>
      </c>
      <c r="H18" s="22">
        <v>92</v>
      </c>
      <c r="I18" s="22"/>
    </row>
    <row r="19" spans="2:9">
      <c r="B19" s="22">
        <v>15</v>
      </c>
      <c r="C19" s="8" t="s">
        <v>78</v>
      </c>
      <c r="D19" s="8">
        <v>58</v>
      </c>
      <c r="E19" s="8" t="s">
        <v>70</v>
      </c>
      <c r="F19" s="22">
        <v>96</v>
      </c>
      <c r="G19" s="22">
        <v>90</v>
      </c>
      <c r="H19" s="22">
        <v>89</v>
      </c>
      <c r="I19" s="22"/>
    </row>
    <row r="20" spans="2:9">
      <c r="B20" s="22">
        <v>16</v>
      </c>
      <c r="C20" s="8" t="s">
        <v>79</v>
      </c>
      <c r="D20" s="8">
        <v>48</v>
      </c>
      <c r="E20" s="8" t="s">
        <v>71</v>
      </c>
      <c r="F20" s="22">
        <v>92</v>
      </c>
      <c r="G20" s="22">
        <v>100</v>
      </c>
      <c r="H20" s="22">
        <v>100</v>
      </c>
      <c r="I20" s="22"/>
    </row>
    <row r="21" spans="2:9">
      <c r="B21" s="22">
        <v>17</v>
      </c>
      <c r="C21" s="8" t="s">
        <v>80</v>
      </c>
      <c r="D21" s="8">
        <v>49</v>
      </c>
      <c r="E21" s="8" t="s">
        <v>68</v>
      </c>
      <c r="F21" s="22">
        <v>98</v>
      </c>
      <c r="G21" s="22">
        <v>99</v>
      </c>
      <c r="H21" s="22">
        <v>95</v>
      </c>
      <c r="I21" s="22"/>
    </row>
    <row r="22" spans="2:9">
      <c r="B22" s="22">
        <v>18</v>
      </c>
      <c r="C22" s="8" t="s">
        <v>81</v>
      </c>
      <c r="D22" s="8">
        <v>50</v>
      </c>
      <c r="E22" s="8" t="s">
        <v>72</v>
      </c>
      <c r="F22" s="22">
        <v>92</v>
      </c>
      <c r="G22" s="22">
        <v>94</v>
      </c>
      <c r="H22" s="22">
        <v>96</v>
      </c>
      <c r="I22" s="22"/>
    </row>
    <row r="23" spans="2:9">
      <c r="B23" s="22">
        <v>19</v>
      </c>
      <c r="C23" s="8" t="s">
        <v>82</v>
      </c>
      <c r="D23" s="8">
        <v>50</v>
      </c>
      <c r="E23" s="8" t="s">
        <v>69</v>
      </c>
      <c r="F23" s="22">
        <v>89</v>
      </c>
      <c r="G23" s="22">
        <v>88</v>
      </c>
      <c r="H23" s="22">
        <v>89</v>
      </c>
      <c r="I23" s="22"/>
    </row>
    <row r="24" spans="2:9">
      <c r="B24" s="22">
        <v>20</v>
      </c>
      <c r="C24" s="8" t="s">
        <v>83</v>
      </c>
      <c r="D24" s="8">
        <v>52</v>
      </c>
      <c r="E24" s="8" t="s">
        <v>70</v>
      </c>
      <c r="F24" s="22">
        <v>90</v>
      </c>
      <c r="G24" s="22">
        <v>90</v>
      </c>
      <c r="H24" s="22">
        <v>95</v>
      </c>
      <c r="I24" s="22"/>
    </row>
  </sheetData>
  <mergeCells count="1">
    <mergeCell ref="B2:I2"/>
  </mergeCells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5"/>
  <sheetViews>
    <sheetView workbookViewId="0">
      <selection activeCell="E4" sqref="E4"/>
    </sheetView>
  </sheetViews>
  <sheetFormatPr defaultRowHeight="16.5"/>
  <sheetData>
    <row r="3" spans="2:12">
      <c r="B3" s="73" t="s">
        <v>341</v>
      </c>
      <c r="C3" s="75" t="s">
        <v>342</v>
      </c>
      <c r="D3" s="71" t="s">
        <v>343</v>
      </c>
      <c r="E3" s="71" t="s">
        <v>344</v>
      </c>
      <c r="F3" s="76"/>
      <c r="G3" s="76"/>
      <c r="H3" s="71" t="s">
        <v>252</v>
      </c>
      <c r="I3" s="71" t="s">
        <v>263</v>
      </c>
      <c r="J3" s="71" t="s">
        <v>274</v>
      </c>
      <c r="K3" s="71" t="s">
        <v>298</v>
      </c>
      <c r="L3" s="71" t="s">
        <v>347</v>
      </c>
    </row>
    <row r="4" spans="2:12">
      <c r="B4" s="77" t="s">
        <v>345</v>
      </c>
      <c r="C4" s="78" t="s">
        <v>364</v>
      </c>
      <c r="D4" s="72" t="str">
        <f>C4</f>
        <v>I8</v>
      </c>
      <c r="E4" s="72"/>
      <c r="F4" s="76"/>
      <c r="G4" s="76"/>
      <c r="H4" s="72" t="s">
        <v>313</v>
      </c>
      <c r="I4" s="72" t="s">
        <v>264</v>
      </c>
      <c r="J4" s="72" t="s">
        <v>275</v>
      </c>
      <c r="K4" s="72" t="s">
        <v>314</v>
      </c>
      <c r="L4" s="72" t="s">
        <v>349</v>
      </c>
    </row>
    <row r="5" spans="2:12">
      <c r="B5" s="77" t="s">
        <v>346</v>
      </c>
      <c r="C5" s="78" t="s">
        <v>365</v>
      </c>
      <c r="D5" s="72" t="str">
        <f t="shared" ref="D5:D8" si="0">C5</f>
        <v>K11</v>
      </c>
      <c r="E5" s="72"/>
      <c r="F5" s="76"/>
      <c r="G5" s="76"/>
      <c r="H5" s="72" t="s">
        <v>315</v>
      </c>
      <c r="I5" s="72" t="s">
        <v>265</v>
      </c>
      <c r="J5" s="72" t="s">
        <v>276</v>
      </c>
      <c r="K5" s="72" t="s">
        <v>316</v>
      </c>
      <c r="L5" s="72" t="s">
        <v>351</v>
      </c>
    </row>
    <row r="6" spans="2:12">
      <c r="B6" s="77" t="s">
        <v>348</v>
      </c>
      <c r="C6" s="78" t="s">
        <v>366</v>
      </c>
      <c r="D6" s="72" t="str">
        <f t="shared" si="0"/>
        <v>L10</v>
      </c>
      <c r="E6" s="72"/>
      <c r="F6" s="76"/>
      <c r="G6" s="76"/>
      <c r="H6" s="72" t="s">
        <v>300</v>
      </c>
      <c r="I6" s="72" t="s">
        <v>266</v>
      </c>
      <c r="J6" s="72" t="s">
        <v>277</v>
      </c>
      <c r="K6" s="72" t="s">
        <v>301</v>
      </c>
      <c r="L6" s="72" t="s">
        <v>353</v>
      </c>
    </row>
    <row r="7" spans="2:12">
      <c r="B7" s="77" t="s">
        <v>350</v>
      </c>
      <c r="C7" s="78" t="s">
        <v>367</v>
      </c>
      <c r="D7" s="72" t="str">
        <f t="shared" si="0"/>
        <v>H4</v>
      </c>
      <c r="E7" s="72"/>
      <c r="F7" s="76"/>
      <c r="G7" s="76"/>
      <c r="H7" s="72" t="s">
        <v>302</v>
      </c>
      <c r="I7" s="72" t="s">
        <v>267</v>
      </c>
      <c r="J7" s="72" t="s">
        <v>278</v>
      </c>
      <c r="K7" s="72" t="s">
        <v>303</v>
      </c>
      <c r="L7" s="72" t="s">
        <v>354</v>
      </c>
    </row>
    <row r="8" spans="2:12">
      <c r="B8" s="77" t="s">
        <v>352</v>
      </c>
      <c r="C8" s="78" t="s">
        <v>368</v>
      </c>
      <c r="D8" s="72" t="str">
        <f t="shared" si="0"/>
        <v>J11</v>
      </c>
      <c r="E8" s="72"/>
      <c r="F8" s="76"/>
      <c r="G8" s="76"/>
      <c r="H8" s="72" t="s">
        <v>318</v>
      </c>
      <c r="I8" s="72" t="s">
        <v>268</v>
      </c>
      <c r="J8" s="72" t="s">
        <v>279</v>
      </c>
      <c r="K8" s="72" t="s">
        <v>319</v>
      </c>
      <c r="L8" s="72" t="s">
        <v>355</v>
      </c>
    </row>
    <row r="9" spans="2:12">
      <c r="B9" s="76"/>
      <c r="C9" s="80"/>
      <c r="D9" s="76"/>
      <c r="E9" s="76"/>
      <c r="F9" s="76"/>
      <c r="G9" s="76"/>
      <c r="H9" s="72" t="s">
        <v>305</v>
      </c>
      <c r="I9" s="72" t="s">
        <v>269</v>
      </c>
      <c r="J9" s="72" t="s">
        <v>280</v>
      </c>
      <c r="K9" s="72" t="s">
        <v>306</v>
      </c>
      <c r="L9" s="72" t="s">
        <v>356</v>
      </c>
    </row>
    <row r="10" spans="2:12">
      <c r="F10" s="76"/>
      <c r="G10" s="76"/>
      <c r="H10" s="72" t="s">
        <v>322</v>
      </c>
      <c r="I10" s="72" t="s">
        <v>270</v>
      </c>
      <c r="J10" s="72" t="s">
        <v>281</v>
      </c>
      <c r="K10" s="72" t="s">
        <v>323</v>
      </c>
      <c r="L10" s="72" t="s">
        <v>357</v>
      </c>
    </row>
    <row r="11" spans="2:12">
      <c r="F11" s="76"/>
      <c r="G11" s="76"/>
      <c r="H11" s="72" t="s">
        <v>320</v>
      </c>
      <c r="I11" s="72" t="s">
        <v>271</v>
      </c>
      <c r="J11" s="72" t="s">
        <v>282</v>
      </c>
      <c r="K11" s="72" t="s">
        <v>321</v>
      </c>
      <c r="L11" s="72" t="s">
        <v>358</v>
      </c>
    </row>
    <row r="12" spans="2:12">
      <c r="F12" s="76"/>
      <c r="G12" s="76"/>
      <c r="H12" s="72" t="s">
        <v>310</v>
      </c>
      <c r="I12" s="72" t="s">
        <v>272</v>
      </c>
      <c r="J12" s="72" t="s">
        <v>283</v>
      </c>
      <c r="K12" s="72" t="s">
        <v>311</v>
      </c>
      <c r="L12" s="72" t="s">
        <v>359</v>
      </c>
    </row>
    <row r="13" spans="2:12">
      <c r="F13" s="76"/>
      <c r="G13" s="76"/>
      <c r="H13" s="72" t="s">
        <v>308</v>
      </c>
      <c r="I13" s="72" t="s">
        <v>273</v>
      </c>
      <c r="J13" s="72" t="s">
        <v>284</v>
      </c>
      <c r="K13" s="72" t="s">
        <v>309</v>
      </c>
      <c r="L13" s="72" t="s">
        <v>360</v>
      </c>
    </row>
    <row r="14" spans="2:12">
      <c r="F14" s="76"/>
      <c r="G14" s="76"/>
    </row>
    <row r="15" spans="2:12">
      <c r="F15" s="76"/>
      <c r="G15" s="76"/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6"/>
  <sheetViews>
    <sheetView tabSelected="1" workbookViewId="0">
      <selection activeCell="S14" sqref="S14"/>
    </sheetView>
  </sheetViews>
  <sheetFormatPr defaultRowHeight="16.5"/>
  <cols>
    <col min="2" max="2" width="9.5" style="20" bestFit="1" customWidth="1"/>
    <col min="3" max="3" width="9.875" style="20"/>
    <col min="4" max="5" width="9.125" style="20" customWidth="1"/>
    <col min="6" max="15" width="7.125" style="20" customWidth="1"/>
    <col min="16" max="16" width="10.125" style="20" bestFit="1" customWidth="1"/>
    <col min="17" max="17" width="10.125" style="20" customWidth="1"/>
    <col min="18" max="18" width="3.125" style="20" customWidth="1"/>
    <col min="19" max="19" width="20.5" style="20" customWidth="1"/>
    <col min="20" max="20" width="12.875" style="20" customWidth="1"/>
  </cols>
  <sheetData>
    <row r="2" spans="2:20" ht="26.25">
      <c r="B2" s="100" t="s">
        <v>84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</row>
    <row r="4" spans="2:20">
      <c r="B4" s="21" t="s">
        <v>60</v>
      </c>
      <c r="C4" s="21" t="s">
        <v>29</v>
      </c>
      <c r="D4" s="21" t="s">
        <v>61</v>
      </c>
      <c r="E4" s="21" t="s">
        <v>62</v>
      </c>
      <c r="F4" s="23">
        <v>43283</v>
      </c>
      <c r="G4" s="23">
        <v>43284</v>
      </c>
      <c r="H4" s="23">
        <v>43285</v>
      </c>
      <c r="I4" s="23">
        <v>43286</v>
      </c>
      <c r="J4" s="23">
        <v>43287</v>
      </c>
      <c r="K4" s="23">
        <v>43290</v>
      </c>
      <c r="L4" s="23">
        <v>43291</v>
      </c>
      <c r="M4" s="23">
        <v>43292</v>
      </c>
      <c r="N4" s="23">
        <v>43293</v>
      </c>
      <c r="O4" s="23">
        <v>43294</v>
      </c>
      <c r="P4" s="21" t="s">
        <v>85</v>
      </c>
      <c r="Q4" s="21" t="s">
        <v>600</v>
      </c>
      <c r="S4" s="21" t="s">
        <v>91</v>
      </c>
      <c r="T4" s="22"/>
    </row>
    <row r="5" spans="2:20">
      <c r="B5" s="22">
        <v>1</v>
      </c>
      <c r="C5" s="8" t="s">
        <v>34</v>
      </c>
      <c r="D5" s="8">
        <v>47</v>
      </c>
      <c r="E5" s="8" t="s">
        <v>67</v>
      </c>
      <c r="F5" s="8" t="s">
        <v>86</v>
      </c>
      <c r="G5" s="8" t="s">
        <v>87</v>
      </c>
      <c r="H5" s="8" t="s">
        <v>87</v>
      </c>
      <c r="I5" s="8" t="s">
        <v>88</v>
      </c>
      <c r="J5" s="8" t="s">
        <v>88</v>
      </c>
      <c r="K5" s="8" t="s">
        <v>87</v>
      </c>
      <c r="L5" s="8" t="s">
        <v>87</v>
      </c>
      <c r="M5" s="8" t="s">
        <v>87</v>
      </c>
      <c r="N5" s="8"/>
      <c r="O5" s="8" t="s">
        <v>88</v>
      </c>
      <c r="P5" s="24"/>
      <c r="Q5" s="24">
        <f>COUNTBLANK(F5:O5)</f>
        <v>1</v>
      </c>
    </row>
    <row r="6" spans="2:20">
      <c r="B6" s="22">
        <v>2</v>
      </c>
      <c r="C6" s="8" t="s">
        <v>36</v>
      </c>
      <c r="D6" s="8">
        <v>65</v>
      </c>
      <c r="E6" s="8" t="s">
        <v>68</v>
      </c>
      <c r="F6" s="8" t="s">
        <v>87</v>
      </c>
      <c r="G6" s="8"/>
      <c r="H6" s="8" t="s">
        <v>87</v>
      </c>
      <c r="I6" s="8" t="s">
        <v>87</v>
      </c>
      <c r="J6" s="8"/>
      <c r="K6" s="8" t="s">
        <v>87</v>
      </c>
      <c r="L6" s="8"/>
      <c r="M6" s="8" t="s">
        <v>87</v>
      </c>
      <c r="N6" s="8" t="s">
        <v>87</v>
      </c>
      <c r="O6" s="8"/>
      <c r="P6" s="24"/>
      <c r="Q6" s="24">
        <f t="shared" ref="Q6:Q24" si="0">COUNTBLANK(F6:O6)</f>
        <v>4</v>
      </c>
      <c r="S6" s="21" t="s">
        <v>62</v>
      </c>
      <c r="T6" s="21" t="s">
        <v>92</v>
      </c>
    </row>
    <row r="7" spans="2:20">
      <c r="B7" s="22">
        <v>3</v>
      </c>
      <c r="C7" s="8" t="s">
        <v>38</v>
      </c>
      <c r="D7" s="8">
        <v>50</v>
      </c>
      <c r="E7" s="8" t="s">
        <v>69</v>
      </c>
      <c r="F7" s="8" t="s">
        <v>87</v>
      </c>
      <c r="G7" s="8" t="s">
        <v>87</v>
      </c>
      <c r="H7" s="8" t="s">
        <v>87</v>
      </c>
      <c r="I7" s="8"/>
      <c r="J7" s="8" t="s">
        <v>88</v>
      </c>
      <c r="K7" s="8"/>
      <c r="L7" s="8" t="s">
        <v>87</v>
      </c>
      <c r="M7" s="8" t="s">
        <v>87</v>
      </c>
      <c r="N7" s="8" t="s">
        <v>87</v>
      </c>
      <c r="O7" s="8"/>
      <c r="P7" s="24"/>
      <c r="Q7" s="24">
        <f t="shared" si="0"/>
        <v>3</v>
      </c>
      <c r="S7" s="8" t="s">
        <v>70</v>
      </c>
      <c r="T7" s="24"/>
    </row>
    <row r="8" spans="2:20">
      <c r="B8" s="22">
        <v>4</v>
      </c>
      <c r="C8" s="8" t="s">
        <v>40</v>
      </c>
      <c r="D8" s="8">
        <v>46</v>
      </c>
      <c r="E8" s="8" t="s">
        <v>70</v>
      </c>
      <c r="F8" s="8" t="s">
        <v>87</v>
      </c>
      <c r="G8" s="8" t="s">
        <v>87</v>
      </c>
      <c r="H8" s="8" t="s">
        <v>87</v>
      </c>
      <c r="I8" s="8" t="s">
        <v>87</v>
      </c>
      <c r="J8" s="8"/>
      <c r="K8" s="8" t="s">
        <v>87</v>
      </c>
      <c r="L8" s="8"/>
      <c r="M8" s="8" t="s">
        <v>87</v>
      </c>
      <c r="N8" s="8" t="s">
        <v>87</v>
      </c>
      <c r="O8" s="8"/>
      <c r="P8" s="24"/>
      <c r="Q8" s="24">
        <f t="shared" si="0"/>
        <v>3</v>
      </c>
      <c r="S8" s="8" t="s">
        <v>68</v>
      </c>
      <c r="T8" s="24"/>
    </row>
    <row r="9" spans="2:20">
      <c r="B9" s="22">
        <v>5</v>
      </c>
      <c r="C9" s="8" t="s">
        <v>42</v>
      </c>
      <c r="D9" s="8">
        <v>45</v>
      </c>
      <c r="E9" s="8" t="s">
        <v>69</v>
      </c>
      <c r="F9" s="8"/>
      <c r="G9" s="8" t="s">
        <v>87</v>
      </c>
      <c r="H9" s="8" t="s">
        <v>87</v>
      </c>
      <c r="I9" s="8" t="s">
        <v>87</v>
      </c>
      <c r="J9" s="8" t="s">
        <v>88</v>
      </c>
      <c r="K9" s="8" t="s">
        <v>87</v>
      </c>
      <c r="L9" s="8"/>
      <c r="M9" s="8" t="s">
        <v>87</v>
      </c>
      <c r="N9" s="8" t="s">
        <v>87</v>
      </c>
      <c r="O9" s="8"/>
      <c r="P9" s="24"/>
      <c r="Q9" s="24">
        <f t="shared" si="0"/>
        <v>3</v>
      </c>
      <c r="S9" s="8" t="s">
        <v>69</v>
      </c>
      <c r="T9" s="24"/>
    </row>
    <row r="10" spans="2:20">
      <c r="B10" s="22">
        <v>6</v>
      </c>
      <c r="C10" s="8" t="s">
        <v>44</v>
      </c>
      <c r="D10" s="8">
        <v>58</v>
      </c>
      <c r="E10" s="8" t="s">
        <v>71</v>
      </c>
      <c r="F10" s="8" t="s">
        <v>87</v>
      </c>
      <c r="G10" s="8"/>
      <c r="H10" s="8" t="s">
        <v>87</v>
      </c>
      <c r="I10" s="8"/>
      <c r="J10" s="8" t="s">
        <v>88</v>
      </c>
      <c r="K10" s="8"/>
      <c r="L10" s="8" t="s">
        <v>87</v>
      </c>
      <c r="M10" s="8" t="s">
        <v>87</v>
      </c>
      <c r="N10" s="8" t="s">
        <v>87</v>
      </c>
      <c r="O10" s="8"/>
      <c r="P10" s="24"/>
      <c r="Q10" s="24">
        <f t="shared" si="0"/>
        <v>4</v>
      </c>
      <c r="S10" s="8" t="s">
        <v>71</v>
      </c>
      <c r="T10" s="24"/>
    </row>
    <row r="11" spans="2:20">
      <c r="B11" s="22">
        <v>7</v>
      </c>
      <c r="C11" s="8" t="s">
        <v>46</v>
      </c>
      <c r="D11" s="8">
        <v>47</v>
      </c>
      <c r="E11" s="8" t="s">
        <v>72</v>
      </c>
      <c r="F11" s="8"/>
      <c r="G11" s="8" t="s">
        <v>87</v>
      </c>
      <c r="H11" s="8" t="s">
        <v>87</v>
      </c>
      <c r="I11" s="8" t="s">
        <v>87</v>
      </c>
      <c r="J11" s="8"/>
      <c r="K11" s="8"/>
      <c r="L11" s="8" t="s">
        <v>87</v>
      </c>
      <c r="M11" s="8" t="s">
        <v>87</v>
      </c>
      <c r="N11" s="8" t="s">
        <v>87</v>
      </c>
      <c r="O11" s="8" t="s">
        <v>88</v>
      </c>
      <c r="P11" s="24"/>
      <c r="Q11" s="24">
        <f t="shared" si="0"/>
        <v>3</v>
      </c>
      <c r="S11" s="8" t="s">
        <v>72</v>
      </c>
      <c r="T11" s="24"/>
    </row>
    <row r="12" spans="2:20">
      <c r="B12" s="22">
        <v>8</v>
      </c>
      <c r="C12" s="8" t="s">
        <v>48</v>
      </c>
      <c r="D12" s="8">
        <v>46</v>
      </c>
      <c r="E12" s="8" t="s">
        <v>70</v>
      </c>
      <c r="F12" s="8" t="s">
        <v>87</v>
      </c>
      <c r="G12" s="8" t="s">
        <v>87</v>
      </c>
      <c r="H12" s="8" t="s">
        <v>87</v>
      </c>
      <c r="I12" s="8" t="s">
        <v>87</v>
      </c>
      <c r="J12" s="8" t="s">
        <v>87</v>
      </c>
      <c r="K12" s="8" t="s">
        <v>87</v>
      </c>
      <c r="L12" s="8"/>
      <c r="M12" s="8" t="s">
        <v>87</v>
      </c>
      <c r="N12" s="8"/>
      <c r="O12" s="8" t="s">
        <v>88</v>
      </c>
      <c r="P12" s="24"/>
      <c r="Q12" s="24">
        <f t="shared" si="0"/>
        <v>2</v>
      </c>
    </row>
    <row r="13" spans="2:20">
      <c r="B13" s="22">
        <v>9</v>
      </c>
      <c r="C13" s="8" t="s">
        <v>50</v>
      </c>
      <c r="D13" s="8">
        <v>70</v>
      </c>
      <c r="E13" s="8" t="s">
        <v>68</v>
      </c>
      <c r="F13" s="8" t="s">
        <v>87</v>
      </c>
      <c r="G13" s="8" t="s">
        <v>87</v>
      </c>
      <c r="H13" s="8" t="s">
        <v>87</v>
      </c>
      <c r="I13" s="8" t="s">
        <v>87</v>
      </c>
      <c r="J13" s="8" t="s">
        <v>87</v>
      </c>
      <c r="K13" s="8" t="s">
        <v>86</v>
      </c>
      <c r="L13" s="8" t="s">
        <v>87</v>
      </c>
      <c r="M13" s="8" t="s">
        <v>87</v>
      </c>
      <c r="N13" s="8" t="s">
        <v>88</v>
      </c>
      <c r="O13" s="8" t="s">
        <v>88</v>
      </c>
      <c r="P13" s="24"/>
      <c r="Q13" s="24">
        <f t="shared" si="0"/>
        <v>0</v>
      </c>
      <c r="S13" s="21" t="s">
        <v>62</v>
      </c>
      <c r="T13" s="21" t="s">
        <v>601</v>
      </c>
    </row>
    <row r="14" spans="2:20">
      <c r="B14" s="22">
        <v>10</v>
      </c>
      <c r="C14" s="8" t="s">
        <v>73</v>
      </c>
      <c r="D14" s="8">
        <v>69</v>
      </c>
      <c r="E14" s="8" t="s">
        <v>72</v>
      </c>
      <c r="F14" s="8" t="s">
        <v>87</v>
      </c>
      <c r="G14" s="8"/>
      <c r="H14" s="8" t="s">
        <v>87</v>
      </c>
      <c r="I14" s="8" t="s">
        <v>87</v>
      </c>
      <c r="J14" s="8"/>
      <c r="K14" s="8" t="s">
        <v>87</v>
      </c>
      <c r="L14" s="8"/>
      <c r="M14" s="8" t="s">
        <v>87</v>
      </c>
      <c r="N14" s="8"/>
      <c r="O14" s="8" t="s">
        <v>88</v>
      </c>
      <c r="P14" s="24"/>
      <c r="Q14" s="24">
        <f t="shared" si="0"/>
        <v>4</v>
      </c>
      <c r="S14" s="8" t="s">
        <v>598</v>
      </c>
      <c r="T14" s="24"/>
    </row>
    <row r="15" spans="2:20">
      <c r="B15" s="22">
        <v>11</v>
      </c>
      <c r="C15" s="8" t="s">
        <v>74</v>
      </c>
      <c r="D15" s="8">
        <v>68</v>
      </c>
      <c r="E15" s="8" t="s">
        <v>71</v>
      </c>
      <c r="F15" s="8" t="s">
        <v>86</v>
      </c>
      <c r="G15" s="8" t="s">
        <v>87</v>
      </c>
      <c r="H15" s="8" t="s">
        <v>87</v>
      </c>
      <c r="I15" s="8" t="s">
        <v>88</v>
      </c>
      <c r="J15" s="8" t="s">
        <v>88</v>
      </c>
      <c r="K15" s="8" t="s">
        <v>87</v>
      </c>
      <c r="L15" s="8" t="s">
        <v>87</v>
      </c>
      <c r="M15" s="8" t="s">
        <v>87</v>
      </c>
      <c r="N15" s="8" t="s">
        <v>87</v>
      </c>
      <c r="O15" s="8" t="s">
        <v>87</v>
      </c>
      <c r="P15" s="24"/>
      <c r="Q15" s="24">
        <f t="shared" si="0"/>
        <v>0</v>
      </c>
      <c r="S15" s="8" t="s">
        <v>599</v>
      </c>
      <c r="T15" s="24"/>
    </row>
    <row r="16" spans="2:20">
      <c r="B16" s="22">
        <v>12</v>
      </c>
      <c r="C16" s="8" t="s">
        <v>75</v>
      </c>
      <c r="D16" s="8">
        <v>55</v>
      </c>
      <c r="E16" s="8" t="s">
        <v>69</v>
      </c>
      <c r="F16" s="8" t="s">
        <v>87</v>
      </c>
      <c r="G16" s="8"/>
      <c r="H16" s="8" t="s">
        <v>87</v>
      </c>
      <c r="I16" s="8" t="s">
        <v>87</v>
      </c>
      <c r="J16" s="8"/>
      <c r="K16" s="8"/>
      <c r="L16" s="8" t="s">
        <v>87</v>
      </c>
      <c r="M16" s="8" t="s">
        <v>87</v>
      </c>
      <c r="N16" s="8" t="s">
        <v>87</v>
      </c>
      <c r="O16" s="8" t="s">
        <v>88</v>
      </c>
      <c r="P16" s="24"/>
      <c r="Q16" s="24">
        <f t="shared" si="0"/>
        <v>3</v>
      </c>
    </row>
    <row r="17" spans="2:17">
      <c r="B17" s="22">
        <v>13</v>
      </c>
      <c r="C17" s="8" t="s">
        <v>76</v>
      </c>
      <c r="D17" s="8">
        <v>57</v>
      </c>
      <c r="E17" s="8" t="s">
        <v>68</v>
      </c>
      <c r="F17" s="8" t="s">
        <v>87</v>
      </c>
      <c r="G17" s="8" t="s">
        <v>87</v>
      </c>
      <c r="H17" s="8" t="s">
        <v>87</v>
      </c>
      <c r="I17" s="8"/>
      <c r="J17" s="8" t="s">
        <v>88</v>
      </c>
      <c r="K17" s="8"/>
      <c r="L17" s="8" t="s">
        <v>87</v>
      </c>
      <c r="M17" s="8" t="s">
        <v>87</v>
      </c>
      <c r="N17" s="8" t="s">
        <v>87</v>
      </c>
      <c r="O17" s="8" t="s">
        <v>87</v>
      </c>
      <c r="P17" s="24"/>
      <c r="Q17" s="24">
        <f t="shared" si="0"/>
        <v>2</v>
      </c>
    </row>
    <row r="18" spans="2:17">
      <c r="B18" s="22">
        <v>14</v>
      </c>
      <c r="C18" s="8" t="s">
        <v>77</v>
      </c>
      <c r="D18" s="8">
        <v>52</v>
      </c>
      <c r="E18" s="8" t="s">
        <v>70</v>
      </c>
      <c r="F18" s="8" t="s">
        <v>87</v>
      </c>
      <c r="G18" s="8" t="s">
        <v>87</v>
      </c>
      <c r="H18" s="8" t="s">
        <v>87</v>
      </c>
      <c r="I18" s="8" t="s">
        <v>87</v>
      </c>
      <c r="J18" s="8"/>
      <c r="K18" s="8" t="s">
        <v>87</v>
      </c>
      <c r="L18" s="8" t="s">
        <v>87</v>
      </c>
      <c r="M18" s="8" t="s">
        <v>87</v>
      </c>
      <c r="N18" s="8" t="s">
        <v>87</v>
      </c>
      <c r="O18" s="8"/>
      <c r="P18" s="24"/>
      <c r="Q18" s="24">
        <f t="shared" si="0"/>
        <v>2</v>
      </c>
    </row>
    <row r="19" spans="2:17">
      <c r="B19" s="22">
        <v>15</v>
      </c>
      <c r="C19" s="8" t="s">
        <v>78</v>
      </c>
      <c r="D19" s="8">
        <v>58</v>
      </c>
      <c r="E19" s="8" t="s">
        <v>70</v>
      </c>
      <c r="F19" s="8"/>
      <c r="G19" s="8" t="s">
        <v>87</v>
      </c>
      <c r="H19" s="8" t="s">
        <v>87</v>
      </c>
      <c r="I19" s="8" t="s">
        <v>87</v>
      </c>
      <c r="J19" s="8" t="s">
        <v>88</v>
      </c>
      <c r="K19" s="8" t="s">
        <v>87</v>
      </c>
      <c r="L19" s="8" t="s">
        <v>87</v>
      </c>
      <c r="M19" s="8" t="s">
        <v>87</v>
      </c>
      <c r="N19" s="8" t="s">
        <v>87</v>
      </c>
      <c r="O19" s="8"/>
      <c r="P19" s="24"/>
      <c r="Q19" s="24">
        <f t="shared" si="0"/>
        <v>2</v>
      </c>
    </row>
    <row r="20" spans="2:17">
      <c r="B20" s="22">
        <v>16</v>
      </c>
      <c r="C20" s="8" t="s">
        <v>79</v>
      </c>
      <c r="D20" s="8">
        <v>48</v>
      </c>
      <c r="E20" s="8" t="s">
        <v>71</v>
      </c>
      <c r="F20" s="8" t="s">
        <v>87</v>
      </c>
      <c r="G20" s="8"/>
      <c r="H20" s="8" t="s">
        <v>87</v>
      </c>
      <c r="I20" s="8"/>
      <c r="J20" s="8" t="s">
        <v>88</v>
      </c>
      <c r="K20" s="8" t="s">
        <v>87</v>
      </c>
      <c r="L20" s="8" t="s">
        <v>87</v>
      </c>
      <c r="M20" s="8" t="s">
        <v>87</v>
      </c>
      <c r="N20" s="8" t="s">
        <v>87</v>
      </c>
      <c r="O20" s="8" t="s">
        <v>87</v>
      </c>
      <c r="P20" s="24"/>
      <c r="Q20" s="24">
        <f t="shared" si="0"/>
        <v>2</v>
      </c>
    </row>
    <row r="21" spans="2:17">
      <c r="B21" s="22">
        <v>17</v>
      </c>
      <c r="C21" s="8" t="s">
        <v>80</v>
      </c>
      <c r="D21" s="8">
        <v>49</v>
      </c>
      <c r="E21" s="8" t="s">
        <v>68</v>
      </c>
      <c r="F21" s="8"/>
      <c r="G21" s="8" t="s">
        <v>87</v>
      </c>
      <c r="H21" s="8" t="s">
        <v>87</v>
      </c>
      <c r="I21" s="8" t="s">
        <v>87</v>
      </c>
      <c r="J21" s="8"/>
      <c r="K21" s="8" t="s">
        <v>86</v>
      </c>
      <c r="L21" s="8" t="s">
        <v>87</v>
      </c>
      <c r="M21" s="8" t="s">
        <v>87</v>
      </c>
      <c r="N21" s="8" t="s">
        <v>88</v>
      </c>
      <c r="O21" s="8" t="s">
        <v>88</v>
      </c>
      <c r="P21" s="24"/>
      <c r="Q21" s="24">
        <f t="shared" si="0"/>
        <v>2</v>
      </c>
    </row>
    <row r="22" spans="2:17">
      <c r="B22" s="22">
        <v>18</v>
      </c>
      <c r="C22" s="8" t="s">
        <v>81</v>
      </c>
      <c r="D22" s="8">
        <v>50</v>
      </c>
      <c r="E22" s="8" t="s">
        <v>72</v>
      </c>
      <c r="F22" s="8" t="s">
        <v>87</v>
      </c>
      <c r="G22" s="8" t="s">
        <v>87</v>
      </c>
      <c r="H22" s="8" t="s">
        <v>87</v>
      </c>
      <c r="I22" s="8" t="s">
        <v>87</v>
      </c>
      <c r="J22" s="8" t="s">
        <v>87</v>
      </c>
      <c r="K22" s="8" t="s">
        <v>87</v>
      </c>
      <c r="L22" s="8"/>
      <c r="M22" s="8" t="s">
        <v>87</v>
      </c>
      <c r="N22" s="8" t="s">
        <v>87</v>
      </c>
      <c r="O22" s="8"/>
      <c r="P22" s="24"/>
      <c r="Q22" s="24">
        <f t="shared" si="0"/>
        <v>2</v>
      </c>
    </row>
    <row r="23" spans="2:17">
      <c r="B23" s="22">
        <v>19</v>
      </c>
      <c r="C23" s="8" t="s">
        <v>82</v>
      </c>
      <c r="D23" s="8">
        <v>50</v>
      </c>
      <c r="E23" s="8" t="s">
        <v>69</v>
      </c>
      <c r="F23" s="8" t="s">
        <v>87</v>
      </c>
      <c r="G23" s="8" t="s">
        <v>87</v>
      </c>
      <c r="H23" s="8" t="s">
        <v>87</v>
      </c>
      <c r="I23" s="8" t="s">
        <v>87</v>
      </c>
      <c r="J23" s="8" t="s">
        <v>87</v>
      </c>
      <c r="K23" s="8" t="s">
        <v>87</v>
      </c>
      <c r="L23" s="8" t="s">
        <v>87</v>
      </c>
      <c r="M23" s="8" t="s">
        <v>87</v>
      </c>
      <c r="N23" s="8" t="s">
        <v>87</v>
      </c>
      <c r="O23" s="8" t="s">
        <v>87</v>
      </c>
      <c r="P23" s="24"/>
      <c r="Q23" s="24">
        <f t="shared" si="0"/>
        <v>0</v>
      </c>
    </row>
    <row r="24" spans="2:17">
      <c r="B24" s="22">
        <v>20</v>
      </c>
      <c r="C24" s="8" t="s">
        <v>83</v>
      </c>
      <c r="D24" s="8">
        <v>52</v>
      </c>
      <c r="E24" s="8" t="s">
        <v>70</v>
      </c>
      <c r="F24" s="8" t="s">
        <v>87</v>
      </c>
      <c r="G24" s="8"/>
      <c r="H24" s="8" t="s">
        <v>87</v>
      </c>
      <c r="I24" s="8" t="s">
        <v>87</v>
      </c>
      <c r="J24" s="8"/>
      <c r="K24" s="8" t="s">
        <v>87</v>
      </c>
      <c r="L24" s="8" t="s">
        <v>87</v>
      </c>
      <c r="M24" s="8" t="s">
        <v>87</v>
      </c>
      <c r="N24" s="8" t="s">
        <v>87</v>
      </c>
      <c r="O24" s="8" t="s">
        <v>87</v>
      </c>
      <c r="P24" s="24"/>
      <c r="Q24" s="24">
        <f t="shared" si="0"/>
        <v>2</v>
      </c>
    </row>
    <row r="25" spans="2:17">
      <c r="B25" s="101" t="s">
        <v>89</v>
      </c>
      <c r="C25" s="102"/>
      <c r="D25" s="102"/>
      <c r="E25" s="103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104"/>
      <c r="Q25" s="104"/>
    </row>
    <row r="26" spans="2:17">
      <c r="B26" s="101" t="s">
        <v>90</v>
      </c>
      <c r="C26" s="102"/>
      <c r="D26" s="102"/>
      <c r="E26" s="103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105"/>
      <c r="Q26" s="105"/>
    </row>
  </sheetData>
  <mergeCells count="5">
    <mergeCell ref="B2:O2"/>
    <mergeCell ref="B25:E25"/>
    <mergeCell ref="P25:P26"/>
    <mergeCell ref="B26:E26"/>
    <mergeCell ref="Q25:Q26"/>
  </mergeCells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workbookViewId="0">
      <selection activeCell="B1" sqref="B1:I1048576"/>
    </sheetView>
  </sheetViews>
  <sheetFormatPr defaultRowHeight="16.5"/>
  <cols>
    <col min="2" max="2" width="9.5" style="20" bestFit="1" customWidth="1"/>
    <col min="3" max="3" width="9.875" style="20"/>
    <col min="4" max="5" width="9.125" style="20" customWidth="1"/>
    <col min="6" max="8" width="12.25" style="20" customWidth="1"/>
    <col min="9" max="9" width="10.125" style="20" customWidth="1"/>
  </cols>
  <sheetData>
    <row r="2" spans="2:9" ht="26.25">
      <c r="B2" s="100" t="s">
        <v>59</v>
      </c>
      <c r="C2" s="100"/>
      <c r="D2" s="100"/>
      <c r="E2" s="100"/>
      <c r="F2" s="100"/>
      <c r="G2" s="100"/>
      <c r="H2" s="100"/>
      <c r="I2" s="100"/>
    </row>
    <row r="4" spans="2:9">
      <c r="B4" s="21" t="s">
        <v>60</v>
      </c>
      <c r="C4" s="21" t="s">
        <v>29</v>
      </c>
      <c r="D4" s="21" t="s">
        <v>61</v>
      </c>
      <c r="E4" s="21" t="s">
        <v>62</v>
      </c>
      <c r="F4" s="21" t="s">
        <v>93</v>
      </c>
      <c r="G4" s="21" t="s">
        <v>94</v>
      </c>
      <c r="H4" s="21" t="s">
        <v>95</v>
      </c>
      <c r="I4" s="21" t="s">
        <v>96</v>
      </c>
    </row>
    <row r="5" spans="2:9">
      <c r="B5" s="22">
        <v>1</v>
      </c>
      <c r="C5" s="8" t="s">
        <v>34</v>
      </c>
      <c r="D5" s="8">
        <v>47</v>
      </c>
      <c r="E5" s="8" t="s">
        <v>97</v>
      </c>
      <c r="F5" s="8">
        <v>74</v>
      </c>
      <c r="G5" s="8">
        <v>20</v>
      </c>
      <c r="H5" s="22"/>
      <c r="I5" s="24"/>
    </row>
    <row r="6" spans="2:9">
      <c r="B6" s="22">
        <v>2</v>
      </c>
      <c r="C6" s="8" t="s">
        <v>36</v>
      </c>
      <c r="D6" s="8">
        <v>65</v>
      </c>
      <c r="E6" s="8" t="s">
        <v>98</v>
      </c>
      <c r="F6" s="8">
        <v>75</v>
      </c>
      <c r="G6" s="8">
        <v>15</v>
      </c>
      <c r="H6" s="22"/>
      <c r="I6" s="24"/>
    </row>
    <row r="7" spans="2:9">
      <c r="B7" s="22">
        <v>3</v>
      </c>
      <c r="C7" s="8" t="s">
        <v>38</v>
      </c>
      <c r="D7" s="8">
        <v>50</v>
      </c>
      <c r="E7" s="8" t="s">
        <v>99</v>
      </c>
      <c r="F7" s="8">
        <v>78</v>
      </c>
      <c r="G7" s="8">
        <v>20</v>
      </c>
      <c r="H7" s="22"/>
      <c r="I7" s="24"/>
    </row>
    <row r="8" spans="2:9">
      <c r="B8" s="22">
        <v>4</v>
      </c>
      <c r="C8" s="8" t="s">
        <v>40</v>
      </c>
      <c r="D8" s="8">
        <v>46</v>
      </c>
      <c r="E8" s="8" t="s">
        <v>97</v>
      </c>
      <c r="F8" s="8">
        <v>74</v>
      </c>
      <c r="G8" s="8">
        <v>18</v>
      </c>
      <c r="H8" s="22"/>
      <c r="I8" s="24"/>
    </row>
    <row r="9" spans="2:9">
      <c r="B9" s="22">
        <v>5</v>
      </c>
      <c r="C9" s="8" t="s">
        <v>42</v>
      </c>
      <c r="D9" s="8">
        <v>45</v>
      </c>
      <c r="E9" s="8" t="s">
        <v>99</v>
      </c>
      <c r="F9" s="8">
        <v>76</v>
      </c>
      <c r="G9" s="8">
        <v>20</v>
      </c>
      <c r="H9" s="22"/>
      <c r="I9" s="24"/>
    </row>
    <row r="10" spans="2:9">
      <c r="B10" s="22">
        <v>6</v>
      </c>
      <c r="C10" s="8" t="s">
        <v>44</v>
      </c>
      <c r="D10" s="8">
        <v>58</v>
      </c>
      <c r="E10" s="8" t="s">
        <v>100</v>
      </c>
      <c r="F10" s="8">
        <v>74</v>
      </c>
      <c r="G10" s="8">
        <v>15</v>
      </c>
      <c r="H10" s="22"/>
      <c r="I10" s="24"/>
    </row>
    <row r="11" spans="2:9">
      <c r="B11" s="22">
        <v>7</v>
      </c>
      <c r="C11" s="8" t="s">
        <v>46</v>
      </c>
      <c r="D11" s="8">
        <v>47</v>
      </c>
      <c r="E11" s="8" t="s">
        <v>101</v>
      </c>
      <c r="F11" s="8">
        <v>80</v>
      </c>
      <c r="G11" s="8">
        <v>16</v>
      </c>
      <c r="H11" s="22"/>
      <c r="I11" s="24"/>
    </row>
    <row r="12" spans="2:9">
      <c r="B12" s="22">
        <v>8</v>
      </c>
      <c r="C12" s="8" t="s">
        <v>48</v>
      </c>
      <c r="D12" s="8">
        <v>46</v>
      </c>
      <c r="E12" s="8" t="s">
        <v>97</v>
      </c>
      <c r="F12" s="8">
        <v>67</v>
      </c>
      <c r="G12" s="8">
        <v>16</v>
      </c>
      <c r="H12" s="22"/>
      <c r="I12" s="24"/>
    </row>
    <row r="13" spans="2:9">
      <c r="B13" s="22">
        <v>9</v>
      </c>
      <c r="C13" s="8" t="s">
        <v>50</v>
      </c>
      <c r="D13" s="8">
        <v>70</v>
      </c>
      <c r="E13" s="8" t="s">
        <v>98</v>
      </c>
      <c r="F13" s="8">
        <v>76</v>
      </c>
      <c r="G13" s="8">
        <v>17</v>
      </c>
      <c r="H13" s="22"/>
      <c r="I13" s="24"/>
    </row>
    <row r="14" spans="2:9">
      <c r="B14" s="22">
        <v>10</v>
      </c>
      <c r="C14" s="8" t="s">
        <v>73</v>
      </c>
      <c r="D14" s="8">
        <v>69</v>
      </c>
      <c r="E14" s="8" t="s">
        <v>101</v>
      </c>
      <c r="F14" s="8">
        <v>69</v>
      </c>
      <c r="G14" s="8">
        <v>20</v>
      </c>
      <c r="H14" s="22"/>
      <c r="I14" s="24"/>
    </row>
  </sheetData>
  <mergeCells count="1">
    <mergeCell ref="B2:I2"/>
  </mergeCells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1"/>
  <sheetViews>
    <sheetView topLeftCell="A4" workbookViewId="0">
      <selection activeCell="C4" sqref="C4"/>
    </sheetView>
  </sheetViews>
  <sheetFormatPr defaultRowHeight="16.5"/>
  <cols>
    <col min="2" max="2" width="13.625" customWidth="1"/>
    <col min="3" max="3" width="20.875" customWidth="1"/>
    <col min="4" max="4" width="18" customWidth="1"/>
    <col min="5" max="5" width="12.75" customWidth="1"/>
    <col min="6" max="6" width="11.125" customWidth="1"/>
    <col min="7" max="9" width="14.375" customWidth="1"/>
    <col min="11" max="11" width="35.875" customWidth="1"/>
    <col min="12" max="12" width="39.25" customWidth="1"/>
  </cols>
  <sheetData>
    <row r="1" spans="2:12"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2:12" ht="26.25">
      <c r="B2" s="100" t="s">
        <v>102</v>
      </c>
      <c r="C2" s="100"/>
      <c r="D2" s="100"/>
      <c r="E2" s="100"/>
      <c r="F2" s="100"/>
      <c r="G2" s="100"/>
      <c r="H2" s="100"/>
      <c r="I2" s="100"/>
      <c r="J2" s="20"/>
      <c r="K2" s="20"/>
      <c r="L2" s="20"/>
    </row>
    <row r="3" spans="2:12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5" spans="2:12">
      <c r="B5" s="25" t="s">
        <v>103</v>
      </c>
      <c r="C5" s="25" t="s">
        <v>104</v>
      </c>
      <c r="D5" s="25" t="s">
        <v>105</v>
      </c>
      <c r="E5" s="25" t="s">
        <v>106</v>
      </c>
      <c r="F5" s="25" t="s">
        <v>107</v>
      </c>
      <c r="G5" s="25" t="s">
        <v>108</v>
      </c>
      <c r="H5" s="25" t="s">
        <v>109</v>
      </c>
      <c r="I5" s="25" t="s">
        <v>110</v>
      </c>
      <c r="K5" s="26" t="s">
        <v>111</v>
      </c>
    </row>
    <row r="6" spans="2:12">
      <c r="B6" s="27">
        <v>42307</v>
      </c>
      <c r="C6" s="28" t="s">
        <v>113</v>
      </c>
      <c r="D6" s="28" t="s">
        <v>114</v>
      </c>
      <c r="E6" s="29">
        <v>16000</v>
      </c>
      <c r="F6" s="29">
        <v>70</v>
      </c>
      <c r="G6" s="29">
        <f t="shared" ref="G6:G61" si="0">E6*F6</f>
        <v>1120000</v>
      </c>
      <c r="H6" s="29">
        <v>675000</v>
      </c>
      <c r="I6" s="29">
        <f t="shared" ref="I6:I61" si="1">G6-H6</f>
        <v>445000</v>
      </c>
      <c r="K6" s="30"/>
    </row>
    <row r="7" spans="2:12">
      <c r="B7" s="27">
        <v>42359</v>
      </c>
      <c r="C7" s="28" t="s">
        <v>369</v>
      </c>
      <c r="D7" s="28" t="s">
        <v>115</v>
      </c>
      <c r="E7" s="29">
        <v>23000</v>
      </c>
      <c r="F7" s="29">
        <v>46</v>
      </c>
      <c r="G7" s="29">
        <f t="shared" si="0"/>
        <v>1058000</v>
      </c>
      <c r="H7" s="29">
        <v>709000</v>
      </c>
      <c r="I7" s="29">
        <f t="shared" si="1"/>
        <v>349000</v>
      </c>
      <c r="K7" s="31"/>
      <c r="L7" s="31"/>
    </row>
    <row r="8" spans="2:12">
      <c r="B8" s="27">
        <v>42169</v>
      </c>
      <c r="C8" s="28" t="s">
        <v>369</v>
      </c>
      <c r="D8" s="28" t="s">
        <v>116</v>
      </c>
      <c r="E8" s="29">
        <v>67000</v>
      </c>
      <c r="F8" s="29">
        <v>44</v>
      </c>
      <c r="G8" s="29">
        <f t="shared" si="0"/>
        <v>2948000</v>
      </c>
      <c r="H8" s="29">
        <v>905000</v>
      </c>
      <c r="I8" s="29">
        <f t="shared" si="1"/>
        <v>2043000</v>
      </c>
      <c r="K8" s="26" t="s">
        <v>112</v>
      </c>
      <c r="L8" s="31"/>
    </row>
    <row r="9" spans="2:12">
      <c r="B9" s="27">
        <v>42067</v>
      </c>
      <c r="C9" s="28" t="s">
        <v>117</v>
      </c>
      <c r="D9" s="28" t="s">
        <v>118</v>
      </c>
      <c r="E9" s="29">
        <v>44000</v>
      </c>
      <c r="F9" s="29">
        <v>37</v>
      </c>
      <c r="G9" s="29">
        <f t="shared" si="0"/>
        <v>1628000</v>
      </c>
      <c r="H9" s="29">
        <v>465000</v>
      </c>
      <c r="I9" s="29">
        <f t="shared" si="1"/>
        <v>1163000</v>
      </c>
      <c r="K9" s="30"/>
      <c r="L9" s="31"/>
    </row>
    <row r="10" spans="2:12">
      <c r="B10" s="27">
        <v>42172</v>
      </c>
      <c r="C10" s="28" t="s">
        <v>370</v>
      </c>
      <c r="D10" s="28" t="s">
        <v>116</v>
      </c>
      <c r="E10" s="29">
        <v>67000</v>
      </c>
      <c r="F10" s="29">
        <v>50</v>
      </c>
      <c r="G10" s="29">
        <f t="shared" si="0"/>
        <v>3350000</v>
      </c>
      <c r="H10" s="29">
        <v>465000</v>
      </c>
      <c r="I10" s="29">
        <f t="shared" si="1"/>
        <v>2885000</v>
      </c>
      <c r="L10" s="31"/>
    </row>
    <row r="11" spans="2:12">
      <c r="B11" s="27">
        <v>42337</v>
      </c>
      <c r="C11" s="28" t="s">
        <v>370</v>
      </c>
      <c r="D11" s="28" t="s">
        <v>116</v>
      </c>
      <c r="E11" s="29">
        <v>67000</v>
      </c>
      <c r="F11" s="29">
        <v>37</v>
      </c>
      <c r="G11" s="29">
        <f t="shared" si="0"/>
        <v>2479000</v>
      </c>
      <c r="H11" s="29">
        <v>474000</v>
      </c>
      <c r="I11" s="29">
        <f t="shared" si="1"/>
        <v>2005000</v>
      </c>
      <c r="L11" s="31"/>
    </row>
    <row r="12" spans="2:12">
      <c r="B12" s="27">
        <v>42355</v>
      </c>
      <c r="C12" s="28" t="s">
        <v>370</v>
      </c>
      <c r="D12" s="28" t="s">
        <v>120</v>
      </c>
      <c r="E12" s="29">
        <v>24500</v>
      </c>
      <c r="F12" s="29">
        <v>52</v>
      </c>
      <c r="G12" s="29">
        <f t="shared" si="0"/>
        <v>1274000</v>
      </c>
      <c r="H12" s="29">
        <v>511000</v>
      </c>
      <c r="I12" s="29">
        <f t="shared" si="1"/>
        <v>763000</v>
      </c>
      <c r="L12" s="31"/>
    </row>
    <row r="13" spans="2:12">
      <c r="B13" s="27">
        <v>42155</v>
      </c>
      <c r="C13" s="28" t="s">
        <v>121</v>
      </c>
      <c r="D13" s="28" t="s">
        <v>115</v>
      </c>
      <c r="E13" s="29">
        <v>23000</v>
      </c>
      <c r="F13" s="29">
        <v>41</v>
      </c>
      <c r="G13" s="29">
        <f t="shared" si="0"/>
        <v>943000</v>
      </c>
      <c r="H13" s="29">
        <v>41950</v>
      </c>
      <c r="I13" s="29">
        <f t="shared" si="1"/>
        <v>901050</v>
      </c>
      <c r="K13" s="26" t="s">
        <v>119</v>
      </c>
      <c r="L13" s="31"/>
    </row>
    <row r="14" spans="2:12">
      <c r="B14" s="27">
        <v>42221</v>
      </c>
      <c r="C14" s="28" t="s">
        <v>371</v>
      </c>
      <c r="D14" s="28" t="s">
        <v>115</v>
      </c>
      <c r="E14" s="29">
        <v>16000</v>
      </c>
      <c r="F14" s="29">
        <v>49</v>
      </c>
      <c r="G14" s="29">
        <f t="shared" si="0"/>
        <v>784000</v>
      </c>
      <c r="H14" s="29">
        <v>61800</v>
      </c>
      <c r="I14" s="29">
        <f t="shared" si="1"/>
        <v>722200</v>
      </c>
      <c r="K14" s="30"/>
      <c r="L14" s="31"/>
    </row>
    <row r="15" spans="2:12">
      <c r="B15" s="27">
        <v>42034</v>
      </c>
      <c r="C15" s="28" t="s">
        <v>371</v>
      </c>
      <c r="D15" s="28" t="s">
        <v>123</v>
      </c>
      <c r="E15" s="29">
        <v>8000</v>
      </c>
      <c r="F15" s="29">
        <v>41</v>
      </c>
      <c r="G15" s="29">
        <f t="shared" si="0"/>
        <v>328000</v>
      </c>
      <c r="H15" s="29">
        <v>73700</v>
      </c>
      <c r="I15" s="29">
        <f t="shared" si="1"/>
        <v>254300</v>
      </c>
      <c r="K15" s="31"/>
    </row>
    <row r="16" spans="2:12">
      <c r="B16" s="27">
        <v>42248</v>
      </c>
      <c r="C16" s="28" t="s">
        <v>371</v>
      </c>
      <c r="D16" s="28" t="s">
        <v>124</v>
      </c>
      <c r="E16" s="29">
        <v>15000</v>
      </c>
      <c r="F16" s="29">
        <v>50</v>
      </c>
      <c r="G16" s="29">
        <f t="shared" si="0"/>
        <v>750000</v>
      </c>
      <c r="H16" s="29">
        <v>74200</v>
      </c>
      <c r="I16" s="29">
        <f t="shared" si="1"/>
        <v>675800</v>
      </c>
      <c r="K16" s="26" t="s">
        <v>122</v>
      </c>
    </row>
    <row r="17" spans="2:11">
      <c r="B17" s="27">
        <v>42083</v>
      </c>
      <c r="C17" s="28" t="s">
        <v>125</v>
      </c>
      <c r="D17" s="28" t="s">
        <v>118</v>
      </c>
      <c r="E17" s="29">
        <v>44000</v>
      </c>
      <c r="F17" s="29">
        <v>59</v>
      </c>
      <c r="G17" s="29">
        <f t="shared" si="0"/>
        <v>2596000</v>
      </c>
      <c r="H17" s="29">
        <v>25000</v>
      </c>
      <c r="I17" s="29">
        <f t="shared" si="1"/>
        <v>2571000</v>
      </c>
      <c r="K17" s="30"/>
    </row>
    <row r="18" spans="2:11">
      <c r="B18" s="27">
        <v>42342</v>
      </c>
      <c r="C18" s="28" t="s">
        <v>372</v>
      </c>
      <c r="D18" s="28" t="s">
        <v>120</v>
      </c>
      <c r="E18" s="29">
        <v>24500</v>
      </c>
      <c r="F18" s="29">
        <v>35</v>
      </c>
      <c r="G18" s="29">
        <f t="shared" si="0"/>
        <v>857500</v>
      </c>
      <c r="H18" s="29">
        <v>34400</v>
      </c>
      <c r="I18" s="29">
        <f t="shared" si="1"/>
        <v>823100</v>
      </c>
    </row>
    <row r="19" spans="2:11">
      <c r="B19" s="27">
        <v>42183</v>
      </c>
      <c r="C19" s="28" t="s">
        <v>126</v>
      </c>
      <c r="D19" s="28" t="s">
        <v>120</v>
      </c>
      <c r="E19" s="29">
        <v>24500</v>
      </c>
      <c r="F19" s="29">
        <v>42</v>
      </c>
      <c r="G19" s="29">
        <f t="shared" si="0"/>
        <v>1029000</v>
      </c>
      <c r="H19" s="29">
        <v>281000</v>
      </c>
      <c r="I19" s="29">
        <f t="shared" si="1"/>
        <v>748000</v>
      </c>
    </row>
    <row r="20" spans="2:11">
      <c r="B20" s="27">
        <v>42148</v>
      </c>
      <c r="C20" s="28" t="s">
        <v>373</v>
      </c>
      <c r="D20" s="28" t="s">
        <v>116</v>
      </c>
      <c r="E20" s="29">
        <v>67000</v>
      </c>
      <c r="F20" s="29">
        <v>50</v>
      </c>
      <c r="G20" s="29">
        <f t="shared" si="0"/>
        <v>3350000</v>
      </c>
      <c r="H20" s="29">
        <v>305000</v>
      </c>
      <c r="I20" s="29">
        <f t="shared" si="1"/>
        <v>3045000</v>
      </c>
    </row>
    <row r="21" spans="2:11">
      <c r="B21" s="27">
        <v>42024</v>
      </c>
      <c r="C21" s="28" t="s">
        <v>373</v>
      </c>
      <c r="D21" s="28" t="s">
        <v>116</v>
      </c>
      <c r="E21" s="29">
        <v>67000</v>
      </c>
      <c r="F21" s="29">
        <v>49</v>
      </c>
      <c r="G21" s="29">
        <f t="shared" si="0"/>
        <v>3283000</v>
      </c>
      <c r="H21" s="29">
        <v>309000</v>
      </c>
      <c r="I21" s="29">
        <f t="shared" si="1"/>
        <v>2974000</v>
      </c>
    </row>
    <row r="22" spans="2:11">
      <c r="B22" s="27">
        <v>42264</v>
      </c>
      <c r="C22" s="28" t="s">
        <v>127</v>
      </c>
      <c r="D22" s="28" t="s">
        <v>118</v>
      </c>
      <c r="E22" s="29">
        <v>44000</v>
      </c>
      <c r="F22" s="29">
        <v>54</v>
      </c>
      <c r="G22" s="29">
        <f t="shared" si="0"/>
        <v>2376000</v>
      </c>
      <c r="H22" s="29">
        <v>74500</v>
      </c>
      <c r="I22" s="29">
        <f t="shared" si="1"/>
        <v>2301500</v>
      </c>
    </row>
    <row r="23" spans="2:11">
      <c r="B23" s="27">
        <v>42211</v>
      </c>
      <c r="C23" s="28" t="s">
        <v>374</v>
      </c>
      <c r="D23" s="28" t="s">
        <v>114</v>
      </c>
      <c r="E23" s="29">
        <v>16000</v>
      </c>
      <c r="F23" s="29">
        <v>58</v>
      </c>
      <c r="G23" s="29">
        <f t="shared" si="0"/>
        <v>928000</v>
      </c>
      <c r="H23" s="29">
        <v>83000</v>
      </c>
      <c r="I23" s="29">
        <f t="shared" si="1"/>
        <v>845000</v>
      </c>
    </row>
    <row r="24" spans="2:11">
      <c r="B24" s="27">
        <v>42098</v>
      </c>
      <c r="C24" s="28" t="s">
        <v>374</v>
      </c>
      <c r="D24" s="28" t="s">
        <v>115</v>
      </c>
      <c r="E24" s="29">
        <v>23000</v>
      </c>
      <c r="F24" s="29">
        <v>35</v>
      </c>
      <c r="G24" s="29">
        <f t="shared" si="0"/>
        <v>805000</v>
      </c>
      <c r="H24" s="29">
        <v>91000</v>
      </c>
      <c r="I24" s="29">
        <f t="shared" si="1"/>
        <v>714000</v>
      </c>
    </row>
    <row r="25" spans="2:11">
      <c r="B25" s="27">
        <v>42041</v>
      </c>
      <c r="C25" s="28" t="s">
        <v>374</v>
      </c>
      <c r="D25" s="28" t="s">
        <v>120</v>
      </c>
      <c r="E25" s="29">
        <v>24500</v>
      </c>
      <c r="F25" s="29">
        <v>59</v>
      </c>
      <c r="G25" s="29">
        <f t="shared" si="0"/>
        <v>1445500</v>
      </c>
      <c r="H25" s="29">
        <v>94000</v>
      </c>
      <c r="I25" s="29">
        <f t="shared" si="1"/>
        <v>1351500</v>
      </c>
    </row>
    <row r="26" spans="2:11">
      <c r="B26" s="27">
        <v>42287</v>
      </c>
      <c r="C26" s="28" t="s">
        <v>374</v>
      </c>
      <c r="D26" s="28" t="s">
        <v>116</v>
      </c>
      <c r="E26" s="29">
        <v>67000</v>
      </c>
      <c r="F26" s="29">
        <v>64</v>
      </c>
      <c r="G26" s="29">
        <f t="shared" si="0"/>
        <v>4288000</v>
      </c>
      <c r="H26" s="29">
        <v>99000</v>
      </c>
      <c r="I26" s="29">
        <f t="shared" si="1"/>
        <v>4189000</v>
      </c>
    </row>
    <row r="27" spans="2:11">
      <c r="B27" s="27">
        <v>42368</v>
      </c>
      <c r="C27" s="28" t="s">
        <v>128</v>
      </c>
      <c r="D27" s="28" t="s">
        <v>115</v>
      </c>
      <c r="E27" s="29">
        <v>23000</v>
      </c>
      <c r="F27" s="29">
        <v>35</v>
      </c>
      <c r="G27" s="29">
        <f t="shared" si="0"/>
        <v>805000</v>
      </c>
      <c r="H27" s="29">
        <v>125000</v>
      </c>
      <c r="I27" s="29">
        <f t="shared" si="1"/>
        <v>680000</v>
      </c>
    </row>
    <row r="28" spans="2:11">
      <c r="B28" s="27">
        <v>42164</v>
      </c>
      <c r="C28" s="28" t="s">
        <v>375</v>
      </c>
      <c r="D28" s="28" t="s">
        <v>120</v>
      </c>
      <c r="E28" s="29">
        <v>24500</v>
      </c>
      <c r="F28" s="29">
        <v>35</v>
      </c>
      <c r="G28" s="29">
        <f t="shared" si="0"/>
        <v>857500</v>
      </c>
      <c r="H28" s="29">
        <v>127500</v>
      </c>
      <c r="I28" s="29">
        <f t="shared" si="1"/>
        <v>730000</v>
      </c>
    </row>
    <row r="29" spans="2:11">
      <c r="B29" s="27">
        <v>42191</v>
      </c>
      <c r="C29" s="28" t="s">
        <v>375</v>
      </c>
      <c r="D29" s="28" t="s">
        <v>114</v>
      </c>
      <c r="E29" s="29">
        <v>16000</v>
      </c>
      <c r="F29" s="29">
        <v>41</v>
      </c>
      <c r="G29" s="29">
        <f t="shared" si="0"/>
        <v>656000</v>
      </c>
      <c r="H29" s="29">
        <v>129000</v>
      </c>
      <c r="I29" s="29">
        <f t="shared" si="1"/>
        <v>527000</v>
      </c>
    </row>
    <row r="30" spans="2:11">
      <c r="B30" s="27">
        <v>42267</v>
      </c>
      <c r="C30" s="28" t="s">
        <v>375</v>
      </c>
      <c r="D30" s="28" t="s">
        <v>123</v>
      </c>
      <c r="E30" s="29">
        <v>8000</v>
      </c>
      <c r="F30" s="29">
        <v>39</v>
      </c>
      <c r="G30" s="29">
        <f t="shared" si="0"/>
        <v>312000</v>
      </c>
      <c r="H30" s="29">
        <v>149000</v>
      </c>
      <c r="I30" s="29">
        <f t="shared" si="1"/>
        <v>163000</v>
      </c>
    </row>
    <row r="31" spans="2:11">
      <c r="B31" s="27">
        <v>42083</v>
      </c>
      <c r="C31" s="28" t="s">
        <v>129</v>
      </c>
      <c r="D31" s="28" t="s">
        <v>115</v>
      </c>
      <c r="E31" s="29">
        <v>23000</v>
      </c>
      <c r="F31" s="29">
        <v>53</v>
      </c>
      <c r="G31" s="29">
        <f t="shared" si="0"/>
        <v>1219000</v>
      </c>
      <c r="H31" s="29">
        <v>389000</v>
      </c>
      <c r="I31" s="29">
        <f t="shared" si="1"/>
        <v>830000</v>
      </c>
    </row>
    <row r="32" spans="2:11">
      <c r="B32" s="27">
        <v>42201</v>
      </c>
      <c r="C32" s="28" t="s">
        <v>376</v>
      </c>
      <c r="D32" s="28" t="s">
        <v>114</v>
      </c>
      <c r="E32" s="29">
        <v>16000</v>
      </c>
      <c r="F32" s="29">
        <v>55</v>
      </c>
      <c r="G32" s="29">
        <f t="shared" si="0"/>
        <v>880000</v>
      </c>
      <c r="H32" s="29">
        <v>397000</v>
      </c>
      <c r="I32" s="29">
        <f t="shared" si="1"/>
        <v>483000</v>
      </c>
    </row>
    <row r="33" spans="2:9">
      <c r="B33" s="27">
        <v>42065</v>
      </c>
      <c r="C33" s="28" t="s">
        <v>376</v>
      </c>
      <c r="D33" s="28" t="s">
        <v>120</v>
      </c>
      <c r="E33" s="29">
        <v>24500</v>
      </c>
      <c r="F33" s="29">
        <v>49</v>
      </c>
      <c r="G33" s="29">
        <f t="shared" si="0"/>
        <v>1200500</v>
      </c>
      <c r="H33" s="29">
        <v>442000</v>
      </c>
      <c r="I33" s="29">
        <f t="shared" si="1"/>
        <v>758500</v>
      </c>
    </row>
    <row r="34" spans="2:9">
      <c r="B34" s="27">
        <v>42223</v>
      </c>
      <c r="C34" s="28" t="s">
        <v>376</v>
      </c>
      <c r="D34" s="28" t="s">
        <v>120</v>
      </c>
      <c r="E34" s="29">
        <v>24500</v>
      </c>
      <c r="F34" s="29">
        <v>51</v>
      </c>
      <c r="G34" s="29">
        <f t="shared" si="0"/>
        <v>1249500</v>
      </c>
      <c r="H34" s="29">
        <v>463000</v>
      </c>
      <c r="I34" s="29">
        <f t="shared" si="1"/>
        <v>786500</v>
      </c>
    </row>
    <row r="35" spans="2:9">
      <c r="B35" s="27">
        <v>42139</v>
      </c>
      <c r="C35" s="28" t="s">
        <v>130</v>
      </c>
      <c r="D35" s="28" t="s">
        <v>120</v>
      </c>
      <c r="E35" s="29">
        <v>24500</v>
      </c>
      <c r="F35" s="29">
        <v>65</v>
      </c>
      <c r="G35" s="29">
        <f t="shared" si="0"/>
        <v>1592500</v>
      </c>
      <c r="H35" s="29"/>
      <c r="I35" s="29">
        <f t="shared" si="1"/>
        <v>1592500</v>
      </c>
    </row>
    <row r="36" spans="2:9">
      <c r="B36" s="27">
        <v>42283</v>
      </c>
      <c r="C36" s="28" t="s">
        <v>377</v>
      </c>
      <c r="D36" s="28" t="s">
        <v>116</v>
      </c>
      <c r="E36" s="29">
        <v>67000</v>
      </c>
      <c r="F36" s="29">
        <v>75</v>
      </c>
      <c r="G36" s="29">
        <f t="shared" si="0"/>
        <v>5025000</v>
      </c>
      <c r="H36" s="29"/>
      <c r="I36" s="29">
        <f t="shared" si="1"/>
        <v>5025000</v>
      </c>
    </row>
    <row r="37" spans="2:9">
      <c r="B37" s="27">
        <v>42336</v>
      </c>
      <c r="C37" s="28" t="s">
        <v>131</v>
      </c>
      <c r="D37" s="28" t="s">
        <v>118</v>
      </c>
      <c r="E37" s="29">
        <v>44000</v>
      </c>
      <c r="F37" s="29">
        <v>40</v>
      </c>
      <c r="G37" s="29">
        <f t="shared" si="0"/>
        <v>1760000</v>
      </c>
      <c r="H37" s="29">
        <v>165000</v>
      </c>
      <c r="I37" s="29">
        <f t="shared" si="1"/>
        <v>1595000</v>
      </c>
    </row>
    <row r="38" spans="2:9">
      <c r="B38" s="27">
        <v>42216</v>
      </c>
      <c r="C38" s="28" t="s">
        <v>378</v>
      </c>
      <c r="D38" s="28" t="s">
        <v>116</v>
      </c>
      <c r="E38" s="29">
        <v>67000</v>
      </c>
      <c r="F38" s="29">
        <v>42</v>
      </c>
      <c r="G38" s="29">
        <f t="shared" si="0"/>
        <v>2814000</v>
      </c>
      <c r="H38" s="29">
        <v>197000</v>
      </c>
      <c r="I38" s="29">
        <f t="shared" si="1"/>
        <v>2617000</v>
      </c>
    </row>
    <row r="39" spans="2:9">
      <c r="B39" s="27">
        <v>42124</v>
      </c>
      <c r="C39" s="28" t="s">
        <v>378</v>
      </c>
      <c r="D39" s="28" t="s">
        <v>114</v>
      </c>
      <c r="E39" s="29">
        <v>16000</v>
      </c>
      <c r="F39" s="29">
        <v>60</v>
      </c>
      <c r="G39" s="29">
        <f t="shared" si="0"/>
        <v>960000</v>
      </c>
      <c r="H39" s="29">
        <v>202000</v>
      </c>
      <c r="I39" s="29">
        <f t="shared" si="1"/>
        <v>758000</v>
      </c>
    </row>
    <row r="40" spans="2:9">
      <c r="B40" s="27">
        <v>42054</v>
      </c>
      <c r="C40" s="28" t="s">
        <v>132</v>
      </c>
      <c r="D40" s="28" t="s">
        <v>116</v>
      </c>
      <c r="E40" s="29">
        <v>67000</v>
      </c>
      <c r="F40" s="29">
        <v>44</v>
      </c>
      <c r="G40" s="29">
        <f t="shared" si="0"/>
        <v>2948000</v>
      </c>
      <c r="H40" s="29">
        <v>205000</v>
      </c>
      <c r="I40" s="29">
        <f t="shared" si="1"/>
        <v>2743000</v>
      </c>
    </row>
    <row r="41" spans="2:9">
      <c r="B41" s="27">
        <v>42365</v>
      </c>
      <c r="C41" s="28" t="s">
        <v>379</v>
      </c>
      <c r="D41" s="28" t="s">
        <v>115</v>
      </c>
      <c r="E41" s="29">
        <v>23000</v>
      </c>
      <c r="F41" s="29">
        <v>37</v>
      </c>
      <c r="G41" s="29">
        <f t="shared" si="0"/>
        <v>851000</v>
      </c>
      <c r="H41" s="29">
        <v>211000</v>
      </c>
      <c r="I41" s="29">
        <f t="shared" si="1"/>
        <v>640000</v>
      </c>
    </row>
    <row r="42" spans="2:9">
      <c r="B42" s="27">
        <v>42191</v>
      </c>
      <c r="C42" s="28" t="s">
        <v>379</v>
      </c>
      <c r="D42" s="28" t="s">
        <v>118</v>
      </c>
      <c r="E42" s="29">
        <v>44000</v>
      </c>
      <c r="F42" s="29">
        <v>37</v>
      </c>
      <c r="G42" s="29">
        <f t="shared" si="0"/>
        <v>1628000</v>
      </c>
      <c r="H42" s="29">
        <v>244000</v>
      </c>
      <c r="I42" s="29">
        <f t="shared" si="1"/>
        <v>1384000</v>
      </c>
    </row>
    <row r="43" spans="2:9">
      <c r="B43" s="27">
        <v>42168</v>
      </c>
      <c r="C43" s="28" t="s">
        <v>133</v>
      </c>
      <c r="D43" s="28" t="s">
        <v>116</v>
      </c>
      <c r="E43" s="29">
        <v>67000</v>
      </c>
      <c r="F43" s="29">
        <v>59</v>
      </c>
      <c r="G43" s="29">
        <f t="shared" si="0"/>
        <v>3953000</v>
      </c>
      <c r="H43" s="29">
        <v>105000</v>
      </c>
      <c r="I43" s="29">
        <f t="shared" si="1"/>
        <v>3848000</v>
      </c>
    </row>
    <row r="44" spans="2:9">
      <c r="B44" s="27">
        <v>42246</v>
      </c>
      <c r="C44" s="28" t="s">
        <v>380</v>
      </c>
      <c r="D44" s="28" t="s">
        <v>120</v>
      </c>
      <c r="E44" s="29">
        <v>24500</v>
      </c>
      <c r="F44" s="29">
        <v>35</v>
      </c>
      <c r="G44" s="29">
        <f t="shared" si="0"/>
        <v>857500</v>
      </c>
      <c r="H44" s="29">
        <v>120000</v>
      </c>
      <c r="I44" s="29">
        <f t="shared" si="1"/>
        <v>737500</v>
      </c>
    </row>
    <row r="45" spans="2:9">
      <c r="B45" s="27">
        <v>42104</v>
      </c>
      <c r="C45" s="28" t="s">
        <v>380</v>
      </c>
      <c r="D45" s="28" t="s">
        <v>124</v>
      </c>
      <c r="E45" s="29">
        <v>15000</v>
      </c>
      <c r="F45" s="29">
        <v>51</v>
      </c>
      <c r="G45" s="29">
        <f t="shared" si="0"/>
        <v>765000</v>
      </c>
      <c r="H45" s="29">
        <v>123000</v>
      </c>
      <c r="I45" s="29">
        <f t="shared" si="1"/>
        <v>642000</v>
      </c>
    </row>
    <row r="46" spans="2:9">
      <c r="B46" s="27">
        <v>42303</v>
      </c>
      <c r="C46" s="28" t="s">
        <v>380</v>
      </c>
      <c r="D46" s="28" t="s">
        <v>120</v>
      </c>
      <c r="E46" s="29">
        <v>24500</v>
      </c>
      <c r="F46" s="29">
        <v>10</v>
      </c>
      <c r="G46" s="29">
        <f t="shared" si="0"/>
        <v>245000</v>
      </c>
      <c r="H46" s="29">
        <v>125000</v>
      </c>
      <c r="I46" s="29">
        <f t="shared" si="1"/>
        <v>120000</v>
      </c>
    </row>
    <row r="47" spans="2:9">
      <c r="B47" s="27">
        <v>42297</v>
      </c>
      <c r="C47" s="28" t="s">
        <v>134</v>
      </c>
      <c r="D47" s="28" t="s">
        <v>116</v>
      </c>
      <c r="E47" s="29">
        <v>67000</v>
      </c>
      <c r="F47" s="29">
        <v>57</v>
      </c>
      <c r="G47" s="29">
        <f t="shared" si="0"/>
        <v>3819000</v>
      </c>
      <c r="H47" s="29">
        <v>973000</v>
      </c>
      <c r="I47" s="29">
        <f t="shared" si="1"/>
        <v>2846000</v>
      </c>
    </row>
    <row r="48" spans="2:9">
      <c r="B48" s="27">
        <v>42013</v>
      </c>
      <c r="C48" s="28" t="s">
        <v>381</v>
      </c>
      <c r="D48" s="28" t="s">
        <v>115</v>
      </c>
      <c r="E48" s="29">
        <v>23000</v>
      </c>
      <c r="F48" s="29">
        <v>55</v>
      </c>
      <c r="G48" s="29">
        <f t="shared" si="0"/>
        <v>1265000</v>
      </c>
      <c r="H48" s="29">
        <v>1005000</v>
      </c>
      <c r="I48" s="29">
        <f t="shared" si="1"/>
        <v>260000</v>
      </c>
    </row>
    <row r="49" spans="2:9">
      <c r="B49" s="27">
        <v>42038</v>
      </c>
      <c r="C49" s="28" t="s">
        <v>381</v>
      </c>
      <c r="D49" s="28" t="s">
        <v>115</v>
      </c>
      <c r="E49" s="29">
        <v>23000</v>
      </c>
      <c r="F49" s="29">
        <v>37</v>
      </c>
      <c r="G49" s="29">
        <f t="shared" si="0"/>
        <v>851000</v>
      </c>
      <c r="H49" s="29"/>
      <c r="I49" s="29">
        <f t="shared" si="1"/>
        <v>851000</v>
      </c>
    </row>
    <row r="50" spans="2:9">
      <c r="B50" s="27">
        <v>42345</v>
      </c>
      <c r="C50" s="28" t="s">
        <v>133</v>
      </c>
      <c r="D50" s="28" t="s">
        <v>120</v>
      </c>
      <c r="E50" s="29">
        <v>24500</v>
      </c>
      <c r="F50" s="29">
        <v>47</v>
      </c>
      <c r="G50" s="29">
        <f t="shared" si="0"/>
        <v>1151500</v>
      </c>
      <c r="H50" s="29">
        <v>155000</v>
      </c>
      <c r="I50" s="29">
        <f t="shared" si="1"/>
        <v>996500</v>
      </c>
    </row>
    <row r="51" spans="2:9">
      <c r="B51" s="27">
        <v>42091</v>
      </c>
      <c r="C51" s="28" t="s">
        <v>380</v>
      </c>
      <c r="D51" s="28" t="s">
        <v>115</v>
      </c>
      <c r="E51" s="29">
        <v>23000</v>
      </c>
      <c r="F51" s="29">
        <v>55</v>
      </c>
      <c r="G51" s="29">
        <f t="shared" si="0"/>
        <v>1265000</v>
      </c>
      <c r="H51" s="29">
        <v>155000</v>
      </c>
      <c r="I51" s="29">
        <f t="shared" si="1"/>
        <v>1110000</v>
      </c>
    </row>
    <row r="52" spans="2:9">
      <c r="B52" s="27">
        <v>42277</v>
      </c>
      <c r="C52" s="28" t="s">
        <v>380</v>
      </c>
      <c r="D52" s="28" t="s">
        <v>114</v>
      </c>
      <c r="E52" s="29">
        <v>16000</v>
      </c>
      <c r="F52" s="29">
        <v>45</v>
      </c>
      <c r="G52" s="29">
        <f t="shared" si="0"/>
        <v>720000</v>
      </c>
      <c r="H52" s="29">
        <v>161000</v>
      </c>
      <c r="I52" s="29">
        <f t="shared" si="1"/>
        <v>559000</v>
      </c>
    </row>
    <row r="53" spans="2:9">
      <c r="B53" s="27">
        <v>42217</v>
      </c>
      <c r="C53" s="28" t="s">
        <v>135</v>
      </c>
      <c r="D53" s="28" t="s">
        <v>120</v>
      </c>
      <c r="E53" s="29">
        <v>24500</v>
      </c>
      <c r="F53" s="29">
        <v>52</v>
      </c>
      <c r="G53" s="29">
        <f t="shared" si="0"/>
        <v>1274000</v>
      </c>
      <c r="H53" s="29">
        <v>357000</v>
      </c>
      <c r="I53" s="29">
        <f t="shared" si="1"/>
        <v>917000</v>
      </c>
    </row>
    <row r="54" spans="2:9">
      <c r="B54" s="27">
        <v>42368</v>
      </c>
      <c r="C54" s="28" t="s">
        <v>382</v>
      </c>
      <c r="D54" s="28" t="s">
        <v>116</v>
      </c>
      <c r="E54" s="29">
        <v>67000</v>
      </c>
      <c r="F54" s="29">
        <v>52</v>
      </c>
      <c r="G54" s="29">
        <f t="shared" si="0"/>
        <v>3484000</v>
      </c>
      <c r="H54" s="29">
        <v>357000</v>
      </c>
      <c r="I54" s="29">
        <f t="shared" si="1"/>
        <v>3127000</v>
      </c>
    </row>
    <row r="55" spans="2:9">
      <c r="B55" s="27">
        <v>42277</v>
      </c>
      <c r="C55" s="28" t="s">
        <v>382</v>
      </c>
      <c r="D55" s="28" t="s">
        <v>120</v>
      </c>
      <c r="E55" s="29">
        <v>24500</v>
      </c>
      <c r="F55" s="29">
        <v>50</v>
      </c>
      <c r="G55" s="29">
        <f t="shared" si="0"/>
        <v>1225000</v>
      </c>
      <c r="H55" s="29">
        <v>365000</v>
      </c>
      <c r="I55" s="29">
        <f t="shared" si="1"/>
        <v>860000</v>
      </c>
    </row>
    <row r="56" spans="2:9">
      <c r="B56" s="27">
        <v>42034</v>
      </c>
      <c r="C56" s="28" t="s">
        <v>136</v>
      </c>
      <c r="D56" s="28" t="s">
        <v>114</v>
      </c>
      <c r="E56" s="29">
        <v>16000</v>
      </c>
      <c r="F56" s="29">
        <v>50</v>
      </c>
      <c r="G56" s="29">
        <f t="shared" si="0"/>
        <v>800000</v>
      </c>
      <c r="H56" s="29">
        <v>317000</v>
      </c>
      <c r="I56" s="29">
        <f t="shared" si="1"/>
        <v>483000</v>
      </c>
    </row>
    <row r="57" spans="2:9">
      <c r="B57" s="27">
        <v>42334</v>
      </c>
      <c r="C57" s="28" t="s">
        <v>383</v>
      </c>
      <c r="D57" s="28" t="s">
        <v>120</v>
      </c>
      <c r="E57" s="29">
        <v>24500</v>
      </c>
      <c r="F57" s="29">
        <v>43</v>
      </c>
      <c r="G57" s="29">
        <f t="shared" si="0"/>
        <v>1053500</v>
      </c>
      <c r="H57" s="29">
        <v>320000</v>
      </c>
      <c r="I57" s="29">
        <f t="shared" si="1"/>
        <v>733500</v>
      </c>
    </row>
    <row r="58" spans="2:9">
      <c r="B58" s="27">
        <v>42020</v>
      </c>
      <c r="C58" s="28" t="s">
        <v>383</v>
      </c>
      <c r="D58" s="28" t="s">
        <v>116</v>
      </c>
      <c r="E58" s="29">
        <v>67000</v>
      </c>
      <c r="F58" s="29">
        <v>63</v>
      </c>
      <c r="G58" s="29">
        <f t="shared" si="0"/>
        <v>4221000</v>
      </c>
      <c r="H58" s="29">
        <v>325000</v>
      </c>
      <c r="I58" s="29">
        <f t="shared" si="1"/>
        <v>3896000</v>
      </c>
    </row>
    <row r="59" spans="2:9">
      <c r="B59" s="27">
        <v>42169</v>
      </c>
      <c r="C59" s="28" t="s">
        <v>137</v>
      </c>
      <c r="D59" s="28" t="s">
        <v>114</v>
      </c>
      <c r="E59" s="29">
        <v>16000</v>
      </c>
      <c r="F59" s="29">
        <v>59</v>
      </c>
      <c r="G59" s="29">
        <f t="shared" si="0"/>
        <v>944000</v>
      </c>
      <c r="H59" s="29">
        <v>577000</v>
      </c>
      <c r="I59" s="29">
        <f t="shared" si="1"/>
        <v>367000</v>
      </c>
    </row>
    <row r="60" spans="2:9">
      <c r="B60" s="27">
        <v>42011</v>
      </c>
      <c r="C60" s="28" t="s">
        <v>384</v>
      </c>
      <c r="D60" s="28" t="s">
        <v>114</v>
      </c>
      <c r="E60" s="29">
        <v>16000</v>
      </c>
      <c r="F60" s="29">
        <v>51</v>
      </c>
      <c r="G60" s="29">
        <f t="shared" si="0"/>
        <v>816000</v>
      </c>
      <c r="H60" s="29">
        <v>614000</v>
      </c>
      <c r="I60" s="29">
        <f t="shared" si="1"/>
        <v>202000</v>
      </c>
    </row>
    <row r="61" spans="2:9">
      <c r="B61" s="27">
        <v>42183</v>
      </c>
      <c r="C61" s="28" t="s">
        <v>384</v>
      </c>
      <c r="D61" s="28" t="s">
        <v>114</v>
      </c>
      <c r="E61" s="29">
        <v>16000</v>
      </c>
      <c r="F61" s="29">
        <v>60</v>
      </c>
      <c r="G61" s="29">
        <f t="shared" si="0"/>
        <v>960000</v>
      </c>
      <c r="H61" s="29">
        <v>675000</v>
      </c>
      <c r="I61" s="29">
        <f t="shared" si="1"/>
        <v>285000</v>
      </c>
    </row>
  </sheetData>
  <mergeCells count="1">
    <mergeCell ref="B2:I2"/>
  </mergeCells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topLeftCell="B1" workbookViewId="0">
      <selection activeCell="L12" sqref="L12"/>
    </sheetView>
  </sheetViews>
  <sheetFormatPr defaultRowHeight="16.5"/>
  <cols>
    <col min="2" max="2" width="2.625" customWidth="1"/>
    <col min="3" max="3" width="10.5" bestFit="1" customWidth="1"/>
    <col min="4" max="4" width="12.75" bestFit="1" customWidth="1"/>
    <col min="5" max="8" width="13.625" bestFit="1" customWidth="1"/>
    <col min="9" max="9" width="12.75" bestFit="1" customWidth="1"/>
  </cols>
  <sheetData>
    <row r="1" spans="2:12"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2:12" ht="26.25">
      <c r="B2" s="20"/>
      <c r="C2" s="100" t="s">
        <v>138</v>
      </c>
      <c r="D2" s="100"/>
      <c r="E2" s="100"/>
      <c r="F2" s="100"/>
      <c r="G2" s="100"/>
      <c r="H2" s="100"/>
      <c r="I2" s="100"/>
      <c r="J2" s="32"/>
      <c r="K2" s="20"/>
      <c r="L2" s="20"/>
    </row>
    <row r="3" spans="2:12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5" spans="2:12">
      <c r="C5" s="13"/>
      <c r="D5" s="13"/>
      <c r="E5" s="13"/>
      <c r="F5" s="13"/>
      <c r="G5" s="13"/>
      <c r="H5" s="13"/>
      <c r="I5" s="13"/>
      <c r="J5" s="13"/>
      <c r="K5" s="81" t="s">
        <v>328</v>
      </c>
      <c r="L5" s="13"/>
    </row>
    <row r="6" spans="2:12">
      <c r="C6" s="33"/>
      <c r="D6" s="34" t="s">
        <v>139</v>
      </c>
      <c r="E6" s="34" t="s">
        <v>140</v>
      </c>
      <c r="F6" s="34" t="s">
        <v>141</v>
      </c>
      <c r="G6" s="34" t="s">
        <v>142</v>
      </c>
      <c r="H6" s="34" t="s">
        <v>143</v>
      </c>
      <c r="I6" s="34" t="s">
        <v>144</v>
      </c>
      <c r="J6" s="13"/>
      <c r="K6" s="34" t="s">
        <v>145</v>
      </c>
      <c r="L6" s="34" t="s">
        <v>146</v>
      </c>
    </row>
    <row r="7" spans="2:12">
      <c r="C7" s="35" t="s">
        <v>147</v>
      </c>
      <c r="D7" s="36">
        <v>818600</v>
      </c>
      <c r="E7" s="36">
        <v>783900</v>
      </c>
      <c r="F7" s="36">
        <v>762000</v>
      </c>
      <c r="G7" s="36">
        <v>611800</v>
      </c>
      <c r="H7" s="36">
        <v>1894100</v>
      </c>
      <c r="I7" s="37">
        <f>SUM(D7:H7)</f>
        <v>4870400</v>
      </c>
      <c r="J7" s="13"/>
      <c r="K7" s="38">
        <v>1</v>
      </c>
      <c r="L7" s="39"/>
    </row>
    <row r="8" spans="2:12">
      <c r="C8" s="35" t="s">
        <v>148</v>
      </c>
      <c r="D8" s="36">
        <v>628500</v>
      </c>
      <c r="E8" s="36">
        <v>522200</v>
      </c>
      <c r="F8" s="36">
        <v>680500</v>
      </c>
      <c r="G8" s="36">
        <v>1245100</v>
      </c>
      <c r="H8" s="36">
        <v>1348000</v>
      </c>
      <c r="I8" s="37">
        <f t="shared" ref="I8:I18" si="0">SUM(D8:H8)</f>
        <v>4424300</v>
      </c>
      <c r="J8" s="13"/>
      <c r="K8" s="38">
        <v>2</v>
      </c>
      <c r="L8" s="39"/>
    </row>
    <row r="9" spans="2:12">
      <c r="C9" s="35" t="s">
        <v>149</v>
      </c>
      <c r="D9" s="36">
        <v>520600</v>
      </c>
      <c r="E9" s="36">
        <v>950700</v>
      </c>
      <c r="F9" s="36">
        <v>707100</v>
      </c>
      <c r="G9" s="36">
        <v>164000</v>
      </c>
      <c r="H9" s="36">
        <v>1684000</v>
      </c>
      <c r="I9" s="37">
        <f t="shared" si="0"/>
        <v>4026400</v>
      </c>
      <c r="J9" s="13"/>
      <c r="K9" s="38">
        <v>3</v>
      </c>
      <c r="L9" s="39"/>
    </row>
    <row r="10" spans="2:12">
      <c r="C10" s="35" t="s">
        <v>150</v>
      </c>
      <c r="D10" s="36">
        <v>957400</v>
      </c>
      <c r="E10" s="36">
        <v>518200</v>
      </c>
      <c r="F10" s="36">
        <v>384700</v>
      </c>
      <c r="G10" s="36">
        <v>561900</v>
      </c>
      <c r="H10" s="36">
        <v>2370100</v>
      </c>
      <c r="I10" s="37">
        <f t="shared" si="0"/>
        <v>4792300</v>
      </c>
      <c r="J10" s="13"/>
      <c r="K10" s="13"/>
      <c r="L10" s="13"/>
    </row>
    <row r="11" spans="2:12">
      <c r="C11" s="35" t="s">
        <v>151</v>
      </c>
      <c r="D11" s="36">
        <v>661800</v>
      </c>
      <c r="E11" s="36">
        <v>1111000</v>
      </c>
      <c r="F11" s="36">
        <v>1164100</v>
      </c>
      <c r="G11" s="36">
        <v>464400</v>
      </c>
      <c r="H11" s="36">
        <v>1504100</v>
      </c>
      <c r="I11" s="37">
        <f t="shared" si="0"/>
        <v>4905400</v>
      </c>
      <c r="J11" s="13"/>
      <c r="K11" s="13"/>
      <c r="L11" s="13"/>
    </row>
    <row r="12" spans="2:12">
      <c r="C12" s="35" t="s">
        <v>152</v>
      </c>
      <c r="D12" s="36">
        <v>672800</v>
      </c>
      <c r="E12" s="36">
        <v>891800</v>
      </c>
      <c r="F12" s="36">
        <v>562000</v>
      </c>
      <c r="G12" s="36">
        <v>501000</v>
      </c>
      <c r="H12" s="36">
        <v>1232200</v>
      </c>
      <c r="I12" s="37">
        <f t="shared" si="0"/>
        <v>3859800</v>
      </c>
      <c r="J12" s="13"/>
      <c r="K12" s="81" t="s">
        <v>329</v>
      </c>
      <c r="L12" s="13"/>
    </row>
    <row r="13" spans="2:12">
      <c r="C13" s="35" t="s">
        <v>153</v>
      </c>
      <c r="D13" s="36">
        <v>479800</v>
      </c>
      <c r="E13" s="36">
        <v>674000</v>
      </c>
      <c r="F13" s="36">
        <v>881500</v>
      </c>
      <c r="G13" s="36">
        <v>385100</v>
      </c>
      <c r="H13" s="36">
        <v>1717200</v>
      </c>
      <c r="I13" s="37">
        <f t="shared" si="0"/>
        <v>4137600</v>
      </c>
      <c r="J13" s="13"/>
      <c r="K13" s="34" t="s">
        <v>145</v>
      </c>
      <c r="L13" s="34" t="s">
        <v>146</v>
      </c>
    </row>
    <row r="14" spans="2:12">
      <c r="C14" s="35" t="s">
        <v>154</v>
      </c>
      <c r="D14" s="36">
        <v>467400</v>
      </c>
      <c r="E14" s="36">
        <v>856700</v>
      </c>
      <c r="F14" s="36">
        <v>801800</v>
      </c>
      <c r="G14" s="36">
        <v>241300</v>
      </c>
      <c r="H14" s="36">
        <v>1563100</v>
      </c>
      <c r="I14" s="37">
        <f t="shared" si="0"/>
        <v>3930300</v>
      </c>
      <c r="J14" s="13"/>
      <c r="K14" s="38">
        <v>1</v>
      </c>
      <c r="L14" s="39"/>
    </row>
    <row r="15" spans="2:12">
      <c r="C15" s="35" t="s">
        <v>155</v>
      </c>
      <c r="D15" s="36">
        <v>390600</v>
      </c>
      <c r="E15" s="36">
        <v>726400</v>
      </c>
      <c r="F15" s="36">
        <v>847200</v>
      </c>
      <c r="G15" s="36">
        <v>591700</v>
      </c>
      <c r="H15" s="36">
        <v>1901000</v>
      </c>
      <c r="I15" s="37">
        <f t="shared" si="0"/>
        <v>4456900</v>
      </c>
      <c r="J15" s="13"/>
      <c r="K15" s="38">
        <v>2</v>
      </c>
      <c r="L15" s="39"/>
    </row>
    <row r="16" spans="2:12">
      <c r="C16" s="35" t="s">
        <v>156</v>
      </c>
      <c r="D16" s="36">
        <v>438000</v>
      </c>
      <c r="E16" s="36">
        <v>1116500</v>
      </c>
      <c r="F16" s="36">
        <v>1151500</v>
      </c>
      <c r="G16" s="36">
        <v>152600</v>
      </c>
      <c r="H16" s="36">
        <v>1679400</v>
      </c>
      <c r="I16" s="37">
        <f t="shared" si="0"/>
        <v>4538000</v>
      </c>
      <c r="J16" s="13"/>
      <c r="K16" s="38">
        <v>3</v>
      </c>
      <c r="L16" s="39"/>
    </row>
    <row r="17" spans="3:12">
      <c r="C17" s="35" t="s">
        <v>157</v>
      </c>
      <c r="D17" s="36">
        <v>803700</v>
      </c>
      <c r="E17" s="36">
        <v>806000</v>
      </c>
      <c r="F17" s="36">
        <v>768000</v>
      </c>
      <c r="G17" s="36">
        <v>155500</v>
      </c>
      <c r="H17" s="36">
        <v>1431600</v>
      </c>
      <c r="I17" s="37">
        <f t="shared" si="0"/>
        <v>3964800</v>
      </c>
      <c r="J17" s="13"/>
      <c r="K17" s="13"/>
      <c r="L17" s="13"/>
    </row>
    <row r="18" spans="3:12">
      <c r="C18" s="35" t="s">
        <v>158</v>
      </c>
      <c r="D18" s="36">
        <v>708500</v>
      </c>
      <c r="E18" s="36">
        <v>663900</v>
      </c>
      <c r="F18" s="36">
        <v>339000</v>
      </c>
      <c r="G18" s="36">
        <v>405400</v>
      </c>
      <c r="H18" s="36">
        <v>1642600</v>
      </c>
      <c r="I18" s="37">
        <f t="shared" si="0"/>
        <v>3759400</v>
      </c>
      <c r="J18" s="13"/>
      <c r="K18" s="13"/>
      <c r="L18" s="13"/>
    </row>
    <row r="19" spans="3:12">
      <c r="C19" s="35" t="s">
        <v>159</v>
      </c>
      <c r="D19" s="37"/>
      <c r="E19" s="37"/>
      <c r="F19" s="37"/>
      <c r="G19" s="37"/>
      <c r="H19" s="37"/>
      <c r="I19" s="37"/>
      <c r="J19" s="13"/>
      <c r="K19" s="13"/>
      <c r="L19" s="13"/>
    </row>
    <row r="20" spans="3:12">
      <c r="C20" s="35" t="s">
        <v>160</v>
      </c>
      <c r="D20" s="37"/>
      <c r="E20" s="37"/>
      <c r="F20" s="37"/>
      <c r="G20" s="37"/>
      <c r="H20" s="37"/>
      <c r="I20" s="37"/>
      <c r="J20" s="13"/>
      <c r="K20" s="13"/>
      <c r="L20" s="13"/>
    </row>
  </sheetData>
  <mergeCells count="1">
    <mergeCell ref="C2:I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workbookViewId="0">
      <selection activeCell="D29" sqref="D29"/>
    </sheetView>
  </sheetViews>
  <sheetFormatPr defaultRowHeight="16.5"/>
  <cols>
    <col min="2" max="2" width="12.125" customWidth="1"/>
    <col min="3" max="3" width="7" customWidth="1"/>
    <col min="4" max="9" width="6.75" customWidth="1"/>
  </cols>
  <sheetData>
    <row r="2" spans="2:10" ht="21" thickBot="1">
      <c r="B2" s="115" t="s">
        <v>577</v>
      </c>
      <c r="C2" s="115"/>
      <c r="D2" s="115"/>
      <c r="E2" s="115"/>
      <c r="F2" s="115"/>
      <c r="G2" s="115"/>
      <c r="H2" s="115"/>
      <c r="I2" s="115"/>
      <c r="J2" s="115"/>
    </row>
    <row r="3" spans="2:10" ht="21" thickTop="1">
      <c r="B3" s="116"/>
      <c r="C3" s="116"/>
      <c r="D3" s="117"/>
      <c r="F3" s="117"/>
      <c r="G3" s="117"/>
      <c r="H3" s="117"/>
      <c r="I3" s="117"/>
      <c r="J3" s="117"/>
    </row>
    <row r="4" spans="2:10">
      <c r="B4" s="118"/>
      <c r="C4" s="118"/>
    </row>
    <row r="5" spans="2:10">
      <c r="B5" s="119" t="s">
        <v>578</v>
      </c>
      <c r="C5" s="119" t="s">
        <v>588</v>
      </c>
      <c r="D5" s="120" t="s">
        <v>147</v>
      </c>
      <c r="E5" s="120" t="s">
        <v>148</v>
      </c>
      <c r="F5" s="120" t="s">
        <v>149</v>
      </c>
      <c r="G5" s="120" t="s">
        <v>150</v>
      </c>
      <c r="H5" s="120" t="s">
        <v>151</v>
      </c>
      <c r="I5" s="120" t="s">
        <v>152</v>
      </c>
      <c r="J5" s="120" t="s">
        <v>579</v>
      </c>
    </row>
    <row r="6" spans="2:10">
      <c r="B6" s="121" t="s">
        <v>580</v>
      </c>
      <c r="C6" s="121">
        <v>4</v>
      </c>
      <c r="D6" s="121">
        <v>50</v>
      </c>
      <c r="E6" s="121">
        <v>25</v>
      </c>
      <c r="F6" s="121">
        <v>30</v>
      </c>
      <c r="G6" s="121">
        <v>80</v>
      </c>
      <c r="H6" s="121">
        <v>90</v>
      </c>
      <c r="I6" s="121">
        <v>100</v>
      </c>
      <c r="J6" s="121">
        <f>SUM(D6:I6)</f>
        <v>375</v>
      </c>
    </row>
    <row r="7" spans="2:10">
      <c r="B7" s="121" t="s">
        <v>581</v>
      </c>
      <c r="C7" s="121">
        <v>3</v>
      </c>
      <c r="D7" s="121">
        <v>60</v>
      </c>
      <c r="E7" s="121">
        <v>50</v>
      </c>
      <c r="F7" s="121">
        <v>80</v>
      </c>
      <c r="G7" s="121">
        <v>30</v>
      </c>
      <c r="H7" s="121">
        <v>115</v>
      </c>
      <c r="I7" s="121">
        <v>138</v>
      </c>
      <c r="J7" s="121">
        <f t="shared" ref="J7:J12" si="0">SUM(D7:I7)</f>
        <v>473</v>
      </c>
    </row>
    <row r="8" spans="2:10">
      <c r="B8" s="121" t="s">
        <v>582</v>
      </c>
      <c r="C8" s="121">
        <v>5</v>
      </c>
      <c r="D8" s="121">
        <v>70</v>
      </c>
      <c r="E8" s="121">
        <v>50</v>
      </c>
      <c r="F8" s="121">
        <v>75</v>
      </c>
      <c r="G8" s="121">
        <v>77</v>
      </c>
      <c r="H8" s="121">
        <v>62</v>
      </c>
      <c r="I8" s="121">
        <v>82</v>
      </c>
      <c r="J8" s="121">
        <f t="shared" si="0"/>
        <v>416</v>
      </c>
    </row>
    <row r="9" spans="2:10">
      <c r="B9" s="121" t="s">
        <v>583</v>
      </c>
      <c r="C9" s="121">
        <v>6</v>
      </c>
      <c r="D9" s="121">
        <v>77</v>
      </c>
      <c r="E9" s="121">
        <v>67</v>
      </c>
      <c r="F9" s="121">
        <v>99</v>
      </c>
      <c r="G9" s="121">
        <v>87</v>
      </c>
      <c r="H9" s="121">
        <v>100</v>
      </c>
      <c r="I9" s="121">
        <v>71</v>
      </c>
      <c r="J9" s="121">
        <f t="shared" si="0"/>
        <v>501</v>
      </c>
    </row>
    <row r="10" spans="2:10">
      <c r="B10" s="121" t="s">
        <v>584</v>
      </c>
      <c r="C10" s="121">
        <v>4</v>
      </c>
      <c r="D10" s="121">
        <v>87</v>
      </c>
      <c r="E10" s="121">
        <v>88</v>
      </c>
      <c r="F10" s="121">
        <v>89</v>
      </c>
      <c r="G10" s="121">
        <v>85</v>
      </c>
      <c r="H10" s="121">
        <v>59</v>
      </c>
      <c r="I10" s="121">
        <v>50</v>
      </c>
      <c r="J10" s="121">
        <f t="shared" si="0"/>
        <v>458</v>
      </c>
    </row>
    <row r="11" spans="2:10">
      <c r="B11" s="121" t="s">
        <v>585</v>
      </c>
      <c r="C11" s="121">
        <v>3</v>
      </c>
      <c r="D11" s="121">
        <v>96</v>
      </c>
      <c r="E11" s="121">
        <v>92</v>
      </c>
      <c r="F11" s="121">
        <v>91</v>
      </c>
      <c r="G11" s="121">
        <v>79</v>
      </c>
      <c r="H11" s="121">
        <v>97</v>
      </c>
      <c r="I11" s="121">
        <v>76</v>
      </c>
      <c r="J11" s="121">
        <f t="shared" si="0"/>
        <v>531</v>
      </c>
    </row>
    <row r="12" spans="2:10">
      <c r="B12" s="121" t="s">
        <v>586</v>
      </c>
      <c r="C12" s="121">
        <v>6</v>
      </c>
      <c r="D12" s="121">
        <v>100</v>
      </c>
      <c r="E12" s="121">
        <v>90</v>
      </c>
      <c r="F12" s="121">
        <v>98</v>
      </c>
      <c r="G12" s="121">
        <v>130</v>
      </c>
      <c r="H12" s="121">
        <v>100</v>
      </c>
      <c r="I12" s="121">
        <v>86</v>
      </c>
      <c r="J12" s="121">
        <f t="shared" si="0"/>
        <v>604</v>
      </c>
    </row>
    <row r="17" spans="2:10">
      <c r="B17" t="s">
        <v>589</v>
      </c>
      <c r="C17" t="s">
        <v>590</v>
      </c>
      <c r="D17" t="s">
        <v>587</v>
      </c>
      <c r="E17" t="s">
        <v>591</v>
      </c>
      <c r="F17" t="s">
        <v>592</v>
      </c>
      <c r="G17" t="s">
        <v>593</v>
      </c>
      <c r="H17" t="s">
        <v>594</v>
      </c>
      <c r="I17" t="s">
        <v>595</v>
      </c>
      <c r="J17" t="s">
        <v>596</v>
      </c>
    </row>
    <row r="18" spans="2:10">
      <c r="B18" t="s">
        <v>147</v>
      </c>
      <c r="C18">
        <v>50</v>
      </c>
      <c r="D18">
        <v>4</v>
      </c>
      <c r="E18">
        <v>60</v>
      </c>
      <c r="F18">
        <v>70</v>
      </c>
      <c r="G18">
        <v>77</v>
      </c>
      <c r="H18">
        <v>87</v>
      </c>
      <c r="I18">
        <v>96</v>
      </c>
      <c r="J18">
        <v>100</v>
      </c>
    </row>
    <row r="19" spans="2:10">
      <c r="B19" t="s">
        <v>148</v>
      </c>
      <c r="C19">
        <v>25</v>
      </c>
      <c r="D19">
        <v>3</v>
      </c>
      <c r="E19">
        <v>50</v>
      </c>
      <c r="F19">
        <v>50</v>
      </c>
      <c r="G19">
        <v>67</v>
      </c>
      <c r="H19">
        <v>88</v>
      </c>
      <c r="I19">
        <v>92</v>
      </c>
      <c r="J19">
        <v>90</v>
      </c>
    </row>
    <row r="20" spans="2:10">
      <c r="B20" t="s">
        <v>149</v>
      </c>
      <c r="C20">
        <v>30</v>
      </c>
      <c r="D20">
        <v>3</v>
      </c>
      <c r="E20">
        <v>80</v>
      </c>
      <c r="F20">
        <v>75</v>
      </c>
      <c r="G20">
        <v>99</v>
      </c>
      <c r="H20">
        <v>89</v>
      </c>
      <c r="I20">
        <v>91</v>
      </c>
      <c r="J20">
        <v>98</v>
      </c>
    </row>
    <row r="21" spans="2:10">
      <c r="B21" t="s">
        <v>150</v>
      </c>
      <c r="C21">
        <v>80</v>
      </c>
      <c r="D21">
        <v>5</v>
      </c>
      <c r="E21">
        <v>30</v>
      </c>
      <c r="F21">
        <v>77</v>
      </c>
      <c r="G21">
        <v>87</v>
      </c>
      <c r="H21">
        <v>85</v>
      </c>
      <c r="I21">
        <v>79</v>
      </c>
      <c r="J21">
        <v>130</v>
      </c>
    </row>
    <row r="22" spans="2:10">
      <c r="B22" t="s">
        <v>151</v>
      </c>
      <c r="C22">
        <v>90</v>
      </c>
      <c r="D22">
        <v>6</v>
      </c>
      <c r="E22">
        <v>115</v>
      </c>
      <c r="F22">
        <v>62</v>
      </c>
      <c r="G22">
        <v>100</v>
      </c>
      <c r="H22">
        <v>59</v>
      </c>
      <c r="I22">
        <v>97</v>
      </c>
      <c r="J22">
        <v>100</v>
      </c>
    </row>
    <row r="23" spans="2:10">
      <c r="B23" t="s">
        <v>152</v>
      </c>
      <c r="C23">
        <v>100</v>
      </c>
      <c r="D23">
        <v>4</v>
      </c>
      <c r="E23">
        <v>138</v>
      </c>
      <c r="F23">
        <v>82</v>
      </c>
      <c r="G23">
        <v>71</v>
      </c>
      <c r="H23">
        <v>50</v>
      </c>
      <c r="I23">
        <v>76</v>
      </c>
      <c r="J23">
        <v>86</v>
      </c>
    </row>
    <row r="24" spans="2:10">
      <c r="B24" t="s">
        <v>597</v>
      </c>
      <c r="C24">
        <v>375</v>
      </c>
      <c r="E24">
        <v>473</v>
      </c>
      <c r="F24">
        <v>416</v>
      </c>
      <c r="G24">
        <v>501</v>
      </c>
      <c r="H24">
        <v>458</v>
      </c>
      <c r="I24">
        <v>531</v>
      </c>
      <c r="J24">
        <v>604</v>
      </c>
    </row>
  </sheetData>
  <mergeCells count="1">
    <mergeCell ref="B2:J2"/>
  </mergeCells>
  <phoneticPr fontId="3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1"/>
  <sheetViews>
    <sheetView workbookViewId="0">
      <selection activeCell="D6" sqref="D6"/>
    </sheetView>
  </sheetViews>
  <sheetFormatPr defaultRowHeight="16.5"/>
  <cols>
    <col min="2" max="2" width="13.625" customWidth="1"/>
    <col min="3" max="3" width="20.875" customWidth="1"/>
    <col min="4" max="4" width="18" customWidth="1"/>
    <col min="5" max="5" width="12.75" customWidth="1"/>
    <col min="6" max="6" width="11.125" customWidth="1"/>
    <col min="7" max="9" width="14.375" customWidth="1"/>
  </cols>
  <sheetData>
    <row r="1" spans="2:9">
      <c r="B1" s="20"/>
      <c r="C1" s="20"/>
      <c r="D1" s="20"/>
      <c r="E1" s="20"/>
      <c r="F1" s="20"/>
      <c r="G1" s="20"/>
      <c r="H1" s="20"/>
      <c r="I1" s="20"/>
    </row>
    <row r="2" spans="2:9" ht="26.25">
      <c r="B2" s="100" t="s">
        <v>102</v>
      </c>
      <c r="C2" s="100"/>
      <c r="D2" s="100"/>
      <c r="E2" s="100"/>
      <c r="F2" s="100"/>
      <c r="G2" s="100"/>
      <c r="H2" s="100"/>
      <c r="I2" s="100"/>
    </row>
    <row r="3" spans="2:9">
      <c r="B3" s="20"/>
      <c r="C3" s="20"/>
      <c r="D3" s="20"/>
      <c r="E3" s="20"/>
      <c r="F3" s="20"/>
      <c r="G3" s="20"/>
      <c r="H3" s="20"/>
      <c r="I3" s="20"/>
    </row>
    <row r="5" spans="2:9">
      <c r="B5" s="25" t="s">
        <v>103</v>
      </c>
      <c r="C5" s="25" t="s">
        <v>104</v>
      </c>
      <c r="D5" s="25" t="s">
        <v>105</v>
      </c>
      <c r="E5" s="25" t="s">
        <v>106</v>
      </c>
      <c r="F5" s="25" t="s">
        <v>107</v>
      </c>
      <c r="G5" s="25" t="s">
        <v>108</v>
      </c>
      <c r="H5" s="25" t="s">
        <v>109</v>
      </c>
      <c r="I5" s="25" t="s">
        <v>110</v>
      </c>
    </row>
    <row r="6" spans="2:9">
      <c r="B6" s="27">
        <v>42307</v>
      </c>
      <c r="C6" s="28" t="s">
        <v>113</v>
      </c>
      <c r="D6" s="28" t="s">
        <v>114</v>
      </c>
      <c r="E6" s="29">
        <v>16000</v>
      </c>
      <c r="F6" s="29">
        <v>70</v>
      </c>
      <c r="G6" s="29">
        <f t="shared" ref="G6:G61" si="0">E6*F6</f>
        <v>1120000</v>
      </c>
      <c r="H6" s="29">
        <v>675000</v>
      </c>
      <c r="I6" s="29">
        <f t="shared" ref="I6:I61" si="1">G6-H6</f>
        <v>445000</v>
      </c>
    </row>
    <row r="7" spans="2:9">
      <c r="B7" s="27">
        <v>42359</v>
      </c>
      <c r="C7" s="28" t="str">
        <f>C6</f>
        <v>안산점</v>
      </c>
      <c r="D7" s="28" t="s">
        <v>115</v>
      </c>
      <c r="E7" s="29">
        <v>23000</v>
      </c>
      <c r="F7" s="29">
        <v>46</v>
      </c>
      <c r="G7" s="29">
        <f t="shared" si="0"/>
        <v>1058000</v>
      </c>
      <c r="H7" s="29">
        <v>709000</v>
      </c>
      <c r="I7" s="29">
        <f t="shared" si="1"/>
        <v>349000</v>
      </c>
    </row>
    <row r="8" spans="2:9">
      <c r="B8" s="27">
        <v>42169</v>
      </c>
      <c r="C8" s="28" t="str">
        <f>C7</f>
        <v>안산점</v>
      </c>
      <c r="D8" s="28" t="s">
        <v>116</v>
      </c>
      <c r="E8" s="29">
        <v>67000</v>
      </c>
      <c r="F8" s="29">
        <v>44</v>
      </c>
      <c r="G8" s="29">
        <f t="shared" si="0"/>
        <v>2948000</v>
      </c>
      <c r="H8" s="29">
        <v>905000</v>
      </c>
      <c r="I8" s="29">
        <f t="shared" si="1"/>
        <v>2043000</v>
      </c>
    </row>
    <row r="9" spans="2:9">
      <c r="B9" s="27">
        <v>42067</v>
      </c>
      <c r="C9" s="28" t="s">
        <v>117</v>
      </c>
      <c r="D9" s="28" t="s">
        <v>118</v>
      </c>
      <c r="E9" s="29">
        <v>44000</v>
      </c>
      <c r="F9" s="29">
        <v>37</v>
      </c>
      <c r="G9" s="29">
        <f t="shared" si="0"/>
        <v>1628000</v>
      </c>
      <c r="H9" s="29">
        <v>465000</v>
      </c>
      <c r="I9" s="29">
        <f t="shared" si="1"/>
        <v>1163000</v>
      </c>
    </row>
    <row r="10" spans="2:9">
      <c r="B10" s="27">
        <v>42172</v>
      </c>
      <c r="C10" s="28" t="str">
        <f>C9</f>
        <v>광명점</v>
      </c>
      <c r="D10" s="28" t="s">
        <v>116</v>
      </c>
      <c r="E10" s="29">
        <v>67000</v>
      </c>
      <c r="F10" s="29">
        <v>50</v>
      </c>
      <c r="G10" s="29">
        <f t="shared" si="0"/>
        <v>3350000</v>
      </c>
      <c r="H10" s="29">
        <v>465000</v>
      </c>
      <c r="I10" s="29">
        <f t="shared" si="1"/>
        <v>2885000</v>
      </c>
    </row>
    <row r="11" spans="2:9">
      <c r="B11" s="27">
        <v>42337</v>
      </c>
      <c r="C11" s="28" t="str">
        <f>C10</f>
        <v>광명점</v>
      </c>
      <c r="D11" s="28" t="s">
        <v>116</v>
      </c>
      <c r="E11" s="29">
        <v>67000</v>
      </c>
      <c r="F11" s="29">
        <v>37</v>
      </c>
      <c r="G11" s="29">
        <f t="shared" si="0"/>
        <v>2479000</v>
      </c>
      <c r="H11" s="29">
        <v>474000</v>
      </c>
      <c r="I11" s="29">
        <f t="shared" si="1"/>
        <v>2005000</v>
      </c>
    </row>
    <row r="12" spans="2:9">
      <c r="B12" s="27">
        <v>42355</v>
      </c>
      <c r="C12" s="28" t="str">
        <f>C11</f>
        <v>광명점</v>
      </c>
      <c r="D12" s="28" t="s">
        <v>120</v>
      </c>
      <c r="E12" s="29">
        <v>24500</v>
      </c>
      <c r="F12" s="29">
        <v>52</v>
      </c>
      <c r="G12" s="29">
        <f t="shared" si="0"/>
        <v>1274000</v>
      </c>
      <c r="H12" s="29">
        <v>511000</v>
      </c>
      <c r="I12" s="29">
        <f t="shared" si="1"/>
        <v>763000</v>
      </c>
    </row>
    <row r="13" spans="2:9">
      <c r="B13" s="27">
        <v>42155</v>
      </c>
      <c r="C13" s="28" t="s">
        <v>121</v>
      </c>
      <c r="D13" s="28" t="s">
        <v>115</v>
      </c>
      <c r="E13" s="29">
        <v>23000</v>
      </c>
      <c r="F13" s="29">
        <v>41</v>
      </c>
      <c r="G13" s="29">
        <f t="shared" si="0"/>
        <v>943000</v>
      </c>
      <c r="H13" s="29">
        <v>41950</v>
      </c>
      <c r="I13" s="29">
        <f t="shared" si="1"/>
        <v>901050</v>
      </c>
    </row>
    <row r="14" spans="2:9">
      <c r="B14" s="27">
        <v>42221</v>
      </c>
      <c r="C14" s="28" t="str">
        <f>C13</f>
        <v>부천점</v>
      </c>
      <c r="D14" s="28" t="s">
        <v>114</v>
      </c>
      <c r="E14" s="29">
        <v>16000</v>
      </c>
      <c r="F14" s="29">
        <v>49</v>
      </c>
      <c r="G14" s="29">
        <f t="shared" si="0"/>
        <v>784000</v>
      </c>
      <c r="H14" s="29">
        <v>61800</v>
      </c>
      <c r="I14" s="29">
        <f t="shared" si="1"/>
        <v>722200</v>
      </c>
    </row>
    <row r="15" spans="2:9">
      <c r="B15" s="27">
        <v>42034</v>
      </c>
      <c r="C15" s="28" t="str">
        <f>C14</f>
        <v>부천점</v>
      </c>
      <c r="D15" s="28" t="s">
        <v>123</v>
      </c>
      <c r="E15" s="29">
        <v>8000</v>
      </c>
      <c r="F15" s="29">
        <v>41</v>
      </c>
      <c r="G15" s="29">
        <f t="shared" si="0"/>
        <v>328000</v>
      </c>
      <c r="H15" s="29">
        <v>73700</v>
      </c>
      <c r="I15" s="29">
        <f t="shared" si="1"/>
        <v>254300</v>
      </c>
    </row>
    <row r="16" spans="2:9">
      <c r="B16" s="27">
        <v>42248</v>
      </c>
      <c r="C16" s="28" t="str">
        <f>C15</f>
        <v>부천점</v>
      </c>
      <c r="D16" s="28" t="s">
        <v>124</v>
      </c>
      <c r="E16" s="29">
        <v>15000</v>
      </c>
      <c r="F16" s="29">
        <v>50</v>
      </c>
      <c r="G16" s="29">
        <f t="shared" si="0"/>
        <v>750000</v>
      </c>
      <c r="H16" s="29">
        <v>74200</v>
      </c>
      <c r="I16" s="29">
        <f t="shared" si="1"/>
        <v>675800</v>
      </c>
    </row>
    <row r="17" spans="2:9">
      <c r="B17" s="27">
        <v>42083</v>
      </c>
      <c r="C17" s="28" t="s">
        <v>125</v>
      </c>
      <c r="D17" s="28" t="s">
        <v>118</v>
      </c>
      <c r="E17" s="29">
        <v>44000</v>
      </c>
      <c r="F17" s="29">
        <v>59</v>
      </c>
      <c r="G17" s="29">
        <f t="shared" si="0"/>
        <v>2596000</v>
      </c>
      <c r="H17" s="29">
        <v>25000</v>
      </c>
      <c r="I17" s="29">
        <f t="shared" si="1"/>
        <v>2571000</v>
      </c>
    </row>
    <row r="18" spans="2:9">
      <c r="B18" s="27">
        <v>42342</v>
      </c>
      <c r="C18" s="28" t="str">
        <f>C17</f>
        <v>군포점</v>
      </c>
      <c r="D18" s="28" t="s">
        <v>120</v>
      </c>
      <c r="E18" s="29">
        <v>24500</v>
      </c>
      <c r="F18" s="29">
        <v>35</v>
      </c>
      <c r="G18" s="29">
        <f t="shared" si="0"/>
        <v>857500</v>
      </c>
      <c r="H18" s="29">
        <v>34400</v>
      </c>
      <c r="I18" s="29">
        <f t="shared" si="1"/>
        <v>823100</v>
      </c>
    </row>
    <row r="19" spans="2:9">
      <c r="B19" s="27">
        <v>42183</v>
      </c>
      <c r="C19" s="28" t="s">
        <v>126</v>
      </c>
      <c r="D19" s="28" t="s">
        <v>120</v>
      </c>
      <c r="E19" s="29">
        <v>24500</v>
      </c>
      <c r="F19" s="29">
        <v>42</v>
      </c>
      <c r="G19" s="29">
        <f t="shared" si="0"/>
        <v>1029000</v>
      </c>
      <c r="H19" s="29">
        <v>281000</v>
      </c>
      <c r="I19" s="29">
        <f t="shared" si="1"/>
        <v>748000</v>
      </c>
    </row>
    <row r="20" spans="2:9">
      <c r="B20" s="27">
        <v>42148</v>
      </c>
      <c r="C20" s="28" t="str">
        <f>C19</f>
        <v>송도점</v>
      </c>
      <c r="D20" s="28" t="s">
        <v>116</v>
      </c>
      <c r="E20" s="29">
        <v>67000</v>
      </c>
      <c r="F20" s="29">
        <v>50</v>
      </c>
      <c r="G20" s="29">
        <f t="shared" si="0"/>
        <v>3350000</v>
      </c>
      <c r="H20" s="29">
        <v>305000</v>
      </c>
      <c r="I20" s="29">
        <f t="shared" si="1"/>
        <v>3045000</v>
      </c>
    </row>
    <row r="21" spans="2:9">
      <c r="B21" s="27">
        <v>42024</v>
      </c>
      <c r="C21" s="28" t="str">
        <f>C20</f>
        <v>송도점</v>
      </c>
      <c r="D21" s="28" t="s">
        <v>116</v>
      </c>
      <c r="E21" s="29">
        <v>67000</v>
      </c>
      <c r="F21" s="29">
        <v>49</v>
      </c>
      <c r="G21" s="29">
        <f t="shared" si="0"/>
        <v>3283000</v>
      </c>
      <c r="H21" s="29">
        <v>309000</v>
      </c>
      <c r="I21" s="29">
        <f t="shared" si="1"/>
        <v>2974000</v>
      </c>
    </row>
    <row r="22" spans="2:9">
      <c r="B22" s="27">
        <v>42264</v>
      </c>
      <c r="C22" s="28" t="s">
        <v>127</v>
      </c>
      <c r="D22" s="28" t="s">
        <v>118</v>
      </c>
      <c r="E22" s="29">
        <v>44000</v>
      </c>
      <c r="F22" s="29">
        <v>54</v>
      </c>
      <c r="G22" s="29">
        <f t="shared" si="0"/>
        <v>2376000</v>
      </c>
      <c r="H22" s="29">
        <v>74500</v>
      </c>
      <c r="I22" s="29">
        <f t="shared" si="1"/>
        <v>2301500</v>
      </c>
    </row>
    <row r="23" spans="2:9">
      <c r="B23" s="27">
        <v>42211</v>
      </c>
      <c r="C23" s="28" t="str">
        <f>C22</f>
        <v>시흥점</v>
      </c>
      <c r="D23" s="28" t="s">
        <v>114</v>
      </c>
      <c r="E23" s="29">
        <v>16000</v>
      </c>
      <c r="F23" s="29">
        <v>58</v>
      </c>
      <c r="G23" s="29">
        <f t="shared" si="0"/>
        <v>928000</v>
      </c>
      <c r="H23" s="29">
        <v>83000</v>
      </c>
      <c r="I23" s="29">
        <f t="shared" si="1"/>
        <v>845000</v>
      </c>
    </row>
    <row r="24" spans="2:9">
      <c r="B24" s="27">
        <v>42098</v>
      </c>
      <c r="C24" s="28" t="str">
        <f>C23</f>
        <v>시흥점</v>
      </c>
      <c r="D24" s="28" t="s">
        <v>115</v>
      </c>
      <c r="E24" s="29">
        <v>23000</v>
      </c>
      <c r="F24" s="29">
        <v>35</v>
      </c>
      <c r="G24" s="29">
        <f t="shared" si="0"/>
        <v>805000</v>
      </c>
      <c r="H24" s="29">
        <v>91000</v>
      </c>
      <c r="I24" s="29">
        <f t="shared" si="1"/>
        <v>714000</v>
      </c>
    </row>
    <row r="25" spans="2:9">
      <c r="B25" s="27">
        <v>42041</v>
      </c>
      <c r="C25" s="28" t="str">
        <f>C24</f>
        <v>시흥점</v>
      </c>
      <c r="D25" s="28" t="s">
        <v>120</v>
      </c>
      <c r="E25" s="29">
        <v>24500</v>
      </c>
      <c r="F25" s="29">
        <v>59</v>
      </c>
      <c r="G25" s="29">
        <f t="shared" si="0"/>
        <v>1445500</v>
      </c>
      <c r="H25" s="29">
        <v>94000</v>
      </c>
      <c r="I25" s="29">
        <f t="shared" si="1"/>
        <v>1351500</v>
      </c>
    </row>
    <row r="26" spans="2:9">
      <c r="B26" s="27">
        <v>42287</v>
      </c>
      <c r="C26" s="28" t="str">
        <f>C25</f>
        <v>시흥점</v>
      </c>
      <c r="D26" s="28" t="s">
        <v>116</v>
      </c>
      <c r="E26" s="29">
        <v>67000</v>
      </c>
      <c r="F26" s="29">
        <v>64</v>
      </c>
      <c r="G26" s="29">
        <f t="shared" si="0"/>
        <v>4288000</v>
      </c>
      <c r="H26" s="29">
        <v>99000</v>
      </c>
      <c r="I26" s="29">
        <f t="shared" si="1"/>
        <v>4189000</v>
      </c>
    </row>
    <row r="27" spans="2:9">
      <c r="B27" s="27">
        <v>42368</v>
      </c>
      <c r="C27" s="28" t="s">
        <v>128</v>
      </c>
      <c r="D27" s="28" t="s">
        <v>115</v>
      </c>
      <c r="E27" s="29">
        <v>23000</v>
      </c>
      <c r="F27" s="29">
        <v>35</v>
      </c>
      <c r="G27" s="29">
        <f t="shared" si="0"/>
        <v>805000</v>
      </c>
      <c r="H27" s="29">
        <v>125000</v>
      </c>
      <c r="I27" s="29">
        <f t="shared" si="1"/>
        <v>680000</v>
      </c>
    </row>
    <row r="28" spans="2:9">
      <c r="B28" s="27">
        <v>42164</v>
      </c>
      <c r="C28" s="28" t="str">
        <f>C27</f>
        <v>배곧점</v>
      </c>
      <c r="D28" s="28" t="s">
        <v>120</v>
      </c>
      <c r="E28" s="29">
        <v>24500</v>
      </c>
      <c r="F28" s="29">
        <v>35</v>
      </c>
      <c r="G28" s="29">
        <f t="shared" si="0"/>
        <v>857500</v>
      </c>
      <c r="H28" s="29">
        <v>127500</v>
      </c>
      <c r="I28" s="29">
        <f t="shared" si="1"/>
        <v>730000</v>
      </c>
    </row>
    <row r="29" spans="2:9">
      <c r="B29" s="27">
        <v>42191</v>
      </c>
      <c r="C29" s="28" t="str">
        <f>C28</f>
        <v>배곧점</v>
      </c>
      <c r="D29" s="28" t="s">
        <v>114</v>
      </c>
      <c r="E29" s="29">
        <v>16000</v>
      </c>
      <c r="F29" s="29">
        <v>41</v>
      </c>
      <c r="G29" s="29">
        <f t="shared" si="0"/>
        <v>656000</v>
      </c>
      <c r="H29" s="29">
        <v>129000</v>
      </c>
      <c r="I29" s="29">
        <f t="shared" si="1"/>
        <v>527000</v>
      </c>
    </row>
    <row r="30" spans="2:9">
      <c r="B30" s="27">
        <v>42267</v>
      </c>
      <c r="C30" s="28" t="str">
        <f>C29</f>
        <v>배곧점</v>
      </c>
      <c r="D30" s="28" t="s">
        <v>123</v>
      </c>
      <c r="E30" s="29">
        <v>8000</v>
      </c>
      <c r="F30" s="29">
        <v>39</v>
      </c>
      <c r="G30" s="29">
        <f t="shared" si="0"/>
        <v>312000</v>
      </c>
      <c r="H30" s="29">
        <v>149000</v>
      </c>
      <c r="I30" s="29">
        <f t="shared" si="1"/>
        <v>163000</v>
      </c>
    </row>
    <row r="31" spans="2:9">
      <c r="B31" s="27">
        <v>42083</v>
      </c>
      <c r="C31" s="28" t="s">
        <v>129</v>
      </c>
      <c r="D31" s="28" t="s">
        <v>115</v>
      </c>
      <c r="E31" s="29">
        <v>23000</v>
      </c>
      <c r="F31" s="29">
        <v>53</v>
      </c>
      <c r="G31" s="29">
        <f t="shared" si="0"/>
        <v>1219000</v>
      </c>
      <c r="H31" s="29">
        <v>389000</v>
      </c>
      <c r="I31" s="29">
        <f t="shared" si="1"/>
        <v>830000</v>
      </c>
    </row>
    <row r="32" spans="2:9">
      <c r="B32" s="27">
        <v>42201</v>
      </c>
      <c r="C32" s="28" t="str">
        <f>C31</f>
        <v>정왕점</v>
      </c>
      <c r="D32" s="28" t="s">
        <v>114</v>
      </c>
      <c r="E32" s="29">
        <v>16000</v>
      </c>
      <c r="F32" s="29">
        <v>55</v>
      </c>
      <c r="G32" s="29">
        <f t="shared" si="0"/>
        <v>880000</v>
      </c>
      <c r="H32" s="29">
        <v>397000</v>
      </c>
      <c r="I32" s="29">
        <f t="shared" si="1"/>
        <v>483000</v>
      </c>
    </row>
    <row r="33" spans="2:9">
      <c r="B33" s="27">
        <v>42065</v>
      </c>
      <c r="C33" s="28" t="str">
        <f>C32</f>
        <v>정왕점</v>
      </c>
      <c r="D33" s="28" t="s">
        <v>120</v>
      </c>
      <c r="E33" s="29">
        <v>24500</v>
      </c>
      <c r="F33" s="29">
        <v>49</v>
      </c>
      <c r="G33" s="29">
        <f t="shared" si="0"/>
        <v>1200500</v>
      </c>
      <c r="H33" s="29">
        <v>442000</v>
      </c>
      <c r="I33" s="29">
        <f t="shared" si="1"/>
        <v>758500</v>
      </c>
    </row>
    <row r="34" spans="2:9">
      <c r="B34" s="27">
        <v>42223</v>
      </c>
      <c r="C34" s="28" t="str">
        <f>C33</f>
        <v>정왕점</v>
      </c>
      <c r="D34" s="28" t="s">
        <v>120</v>
      </c>
      <c r="E34" s="29">
        <v>24500</v>
      </c>
      <c r="F34" s="29">
        <v>51</v>
      </c>
      <c r="G34" s="29">
        <f t="shared" si="0"/>
        <v>1249500</v>
      </c>
      <c r="H34" s="29">
        <v>463000</v>
      </c>
      <c r="I34" s="29">
        <f t="shared" si="1"/>
        <v>786500</v>
      </c>
    </row>
    <row r="35" spans="2:9">
      <c r="B35" s="27">
        <v>42139</v>
      </c>
      <c r="C35" s="28" t="s">
        <v>130</v>
      </c>
      <c r="D35" s="28" t="s">
        <v>120</v>
      </c>
      <c r="E35" s="29">
        <v>24500</v>
      </c>
      <c r="F35" s="29">
        <v>65</v>
      </c>
      <c r="G35" s="29">
        <f t="shared" si="0"/>
        <v>1592500</v>
      </c>
      <c r="H35" s="29"/>
      <c r="I35" s="29">
        <f t="shared" si="1"/>
        <v>1592500</v>
      </c>
    </row>
    <row r="36" spans="2:9">
      <c r="B36" s="27">
        <v>42283</v>
      </c>
      <c r="C36" s="28" t="str">
        <f>C35</f>
        <v>대야점</v>
      </c>
      <c r="D36" s="28" t="s">
        <v>116</v>
      </c>
      <c r="E36" s="29">
        <v>67000</v>
      </c>
      <c r="F36" s="29">
        <v>75</v>
      </c>
      <c r="G36" s="29">
        <f t="shared" si="0"/>
        <v>5025000</v>
      </c>
      <c r="H36" s="29"/>
      <c r="I36" s="29">
        <f t="shared" si="1"/>
        <v>5025000</v>
      </c>
    </row>
    <row r="37" spans="2:9">
      <c r="B37" s="27">
        <v>42336</v>
      </c>
      <c r="C37" s="28" t="s">
        <v>131</v>
      </c>
      <c r="D37" s="28" t="s">
        <v>118</v>
      </c>
      <c r="E37" s="29">
        <v>44000</v>
      </c>
      <c r="F37" s="29">
        <v>40</v>
      </c>
      <c r="G37" s="29">
        <f t="shared" si="0"/>
        <v>1760000</v>
      </c>
      <c r="H37" s="29">
        <v>165000</v>
      </c>
      <c r="I37" s="29">
        <f t="shared" si="1"/>
        <v>1595000</v>
      </c>
    </row>
    <row r="38" spans="2:9">
      <c r="B38" s="27">
        <v>42216</v>
      </c>
      <c r="C38" s="28" t="str">
        <f>C37</f>
        <v>하중동</v>
      </c>
      <c r="D38" s="28" t="s">
        <v>116</v>
      </c>
      <c r="E38" s="29">
        <v>67000</v>
      </c>
      <c r="F38" s="29">
        <v>42</v>
      </c>
      <c r="G38" s="29">
        <f t="shared" si="0"/>
        <v>2814000</v>
      </c>
      <c r="H38" s="29">
        <v>197000</v>
      </c>
      <c r="I38" s="29">
        <f t="shared" si="1"/>
        <v>2617000</v>
      </c>
    </row>
    <row r="39" spans="2:9">
      <c r="B39" s="27">
        <v>42124</v>
      </c>
      <c r="C39" s="28" t="str">
        <f>C38</f>
        <v>하중동</v>
      </c>
      <c r="D39" s="28" t="s">
        <v>114</v>
      </c>
      <c r="E39" s="29">
        <v>16000</v>
      </c>
      <c r="F39" s="29">
        <v>60</v>
      </c>
      <c r="G39" s="29">
        <f t="shared" si="0"/>
        <v>960000</v>
      </c>
      <c r="H39" s="29">
        <v>202000</v>
      </c>
      <c r="I39" s="29">
        <f t="shared" si="1"/>
        <v>758000</v>
      </c>
    </row>
    <row r="40" spans="2:9">
      <c r="B40" s="27">
        <v>42054</v>
      </c>
      <c r="C40" s="28" t="s">
        <v>132</v>
      </c>
      <c r="D40" s="28" t="s">
        <v>116</v>
      </c>
      <c r="E40" s="29">
        <v>67000</v>
      </c>
      <c r="F40" s="29">
        <v>44</v>
      </c>
      <c r="G40" s="29">
        <f t="shared" si="0"/>
        <v>2948000</v>
      </c>
      <c r="H40" s="29">
        <v>205000</v>
      </c>
      <c r="I40" s="29">
        <f t="shared" si="1"/>
        <v>2743000</v>
      </c>
    </row>
    <row r="41" spans="2:9">
      <c r="B41" s="27">
        <v>42365</v>
      </c>
      <c r="C41" s="28" t="str">
        <f>C40</f>
        <v>장곡동</v>
      </c>
      <c r="D41" s="28" t="s">
        <v>115</v>
      </c>
      <c r="E41" s="29">
        <v>23000</v>
      </c>
      <c r="F41" s="29">
        <v>37</v>
      </c>
      <c r="G41" s="29">
        <f t="shared" si="0"/>
        <v>851000</v>
      </c>
      <c r="H41" s="29">
        <v>211000</v>
      </c>
      <c r="I41" s="29">
        <f t="shared" si="1"/>
        <v>640000</v>
      </c>
    </row>
    <row r="42" spans="2:9">
      <c r="B42" s="27">
        <v>42191</v>
      </c>
      <c r="C42" s="28" t="str">
        <f>C41</f>
        <v>장곡동</v>
      </c>
      <c r="D42" s="28" t="s">
        <v>118</v>
      </c>
      <c r="E42" s="29">
        <v>44000</v>
      </c>
      <c r="F42" s="29">
        <v>37</v>
      </c>
      <c r="G42" s="29">
        <f t="shared" si="0"/>
        <v>1628000</v>
      </c>
      <c r="H42" s="29">
        <v>244000</v>
      </c>
      <c r="I42" s="29">
        <f t="shared" si="1"/>
        <v>1384000</v>
      </c>
    </row>
    <row r="43" spans="2:9">
      <c r="B43" s="27">
        <v>42168</v>
      </c>
      <c r="C43" s="28" t="s">
        <v>133</v>
      </c>
      <c r="D43" s="28" t="s">
        <v>116</v>
      </c>
      <c r="E43" s="29">
        <v>67000</v>
      </c>
      <c r="F43" s="29">
        <v>59</v>
      </c>
      <c r="G43" s="29">
        <f t="shared" si="0"/>
        <v>3953000</v>
      </c>
      <c r="H43" s="29">
        <v>105000</v>
      </c>
      <c r="I43" s="29">
        <f t="shared" si="1"/>
        <v>3848000</v>
      </c>
    </row>
    <row r="44" spans="2:9">
      <c r="B44" s="27">
        <v>42246</v>
      </c>
      <c r="C44" s="28" t="str">
        <f>C43</f>
        <v>중동점</v>
      </c>
      <c r="D44" s="28" t="s">
        <v>120</v>
      </c>
      <c r="E44" s="29">
        <v>24500</v>
      </c>
      <c r="F44" s="29">
        <v>35</v>
      </c>
      <c r="G44" s="29">
        <f t="shared" si="0"/>
        <v>857500</v>
      </c>
      <c r="H44" s="29">
        <v>120000</v>
      </c>
      <c r="I44" s="29">
        <f t="shared" si="1"/>
        <v>737500</v>
      </c>
    </row>
    <row r="45" spans="2:9">
      <c r="B45" s="27">
        <v>42104</v>
      </c>
      <c r="C45" s="28" t="str">
        <f>C44</f>
        <v>중동점</v>
      </c>
      <c r="D45" s="28" t="s">
        <v>124</v>
      </c>
      <c r="E45" s="29">
        <v>15000</v>
      </c>
      <c r="F45" s="29">
        <v>51</v>
      </c>
      <c r="G45" s="29">
        <f t="shared" si="0"/>
        <v>765000</v>
      </c>
      <c r="H45" s="29">
        <v>123000</v>
      </c>
      <c r="I45" s="29">
        <f t="shared" si="1"/>
        <v>642000</v>
      </c>
    </row>
    <row r="46" spans="2:9">
      <c r="B46" s="27">
        <v>42303</v>
      </c>
      <c r="C46" s="28" t="str">
        <f>C45</f>
        <v>중동점</v>
      </c>
      <c r="D46" s="28" t="s">
        <v>120</v>
      </c>
      <c r="E46" s="29">
        <v>24500</v>
      </c>
      <c r="F46" s="29">
        <v>10</v>
      </c>
      <c r="G46" s="29">
        <f t="shared" si="0"/>
        <v>245000</v>
      </c>
      <c r="H46" s="29">
        <v>125000</v>
      </c>
      <c r="I46" s="29">
        <f t="shared" si="1"/>
        <v>120000</v>
      </c>
    </row>
    <row r="47" spans="2:9">
      <c r="B47" s="27">
        <v>42297</v>
      </c>
      <c r="C47" s="28" t="s">
        <v>134</v>
      </c>
      <c r="D47" s="28" t="s">
        <v>116</v>
      </c>
      <c r="E47" s="29">
        <v>67000</v>
      </c>
      <c r="F47" s="29">
        <v>57</v>
      </c>
      <c r="G47" s="29">
        <f t="shared" si="0"/>
        <v>3819000</v>
      </c>
      <c r="H47" s="29">
        <v>973000</v>
      </c>
      <c r="I47" s="29">
        <f t="shared" si="1"/>
        <v>2846000</v>
      </c>
    </row>
    <row r="48" spans="2:9">
      <c r="B48" s="27">
        <v>42013</v>
      </c>
      <c r="C48" s="28" t="str">
        <f>C47</f>
        <v>상동점</v>
      </c>
      <c r="D48" s="28" t="s">
        <v>115</v>
      </c>
      <c r="E48" s="29">
        <v>23000</v>
      </c>
      <c r="F48" s="29">
        <v>55</v>
      </c>
      <c r="G48" s="29">
        <f t="shared" si="0"/>
        <v>1265000</v>
      </c>
      <c r="H48" s="29">
        <v>1005000</v>
      </c>
      <c r="I48" s="29">
        <f t="shared" si="1"/>
        <v>260000</v>
      </c>
    </row>
    <row r="49" spans="2:9">
      <c r="B49" s="27">
        <v>42038</v>
      </c>
      <c r="C49" s="28" t="str">
        <f>C48</f>
        <v>상동점</v>
      </c>
      <c r="D49" s="28" t="s">
        <v>115</v>
      </c>
      <c r="E49" s="29">
        <v>23000</v>
      </c>
      <c r="F49" s="29">
        <v>37</v>
      </c>
      <c r="G49" s="29">
        <f t="shared" si="0"/>
        <v>851000</v>
      </c>
      <c r="H49" s="29"/>
      <c r="I49" s="29">
        <f t="shared" si="1"/>
        <v>851000</v>
      </c>
    </row>
    <row r="50" spans="2:9">
      <c r="B50" s="27">
        <v>42345</v>
      </c>
      <c r="C50" s="28" t="s">
        <v>133</v>
      </c>
      <c r="D50" s="28" t="s">
        <v>120</v>
      </c>
      <c r="E50" s="29">
        <v>24500</v>
      </c>
      <c r="F50" s="29">
        <v>47</v>
      </c>
      <c r="G50" s="29">
        <f t="shared" si="0"/>
        <v>1151500</v>
      </c>
      <c r="H50" s="29">
        <v>155000</v>
      </c>
      <c r="I50" s="29">
        <f t="shared" si="1"/>
        <v>996500</v>
      </c>
    </row>
    <row r="51" spans="2:9">
      <c r="B51" s="27">
        <v>42091</v>
      </c>
      <c r="C51" s="28" t="str">
        <f>C50</f>
        <v>중동점</v>
      </c>
      <c r="D51" s="28" t="s">
        <v>115</v>
      </c>
      <c r="E51" s="29">
        <v>23000</v>
      </c>
      <c r="F51" s="29">
        <v>55</v>
      </c>
      <c r="G51" s="29">
        <f t="shared" si="0"/>
        <v>1265000</v>
      </c>
      <c r="H51" s="29">
        <v>155000</v>
      </c>
      <c r="I51" s="29">
        <f t="shared" si="1"/>
        <v>1110000</v>
      </c>
    </row>
    <row r="52" spans="2:9">
      <c r="B52" s="27">
        <v>42277</v>
      </c>
      <c r="C52" s="28" t="str">
        <f>C51</f>
        <v>중동점</v>
      </c>
      <c r="D52" s="28" t="s">
        <v>114</v>
      </c>
      <c r="E52" s="29">
        <v>16000</v>
      </c>
      <c r="F52" s="29">
        <v>45</v>
      </c>
      <c r="G52" s="29">
        <f t="shared" si="0"/>
        <v>720000</v>
      </c>
      <c r="H52" s="29">
        <v>161000</v>
      </c>
      <c r="I52" s="29">
        <f t="shared" si="1"/>
        <v>559000</v>
      </c>
    </row>
    <row r="53" spans="2:9">
      <c r="B53" s="27">
        <v>42217</v>
      </c>
      <c r="C53" s="28" t="s">
        <v>135</v>
      </c>
      <c r="D53" s="28" t="s">
        <v>120</v>
      </c>
      <c r="E53" s="29">
        <v>24500</v>
      </c>
      <c r="F53" s="29">
        <v>52</v>
      </c>
      <c r="G53" s="29">
        <f t="shared" si="0"/>
        <v>1274000</v>
      </c>
      <c r="H53" s="29">
        <v>357000</v>
      </c>
      <c r="I53" s="29">
        <f t="shared" si="1"/>
        <v>917000</v>
      </c>
    </row>
    <row r="54" spans="2:9">
      <c r="B54" s="27">
        <v>42368</v>
      </c>
      <c r="C54" s="28" t="str">
        <f>C53</f>
        <v>화성점</v>
      </c>
      <c r="D54" s="28" t="s">
        <v>116</v>
      </c>
      <c r="E54" s="29">
        <v>67000</v>
      </c>
      <c r="F54" s="29">
        <v>52</v>
      </c>
      <c r="G54" s="29">
        <f t="shared" si="0"/>
        <v>3484000</v>
      </c>
      <c r="H54" s="29">
        <v>357000</v>
      </c>
      <c r="I54" s="29">
        <f t="shared" si="1"/>
        <v>3127000</v>
      </c>
    </row>
    <row r="55" spans="2:9">
      <c r="B55" s="27">
        <v>42277</v>
      </c>
      <c r="C55" s="28" t="str">
        <f>C54</f>
        <v>화성점</v>
      </c>
      <c r="D55" s="28" t="s">
        <v>120</v>
      </c>
      <c r="E55" s="29">
        <v>24500</v>
      </c>
      <c r="F55" s="29">
        <v>50</v>
      </c>
      <c r="G55" s="29">
        <f t="shared" si="0"/>
        <v>1225000</v>
      </c>
      <c r="H55" s="29">
        <v>365000</v>
      </c>
      <c r="I55" s="29">
        <f t="shared" si="1"/>
        <v>860000</v>
      </c>
    </row>
    <row r="56" spans="2:9">
      <c r="B56" s="27">
        <v>42034</v>
      </c>
      <c r="C56" s="28" t="s">
        <v>136</v>
      </c>
      <c r="D56" s="28" t="s">
        <v>114</v>
      </c>
      <c r="E56" s="29">
        <v>16000</v>
      </c>
      <c r="F56" s="29">
        <v>50</v>
      </c>
      <c r="G56" s="29">
        <f t="shared" si="0"/>
        <v>800000</v>
      </c>
      <c r="H56" s="29">
        <v>317000</v>
      </c>
      <c r="I56" s="29">
        <f t="shared" si="1"/>
        <v>483000</v>
      </c>
    </row>
    <row r="57" spans="2:9">
      <c r="B57" s="27">
        <v>42334</v>
      </c>
      <c r="C57" s="28" t="str">
        <f>C56</f>
        <v>오산점</v>
      </c>
      <c r="D57" s="28" t="s">
        <v>120</v>
      </c>
      <c r="E57" s="29">
        <v>24500</v>
      </c>
      <c r="F57" s="29">
        <v>43</v>
      </c>
      <c r="G57" s="29">
        <f t="shared" si="0"/>
        <v>1053500</v>
      </c>
      <c r="H57" s="29">
        <v>320000</v>
      </c>
      <c r="I57" s="29">
        <f t="shared" si="1"/>
        <v>733500</v>
      </c>
    </row>
    <row r="58" spans="2:9">
      <c r="B58" s="27">
        <v>42020</v>
      </c>
      <c r="C58" s="28" t="str">
        <f>C57</f>
        <v>오산점</v>
      </c>
      <c r="D58" s="28" t="s">
        <v>116</v>
      </c>
      <c r="E58" s="29">
        <v>67000</v>
      </c>
      <c r="F58" s="29">
        <v>63</v>
      </c>
      <c r="G58" s="29">
        <f t="shared" si="0"/>
        <v>4221000</v>
      </c>
      <c r="H58" s="29">
        <v>325000</v>
      </c>
      <c r="I58" s="29">
        <f t="shared" si="1"/>
        <v>3896000</v>
      </c>
    </row>
    <row r="59" spans="2:9">
      <c r="B59" s="27">
        <v>42169</v>
      </c>
      <c r="C59" s="28" t="s">
        <v>137</v>
      </c>
      <c r="D59" s="28" t="s">
        <v>114</v>
      </c>
      <c r="E59" s="29">
        <v>16000</v>
      </c>
      <c r="F59" s="29">
        <v>59</v>
      </c>
      <c r="G59" s="29">
        <f t="shared" si="0"/>
        <v>944000</v>
      </c>
      <c r="H59" s="29">
        <v>577000</v>
      </c>
      <c r="I59" s="29">
        <f t="shared" si="1"/>
        <v>367000</v>
      </c>
    </row>
    <row r="60" spans="2:9">
      <c r="B60" s="27">
        <v>42011</v>
      </c>
      <c r="C60" s="28" t="str">
        <f>C59</f>
        <v>원미점</v>
      </c>
      <c r="D60" s="28" t="s">
        <v>114</v>
      </c>
      <c r="E60" s="29">
        <v>16000</v>
      </c>
      <c r="F60" s="29">
        <v>51</v>
      </c>
      <c r="G60" s="29">
        <f t="shared" si="0"/>
        <v>816000</v>
      </c>
      <c r="H60" s="29">
        <v>614000</v>
      </c>
      <c r="I60" s="29">
        <f t="shared" si="1"/>
        <v>202000</v>
      </c>
    </row>
    <row r="61" spans="2:9">
      <c r="B61" s="27">
        <v>42183</v>
      </c>
      <c r="C61" s="28" t="str">
        <f>C60</f>
        <v>원미점</v>
      </c>
      <c r="D61" s="28" t="s">
        <v>114</v>
      </c>
      <c r="E61" s="29">
        <v>16000</v>
      </c>
      <c r="F61" s="29">
        <v>60</v>
      </c>
      <c r="G61" s="29">
        <f t="shared" si="0"/>
        <v>960000</v>
      </c>
      <c r="H61" s="29">
        <v>675000</v>
      </c>
      <c r="I61" s="29">
        <f t="shared" si="1"/>
        <v>285000</v>
      </c>
    </row>
  </sheetData>
  <mergeCells count="1">
    <mergeCell ref="B2:I2"/>
  </mergeCells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C16" sqref="C16"/>
    </sheetView>
  </sheetViews>
  <sheetFormatPr defaultRowHeight="16.5"/>
  <cols>
    <col min="2" max="2" width="3.375" style="41" customWidth="1"/>
    <col min="3" max="3" width="12.5" style="41" customWidth="1"/>
    <col min="4" max="4" width="11.875" style="41" customWidth="1"/>
    <col min="5" max="5" width="16.375" style="41" customWidth="1"/>
  </cols>
  <sheetData>
    <row r="1" spans="2:8" ht="26.25">
      <c r="C1" s="42" t="s">
        <v>161</v>
      </c>
      <c r="D1" s="42"/>
      <c r="E1" s="42"/>
    </row>
    <row r="3" spans="2:8">
      <c r="B3" s="43">
        <v>1</v>
      </c>
      <c r="C3" s="43" t="s">
        <v>162</v>
      </c>
      <c r="D3" s="43" t="s">
        <v>163</v>
      </c>
      <c r="E3" s="43" t="s">
        <v>164</v>
      </c>
      <c r="G3" s="61" t="s">
        <v>95</v>
      </c>
      <c r="H3" s="61" t="s">
        <v>223</v>
      </c>
    </row>
    <row r="4" spans="2:8">
      <c r="B4" s="22">
        <v>2</v>
      </c>
      <c r="C4" s="8" t="s">
        <v>36</v>
      </c>
      <c r="D4" s="44">
        <v>71.066666666666706</v>
      </c>
      <c r="E4" s="45"/>
      <c r="G4" s="63" t="s">
        <v>215</v>
      </c>
      <c r="H4" s="63" t="s">
        <v>219</v>
      </c>
    </row>
    <row r="5" spans="2:8">
      <c r="B5" s="22">
        <v>3</v>
      </c>
      <c r="C5" s="8" t="s">
        <v>38</v>
      </c>
      <c r="D5" s="44">
        <v>65.600000000000009</v>
      </c>
      <c r="E5" s="45"/>
      <c r="G5" s="63" t="s">
        <v>216</v>
      </c>
      <c r="H5" s="63" t="s">
        <v>220</v>
      </c>
    </row>
    <row r="6" spans="2:8">
      <c r="B6" s="22">
        <v>4</v>
      </c>
      <c r="C6" s="8" t="s">
        <v>40</v>
      </c>
      <c r="D6" s="44">
        <v>44.26666666666668</v>
      </c>
      <c r="E6" s="45"/>
      <c r="G6" s="63" t="s">
        <v>217</v>
      </c>
      <c r="H6" s="63" t="s">
        <v>221</v>
      </c>
    </row>
    <row r="7" spans="2:8">
      <c r="B7" s="22">
        <v>5</v>
      </c>
      <c r="C7" s="8" t="s">
        <v>42</v>
      </c>
      <c r="D7" s="44">
        <v>67.466666666666669</v>
      </c>
      <c r="E7" s="45"/>
      <c r="G7" s="63" t="s">
        <v>218</v>
      </c>
      <c r="H7" s="63" t="s">
        <v>222</v>
      </c>
    </row>
    <row r="8" spans="2:8">
      <c r="B8" s="22">
        <v>6</v>
      </c>
      <c r="C8" s="8" t="s">
        <v>44</v>
      </c>
      <c r="D8" s="44">
        <v>60</v>
      </c>
      <c r="E8" s="45"/>
    </row>
    <row r="9" spans="2:8">
      <c r="B9" s="22">
        <v>7</v>
      </c>
      <c r="C9" s="8" t="s">
        <v>46</v>
      </c>
      <c r="D9" s="44">
        <v>58.666666666666657</v>
      </c>
      <c r="E9" s="45"/>
    </row>
    <row r="10" spans="2:8">
      <c r="B10" s="22">
        <v>8</v>
      </c>
      <c r="C10" s="8" t="s">
        <v>48</v>
      </c>
      <c r="D10" s="44">
        <v>75.2</v>
      </c>
      <c r="E10" s="45"/>
    </row>
    <row r="11" spans="2:8">
      <c r="B11" s="22">
        <v>9</v>
      </c>
      <c r="C11" s="8" t="s">
        <v>50</v>
      </c>
      <c r="D11" s="44">
        <v>40</v>
      </c>
      <c r="E11" s="45"/>
    </row>
    <row r="12" spans="2:8">
      <c r="B12" s="22">
        <v>10</v>
      </c>
      <c r="C12" s="8" t="s">
        <v>73</v>
      </c>
      <c r="D12" s="44">
        <v>48</v>
      </c>
      <c r="E12" s="45"/>
    </row>
    <row r="13" spans="2:8">
      <c r="B13" s="22">
        <v>11</v>
      </c>
      <c r="C13" s="46" t="s">
        <v>165</v>
      </c>
      <c r="D13" s="44">
        <v>64</v>
      </c>
      <c r="E13" s="45"/>
    </row>
    <row r="15" spans="2:8">
      <c r="C15" s="41" t="s">
        <v>327</v>
      </c>
    </row>
  </sheetData>
  <phoneticPr fontId="3" type="noConversion"/>
  <conditionalFormatting sqref="E4:E13">
    <cfRule type="cellIs" dxfId="5" priority="1" operator="equal">
      <formula>"↘"</formula>
    </cfRule>
    <cfRule type="cellIs" dxfId="4" priority="2" operator="equal">
      <formula>"↗"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workbookViewId="0">
      <selection activeCell="C15" sqref="C15"/>
    </sheetView>
  </sheetViews>
  <sheetFormatPr defaultRowHeight="16.5"/>
  <cols>
    <col min="2" max="2" width="3.875" style="41" bestFit="1" customWidth="1"/>
    <col min="3" max="3" width="12.5" style="41" customWidth="1"/>
    <col min="4" max="4" width="11.875" style="41" customWidth="1"/>
    <col min="5" max="5" width="16.375" style="41" customWidth="1"/>
    <col min="6" max="6" width="18.375" style="41" bestFit="1" customWidth="1"/>
  </cols>
  <sheetData>
    <row r="1" spans="2:6" ht="24.75" thickBot="1">
      <c r="C1" s="47" t="s">
        <v>161</v>
      </c>
      <c r="D1" s="47"/>
      <c r="E1" s="47"/>
      <c r="F1" s="47"/>
    </row>
    <row r="2" spans="2:6" ht="17.25" thickTop="1"/>
    <row r="3" spans="2:6">
      <c r="B3" s="43">
        <v>1</v>
      </c>
      <c r="C3" s="43" t="s">
        <v>162</v>
      </c>
      <c r="D3" s="43" t="s">
        <v>163</v>
      </c>
      <c r="E3" s="43" t="s">
        <v>166</v>
      </c>
      <c r="F3" s="43" t="s">
        <v>167</v>
      </c>
    </row>
    <row r="4" spans="2:6">
      <c r="B4" s="22">
        <v>2</v>
      </c>
      <c r="C4" s="8" t="s">
        <v>36</v>
      </c>
      <c r="D4" s="44">
        <v>71.066666666666706</v>
      </c>
      <c r="E4" s="45" t="s">
        <v>168</v>
      </c>
      <c r="F4" s="48"/>
    </row>
    <row r="5" spans="2:6">
      <c r="B5" s="22">
        <v>3</v>
      </c>
      <c r="C5" s="8" t="s">
        <v>38</v>
      </c>
      <c r="D5" s="44">
        <v>65.600000000000009</v>
      </c>
      <c r="E5" s="45"/>
      <c r="F5" s="48"/>
    </row>
    <row r="6" spans="2:6">
      <c r="B6" s="22">
        <v>4</v>
      </c>
      <c r="C6" s="8" t="s">
        <v>40</v>
      </c>
      <c r="D6" s="44">
        <v>44.26666666666668</v>
      </c>
      <c r="E6" s="45"/>
      <c r="F6" s="48"/>
    </row>
    <row r="7" spans="2:6">
      <c r="B7" s="22">
        <v>5</v>
      </c>
      <c r="C7" s="8" t="s">
        <v>42</v>
      </c>
      <c r="D7" s="44">
        <v>67.466666666666669</v>
      </c>
      <c r="E7" s="45" t="s">
        <v>168</v>
      </c>
      <c r="F7" s="48"/>
    </row>
    <row r="8" spans="2:6">
      <c r="B8" s="22">
        <v>6</v>
      </c>
      <c r="C8" s="8" t="s">
        <v>44</v>
      </c>
      <c r="D8" s="44">
        <v>60</v>
      </c>
      <c r="E8" s="45" t="s">
        <v>168</v>
      </c>
      <c r="F8" s="48"/>
    </row>
    <row r="9" spans="2:6">
      <c r="B9" s="22">
        <v>7</v>
      </c>
      <c r="C9" s="8" t="s">
        <v>46</v>
      </c>
      <c r="D9" s="44">
        <v>58.666666666666657</v>
      </c>
      <c r="E9" s="45" t="s">
        <v>168</v>
      </c>
      <c r="F9" s="48"/>
    </row>
    <row r="10" spans="2:6">
      <c r="B10" s="22">
        <v>8</v>
      </c>
      <c r="C10" s="8" t="s">
        <v>48</v>
      </c>
      <c r="D10" s="44">
        <v>75.2</v>
      </c>
      <c r="E10" s="45" t="s">
        <v>168</v>
      </c>
      <c r="F10" s="48"/>
    </row>
    <row r="11" spans="2:6">
      <c r="B11" s="22">
        <v>9</v>
      </c>
      <c r="C11" s="8" t="s">
        <v>50</v>
      </c>
      <c r="D11" s="44">
        <v>40</v>
      </c>
      <c r="E11" s="45"/>
      <c r="F11" s="48"/>
    </row>
    <row r="12" spans="2:6">
      <c r="B12" s="22">
        <v>10</v>
      </c>
      <c r="C12" s="8" t="s">
        <v>73</v>
      </c>
      <c r="D12" s="44">
        <v>48</v>
      </c>
      <c r="E12" s="45" t="s">
        <v>168</v>
      </c>
      <c r="F12" s="48"/>
    </row>
    <row r="13" spans="2:6">
      <c r="B13" s="22">
        <v>11</v>
      </c>
      <c r="C13" s="46" t="s">
        <v>165</v>
      </c>
      <c r="D13" s="44">
        <v>64</v>
      </c>
      <c r="E13" s="45" t="s">
        <v>168</v>
      </c>
      <c r="F13" s="48"/>
    </row>
    <row r="15" spans="2:6">
      <c r="C15" s="41" t="s">
        <v>326</v>
      </c>
    </row>
  </sheetData>
  <phoneticPr fontId="3" type="noConversion"/>
  <conditionalFormatting sqref="E4:E13">
    <cfRule type="cellIs" dxfId="3" priority="3" operator="equal">
      <formula>"↘"</formula>
    </cfRule>
    <cfRule type="cellIs" dxfId="2" priority="4" operator="equal">
      <formula>"↗"</formula>
    </cfRule>
  </conditionalFormatting>
  <conditionalFormatting sqref="F4:F13">
    <cfRule type="cellIs" dxfId="1" priority="1" operator="equal">
      <formula>"↘"</formula>
    </cfRule>
    <cfRule type="cellIs" dxfId="0" priority="2" operator="equal">
      <formula>"↗"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11" workbookViewId="0">
      <selection activeCell="E18" sqref="E18"/>
    </sheetView>
  </sheetViews>
  <sheetFormatPr defaultRowHeight="16.5"/>
  <sheetData>
    <row r="1" spans="1:10" ht="126.75" customHeight="1">
      <c r="C1" s="106" t="s">
        <v>325</v>
      </c>
      <c r="D1" s="106"/>
      <c r="E1" s="106"/>
      <c r="F1" s="106"/>
      <c r="G1" s="106"/>
    </row>
    <row r="2" spans="1:10" ht="26.25">
      <c r="C2" s="100" t="s">
        <v>59</v>
      </c>
      <c r="D2" s="100"/>
      <c r="E2" s="100"/>
      <c r="F2" s="100"/>
      <c r="G2" s="100"/>
      <c r="H2" s="32"/>
      <c r="I2" s="32"/>
      <c r="J2" s="32"/>
    </row>
    <row r="3" spans="1:10">
      <c r="C3" s="100"/>
      <c r="D3" s="100"/>
      <c r="E3" s="100"/>
      <c r="F3" s="100"/>
      <c r="G3" s="100"/>
    </row>
    <row r="4" spans="1:10" ht="26.25">
      <c r="C4" s="64"/>
      <c r="D4" s="64"/>
      <c r="E4" s="64"/>
      <c r="F4" s="64"/>
      <c r="G4" s="64"/>
    </row>
    <row r="5" spans="1:10">
      <c r="A5">
        <v>1</v>
      </c>
      <c r="C5" s="65" t="s">
        <v>239</v>
      </c>
      <c r="D5" s="65" t="s">
        <v>29</v>
      </c>
      <c r="E5" s="66" t="s">
        <v>61</v>
      </c>
      <c r="F5" s="66" t="s">
        <v>62</v>
      </c>
      <c r="G5" s="66" t="s">
        <v>66</v>
      </c>
    </row>
    <row r="6" spans="1:10">
      <c r="C6" s="62">
        <v>1</v>
      </c>
      <c r="D6" s="67"/>
      <c r="E6" s="62"/>
      <c r="F6" s="62"/>
      <c r="G6" s="62"/>
    </row>
    <row r="7" spans="1:10">
      <c r="C7" s="62">
        <v>4</v>
      </c>
      <c r="D7" s="67"/>
      <c r="E7" s="62"/>
      <c r="F7" s="62"/>
      <c r="G7" s="62"/>
    </row>
    <row r="8" spans="1:10">
      <c r="C8" s="62">
        <v>6</v>
      </c>
      <c r="D8" s="67"/>
      <c r="E8" s="62"/>
      <c r="F8" s="62"/>
      <c r="G8" s="62"/>
    </row>
    <row r="9" spans="1:10">
      <c r="C9" s="62">
        <v>10</v>
      </c>
      <c r="D9" s="67"/>
      <c r="E9" s="62"/>
      <c r="F9" s="62"/>
      <c r="G9" s="62"/>
    </row>
    <row r="14" spans="1:10" ht="126.75" customHeight="1">
      <c r="C14" s="106" t="s">
        <v>324</v>
      </c>
      <c r="D14" s="106"/>
      <c r="E14" s="106"/>
      <c r="F14" s="106"/>
      <c r="G14" s="106"/>
    </row>
    <row r="17" spans="1:14">
      <c r="A17">
        <v>2</v>
      </c>
      <c r="C17" s="73" t="s">
        <v>285</v>
      </c>
      <c r="D17" s="73" t="s">
        <v>274</v>
      </c>
      <c r="E17" s="74" t="s">
        <v>252</v>
      </c>
      <c r="F17" s="74" t="s">
        <v>263</v>
      </c>
      <c r="G17" s="74" t="s">
        <v>295</v>
      </c>
      <c r="H17" s="76"/>
      <c r="I17" s="76"/>
      <c r="J17" s="76"/>
      <c r="K17" s="71" t="s">
        <v>274</v>
      </c>
      <c r="L17" s="71" t="s">
        <v>252</v>
      </c>
      <c r="M17" s="71" t="s">
        <v>263</v>
      </c>
      <c r="N17" s="71" t="s">
        <v>298</v>
      </c>
    </row>
    <row r="18" spans="1:14">
      <c r="C18" s="77">
        <v>1</v>
      </c>
      <c r="D18" s="78" t="s">
        <v>296</v>
      </c>
      <c r="E18" s="79" t="e">
        <f>INDEX(K18:N27,MATCH(D18,K18:N27))</f>
        <v>#N/A</v>
      </c>
      <c r="F18" s="79"/>
      <c r="G18" s="79"/>
      <c r="H18" s="76"/>
      <c r="I18" s="76"/>
      <c r="J18" s="76"/>
      <c r="K18" s="72" t="s">
        <v>277</v>
      </c>
      <c r="L18" s="72" t="s">
        <v>300</v>
      </c>
      <c r="M18" s="72" t="s">
        <v>266</v>
      </c>
      <c r="N18" s="72" t="s">
        <v>301</v>
      </c>
    </row>
    <row r="19" spans="1:14">
      <c r="C19" s="77">
        <v>2</v>
      </c>
      <c r="D19" s="78" t="s">
        <v>297</v>
      </c>
      <c r="E19" s="79"/>
      <c r="F19" s="79"/>
      <c r="G19" s="79"/>
      <c r="H19" s="76"/>
      <c r="I19" s="76"/>
      <c r="J19" s="76"/>
      <c r="K19" s="72" t="s">
        <v>278</v>
      </c>
      <c r="L19" s="72" t="s">
        <v>302</v>
      </c>
      <c r="M19" s="72" t="s">
        <v>267</v>
      </c>
      <c r="N19" s="72" t="s">
        <v>303</v>
      </c>
    </row>
    <row r="20" spans="1:14">
      <c r="C20" s="77">
        <v>3</v>
      </c>
      <c r="D20" s="78" t="s">
        <v>299</v>
      </c>
      <c r="E20" s="79"/>
      <c r="F20" s="79"/>
      <c r="G20" s="79"/>
      <c r="H20" s="76"/>
      <c r="I20" s="76"/>
      <c r="J20" s="76"/>
      <c r="K20" s="72" t="s">
        <v>280</v>
      </c>
      <c r="L20" s="72" t="s">
        <v>305</v>
      </c>
      <c r="M20" s="72" t="s">
        <v>269</v>
      </c>
      <c r="N20" s="72" t="s">
        <v>306</v>
      </c>
    </row>
    <row r="21" spans="1:14">
      <c r="C21" s="77">
        <v>4</v>
      </c>
      <c r="D21" s="78" t="s">
        <v>297</v>
      </c>
      <c r="E21" s="79"/>
      <c r="F21" s="79"/>
      <c r="G21" s="79"/>
      <c r="H21" s="76"/>
      <c r="I21" s="76"/>
      <c r="J21" s="76"/>
      <c r="K21" s="72" t="s">
        <v>284</v>
      </c>
      <c r="L21" s="72" t="s">
        <v>308</v>
      </c>
      <c r="M21" s="72" t="s">
        <v>273</v>
      </c>
      <c r="N21" s="72" t="s">
        <v>309</v>
      </c>
    </row>
    <row r="22" spans="1:14">
      <c r="C22" s="77">
        <v>5</v>
      </c>
      <c r="D22" s="78" t="s">
        <v>304</v>
      </c>
      <c r="E22" s="79"/>
      <c r="F22" s="79"/>
      <c r="G22" s="79"/>
      <c r="H22" s="76"/>
      <c r="I22" s="76"/>
      <c r="J22" s="76"/>
      <c r="K22" s="72" t="s">
        <v>283</v>
      </c>
      <c r="L22" s="72" t="s">
        <v>310</v>
      </c>
      <c r="M22" s="72" t="s">
        <v>272</v>
      </c>
      <c r="N22" s="72" t="s">
        <v>311</v>
      </c>
    </row>
    <row r="23" spans="1:14">
      <c r="C23" s="77">
        <v>6</v>
      </c>
      <c r="D23" s="78" t="s">
        <v>307</v>
      </c>
      <c r="E23" s="79"/>
      <c r="F23" s="79"/>
      <c r="G23" s="79"/>
      <c r="H23" s="76"/>
      <c r="I23" s="76"/>
      <c r="J23" s="76"/>
      <c r="K23" s="72" t="s">
        <v>275</v>
      </c>
      <c r="L23" s="72" t="s">
        <v>313</v>
      </c>
      <c r="M23" s="72" t="s">
        <v>264</v>
      </c>
      <c r="N23" s="72" t="s">
        <v>314</v>
      </c>
    </row>
    <row r="24" spans="1:14">
      <c r="C24" s="77">
        <v>7</v>
      </c>
      <c r="D24" s="78" t="s">
        <v>296</v>
      </c>
      <c r="E24" s="79"/>
      <c r="F24" s="79"/>
      <c r="G24" s="79"/>
      <c r="H24" s="76"/>
      <c r="I24" s="76"/>
      <c r="J24" s="76"/>
      <c r="K24" s="72" t="s">
        <v>276</v>
      </c>
      <c r="L24" s="72" t="s">
        <v>315</v>
      </c>
      <c r="M24" s="72" t="s">
        <v>265</v>
      </c>
      <c r="N24" s="72" t="s">
        <v>316</v>
      </c>
    </row>
    <row r="25" spans="1:14">
      <c r="C25" s="77">
        <v>8</v>
      </c>
      <c r="D25" s="78" t="s">
        <v>312</v>
      </c>
      <c r="E25" s="79"/>
      <c r="F25" s="79"/>
      <c r="G25" s="79"/>
      <c r="H25" s="76"/>
      <c r="I25" s="76"/>
      <c r="J25" s="76"/>
      <c r="K25" s="72" t="s">
        <v>279</v>
      </c>
      <c r="L25" s="72" t="s">
        <v>318</v>
      </c>
      <c r="M25" s="72" t="s">
        <v>268</v>
      </c>
      <c r="N25" s="72" t="s">
        <v>319</v>
      </c>
    </row>
    <row r="26" spans="1:14">
      <c r="C26" s="77">
        <v>9</v>
      </c>
      <c r="D26" s="78" t="s">
        <v>297</v>
      </c>
      <c r="E26" s="79"/>
      <c r="F26" s="79"/>
      <c r="G26" s="79"/>
      <c r="H26" s="76"/>
      <c r="I26" s="76"/>
      <c r="J26" s="76"/>
      <c r="K26" s="72" t="s">
        <v>282</v>
      </c>
      <c r="L26" s="72" t="s">
        <v>320</v>
      </c>
      <c r="M26" s="72" t="s">
        <v>271</v>
      </c>
      <c r="N26" s="72" t="s">
        <v>321</v>
      </c>
    </row>
    <row r="27" spans="1:14">
      <c r="C27" s="77">
        <v>10</v>
      </c>
      <c r="D27" s="78" t="s">
        <v>317</v>
      </c>
      <c r="E27" s="79"/>
      <c r="F27" s="79"/>
      <c r="G27" s="79"/>
      <c r="H27" s="76"/>
      <c r="I27" s="76"/>
      <c r="J27" s="76"/>
      <c r="K27" s="72" t="s">
        <v>281</v>
      </c>
      <c r="L27" s="72" t="s">
        <v>322</v>
      </c>
      <c r="M27" s="72" t="s">
        <v>270</v>
      </c>
      <c r="N27" s="72" t="s">
        <v>323</v>
      </c>
    </row>
    <row r="28" spans="1:14">
      <c r="C28" s="76"/>
      <c r="D28" s="80"/>
      <c r="E28" s="76"/>
      <c r="F28" s="76"/>
      <c r="G28" s="76"/>
      <c r="H28" s="76"/>
      <c r="I28" s="76"/>
      <c r="J28" s="76"/>
    </row>
    <row r="29" spans="1:14">
      <c r="C29" s="76"/>
      <c r="D29" s="80"/>
      <c r="E29" s="76"/>
      <c r="F29" s="76"/>
      <c r="G29" s="76"/>
      <c r="H29" s="76"/>
      <c r="I29" s="76"/>
      <c r="J29" s="76"/>
    </row>
    <row r="30" spans="1:14">
      <c r="C30" s="76"/>
      <c r="D30" s="80"/>
      <c r="E30" s="76"/>
      <c r="F30" s="76"/>
      <c r="G30" s="76"/>
      <c r="H30" s="76"/>
      <c r="I30" s="76"/>
      <c r="J30" s="76"/>
      <c r="K30" s="76"/>
      <c r="L30" s="76"/>
      <c r="M30" s="76"/>
      <c r="N30" s="76"/>
    </row>
  </sheetData>
  <mergeCells count="3">
    <mergeCell ref="C2:G3"/>
    <mergeCell ref="C1:G1"/>
    <mergeCell ref="C14:G14"/>
  </mergeCells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topLeftCell="A11" workbookViewId="0">
      <selection activeCell="E22" sqref="E22"/>
    </sheetView>
  </sheetViews>
  <sheetFormatPr defaultRowHeight="16.5"/>
  <sheetData>
    <row r="2" spans="1:13" ht="122.25" customHeight="1">
      <c r="C2" s="88" t="s">
        <v>245</v>
      </c>
      <c r="D2" s="88"/>
      <c r="E2" s="88"/>
      <c r="F2" s="88"/>
      <c r="G2" s="88"/>
      <c r="H2" s="88"/>
      <c r="I2" s="88"/>
    </row>
    <row r="4" spans="1:13">
      <c r="A4">
        <v>1</v>
      </c>
      <c r="C4" s="33"/>
      <c r="D4" s="34" t="s">
        <v>139</v>
      </c>
      <c r="E4" s="34" t="s">
        <v>140</v>
      </c>
      <c r="F4" s="34" t="s">
        <v>141</v>
      </c>
      <c r="G4" s="34" t="s">
        <v>142</v>
      </c>
      <c r="H4" s="34" t="s">
        <v>143</v>
      </c>
      <c r="I4" s="34" t="s">
        <v>144</v>
      </c>
    </row>
    <row r="5" spans="1:13">
      <c r="C5" s="40" t="s">
        <v>244</v>
      </c>
      <c r="D5" s="40"/>
      <c r="E5" s="40"/>
      <c r="F5" s="40"/>
      <c r="G5" s="40"/>
      <c r="H5" s="40"/>
      <c r="I5" s="40"/>
    </row>
    <row r="6" spans="1:13">
      <c r="C6" s="40" t="s">
        <v>66</v>
      </c>
      <c r="D6" s="40"/>
      <c r="E6" s="40"/>
      <c r="F6" s="40"/>
      <c r="G6" s="40"/>
      <c r="H6" s="40"/>
      <c r="I6" s="40"/>
    </row>
    <row r="11" spans="1:13" ht="122.25" customHeight="1">
      <c r="C11" s="88" t="s">
        <v>294</v>
      </c>
      <c r="D11" s="88"/>
      <c r="E11" s="88"/>
      <c r="F11" s="88"/>
      <c r="G11" s="88"/>
      <c r="H11" s="88"/>
      <c r="I11" s="88"/>
    </row>
    <row r="13" spans="1:13">
      <c r="A13">
        <v>2</v>
      </c>
      <c r="C13" s="71" t="s">
        <v>252</v>
      </c>
      <c r="D13" s="72" t="s">
        <v>253</v>
      </c>
      <c r="E13" s="72" t="s">
        <v>254</v>
      </c>
      <c r="F13" s="72" t="s">
        <v>255</v>
      </c>
      <c r="G13" s="72" t="s">
        <v>256</v>
      </c>
      <c r="H13" s="72" t="s">
        <v>257</v>
      </c>
      <c r="I13" s="72" t="s">
        <v>258</v>
      </c>
      <c r="J13" s="72" t="s">
        <v>259</v>
      </c>
      <c r="K13" s="72" t="s">
        <v>260</v>
      </c>
      <c r="L13" s="72" t="s">
        <v>261</v>
      </c>
      <c r="M13" s="72" t="s">
        <v>262</v>
      </c>
    </row>
    <row r="14" spans="1:13">
      <c r="C14" s="71" t="s">
        <v>263</v>
      </c>
      <c r="D14" s="72" t="s">
        <v>264</v>
      </c>
      <c r="E14" s="72" t="s">
        <v>265</v>
      </c>
      <c r="F14" s="72" t="s">
        <v>266</v>
      </c>
      <c r="G14" s="72" t="s">
        <v>267</v>
      </c>
      <c r="H14" s="72" t="s">
        <v>268</v>
      </c>
      <c r="I14" s="72" t="s">
        <v>269</v>
      </c>
      <c r="J14" s="72" t="s">
        <v>270</v>
      </c>
      <c r="K14" s="72" t="s">
        <v>271</v>
      </c>
      <c r="L14" s="72" t="s">
        <v>272</v>
      </c>
      <c r="M14" s="72" t="s">
        <v>273</v>
      </c>
    </row>
    <row r="15" spans="1:13">
      <c r="C15" s="71" t="s">
        <v>274</v>
      </c>
      <c r="D15" s="72" t="s">
        <v>275</v>
      </c>
      <c r="E15" s="72" t="s">
        <v>276</v>
      </c>
      <c r="F15" s="72" t="s">
        <v>277</v>
      </c>
      <c r="G15" s="72" t="s">
        <v>278</v>
      </c>
      <c r="H15" s="72" t="s">
        <v>279</v>
      </c>
      <c r="I15" s="72" t="s">
        <v>280</v>
      </c>
      <c r="J15" s="72" t="s">
        <v>281</v>
      </c>
      <c r="K15" s="72" t="s">
        <v>282</v>
      </c>
      <c r="L15" s="72" t="s">
        <v>283</v>
      </c>
      <c r="M15" s="72" t="s">
        <v>284</v>
      </c>
    </row>
    <row r="19" spans="3:13">
      <c r="C19" s="73" t="s">
        <v>285</v>
      </c>
      <c r="D19" s="73" t="s">
        <v>252</v>
      </c>
      <c r="E19" s="74" t="s">
        <v>263</v>
      </c>
      <c r="F19" s="74" t="s">
        <v>274</v>
      </c>
      <c r="G19" s="76"/>
      <c r="H19" s="76"/>
      <c r="I19" s="76"/>
      <c r="J19" s="76"/>
      <c r="K19" s="76"/>
      <c r="L19" s="76"/>
      <c r="M19" s="76"/>
    </row>
    <row r="20" spans="3:13">
      <c r="C20" s="77">
        <v>1</v>
      </c>
      <c r="D20" s="78" t="s">
        <v>287</v>
      </c>
      <c r="E20" s="78" t="str">
        <f>IFERROR(HLOOKUP($D20,$D$13:$M$15,2,),"")</f>
        <v>SEHZ</v>
      </c>
      <c r="F20" s="78" t="str">
        <f>IFERROR(HLOOKUP($D20,$D$13:$M$15,3,),"")</f>
        <v>부산</v>
      </c>
      <c r="G20" s="76"/>
      <c r="H20" s="76"/>
      <c r="I20" s="76"/>
      <c r="J20" s="76"/>
      <c r="K20" s="76"/>
      <c r="L20" s="76"/>
      <c r="M20" s="76"/>
    </row>
    <row r="21" spans="3:13">
      <c r="C21" s="77">
        <v>2</v>
      </c>
      <c r="D21" s="78" t="s">
        <v>254</v>
      </c>
      <c r="E21" s="78" t="str">
        <f t="shared" ref="E21:E29" si="0">IFERROR(HLOOKUP($D21,$D$13:$M$15,2,),"")</f>
        <v>SEV</v>
      </c>
      <c r="F21" s="78" t="str">
        <f t="shared" ref="F21:F29" si="1">IFERROR(HLOOKUP($D21,$D$13:$M$15,3,),"")</f>
        <v>서울</v>
      </c>
      <c r="G21" s="76"/>
      <c r="H21" s="76"/>
      <c r="I21" s="76"/>
      <c r="J21" s="76"/>
      <c r="K21" s="76"/>
      <c r="L21" s="76"/>
      <c r="M21" s="76"/>
    </row>
    <row r="22" spans="3:13">
      <c r="C22" s="77">
        <v>3</v>
      </c>
      <c r="D22" s="78" t="s">
        <v>288</v>
      </c>
      <c r="E22" s="78" t="str">
        <f t="shared" si="0"/>
        <v/>
      </c>
      <c r="F22" s="78" t="str">
        <f t="shared" si="1"/>
        <v/>
      </c>
      <c r="G22" s="76"/>
      <c r="H22" s="76"/>
      <c r="I22" s="76"/>
      <c r="J22" s="76"/>
      <c r="K22" s="76"/>
      <c r="L22" s="76"/>
      <c r="M22" s="76"/>
    </row>
    <row r="23" spans="3:13">
      <c r="C23" s="77">
        <v>4</v>
      </c>
      <c r="D23" s="78" t="s">
        <v>289</v>
      </c>
      <c r="E23" s="78" t="str">
        <f t="shared" si="0"/>
        <v/>
      </c>
      <c r="F23" s="78" t="str">
        <f t="shared" si="1"/>
        <v/>
      </c>
      <c r="G23" s="76"/>
      <c r="H23" s="76"/>
      <c r="I23" s="76"/>
      <c r="J23" s="76"/>
      <c r="K23" s="76"/>
      <c r="L23" s="76"/>
      <c r="M23" s="76"/>
    </row>
    <row r="24" spans="3:13">
      <c r="C24" s="77">
        <v>5</v>
      </c>
      <c r="D24" s="78" t="s">
        <v>290</v>
      </c>
      <c r="E24" s="78" t="str">
        <f t="shared" si="0"/>
        <v/>
      </c>
      <c r="F24" s="78" t="str">
        <f t="shared" si="1"/>
        <v/>
      </c>
      <c r="G24" s="76"/>
      <c r="H24" s="76"/>
      <c r="I24" s="76"/>
      <c r="J24" s="76"/>
      <c r="K24" s="76"/>
      <c r="L24" s="76"/>
      <c r="M24" s="76"/>
    </row>
    <row r="25" spans="3:13">
      <c r="C25" s="77">
        <v>6</v>
      </c>
      <c r="D25" s="78" t="s">
        <v>256</v>
      </c>
      <c r="E25" s="78" t="str">
        <f t="shared" si="0"/>
        <v>SSKMT</v>
      </c>
      <c r="F25" s="78" t="str">
        <f t="shared" si="1"/>
        <v>광주</v>
      </c>
      <c r="G25" s="76"/>
      <c r="H25" s="76"/>
      <c r="I25" s="76"/>
      <c r="J25" s="76"/>
      <c r="K25" s="76"/>
      <c r="L25" s="76"/>
      <c r="M25" s="76"/>
    </row>
    <row r="26" spans="3:13">
      <c r="C26" s="77">
        <v>7</v>
      </c>
      <c r="D26" s="78" t="s">
        <v>291</v>
      </c>
      <c r="E26" s="78" t="str">
        <f t="shared" si="0"/>
        <v/>
      </c>
      <c r="F26" s="78" t="str">
        <f t="shared" si="1"/>
        <v/>
      </c>
      <c r="G26" s="76"/>
      <c r="H26" s="76"/>
      <c r="I26" s="76"/>
      <c r="J26" s="76"/>
      <c r="K26" s="76"/>
      <c r="L26" s="76"/>
      <c r="M26" s="76"/>
    </row>
    <row r="27" spans="3:13">
      <c r="C27" s="77">
        <v>8</v>
      </c>
      <c r="D27" s="78" t="s">
        <v>257</v>
      </c>
      <c r="E27" s="78" t="str">
        <f t="shared" si="0"/>
        <v>TSTC</v>
      </c>
      <c r="F27" s="78" t="str">
        <f t="shared" si="1"/>
        <v>인천</v>
      </c>
      <c r="G27" s="76"/>
      <c r="H27" s="76"/>
      <c r="I27" s="76"/>
      <c r="J27" s="76"/>
      <c r="K27" s="76"/>
      <c r="L27" s="76"/>
      <c r="M27" s="76"/>
    </row>
    <row r="28" spans="3:13">
      <c r="C28" s="77">
        <v>9</v>
      </c>
      <c r="D28" s="78" t="s">
        <v>292</v>
      </c>
      <c r="E28" s="78" t="str">
        <f t="shared" si="0"/>
        <v/>
      </c>
      <c r="F28" s="78" t="str">
        <f t="shared" si="1"/>
        <v/>
      </c>
      <c r="G28" s="76"/>
      <c r="H28" s="76"/>
      <c r="I28" s="76"/>
      <c r="J28" s="76"/>
      <c r="K28" s="76"/>
      <c r="L28" s="76"/>
      <c r="M28" s="76"/>
    </row>
    <row r="29" spans="3:13">
      <c r="C29" s="77">
        <v>10</v>
      </c>
      <c r="D29" s="78" t="s">
        <v>293</v>
      </c>
      <c r="E29" s="78" t="str">
        <f t="shared" si="0"/>
        <v/>
      </c>
      <c r="F29" s="78" t="str">
        <f t="shared" si="1"/>
        <v/>
      </c>
      <c r="G29" s="76"/>
      <c r="H29" s="76"/>
      <c r="I29" s="76"/>
      <c r="J29" s="76"/>
      <c r="K29" s="76"/>
      <c r="L29" s="76"/>
      <c r="M29" s="76"/>
    </row>
  </sheetData>
  <mergeCells count="2">
    <mergeCell ref="C2:I2"/>
    <mergeCell ref="C11:I1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workbookViewId="0">
      <selection activeCell="I12" sqref="I12"/>
    </sheetView>
  </sheetViews>
  <sheetFormatPr defaultRowHeight="16.5"/>
  <cols>
    <col min="2" max="2" width="9.5" style="20" bestFit="1" customWidth="1"/>
    <col min="3" max="3" width="9" style="20"/>
    <col min="4" max="5" width="9.125" style="20" customWidth="1"/>
    <col min="6" max="8" width="13.625" style="20" customWidth="1"/>
    <col min="9" max="9" width="12.25" style="20" customWidth="1"/>
  </cols>
  <sheetData>
    <row r="2" spans="2:9" ht="26.25">
      <c r="B2" s="100" t="s">
        <v>59</v>
      </c>
      <c r="C2" s="100"/>
      <c r="D2" s="100"/>
      <c r="E2" s="100"/>
      <c r="F2" s="100"/>
      <c r="G2" s="100"/>
      <c r="H2" s="100"/>
      <c r="I2" s="100"/>
    </row>
    <row r="4" spans="2:9">
      <c r="B4" s="21" t="s">
        <v>60</v>
      </c>
      <c r="C4" s="21" t="s">
        <v>29</v>
      </c>
      <c r="D4" s="21" t="s">
        <v>61</v>
      </c>
      <c r="E4" s="21" t="s">
        <v>62</v>
      </c>
      <c r="F4" s="21" t="s">
        <v>63</v>
      </c>
      <c r="G4" s="21" t="s">
        <v>64</v>
      </c>
      <c r="H4" s="21" t="s">
        <v>65</v>
      </c>
      <c r="I4" s="21" t="s">
        <v>66</v>
      </c>
    </row>
    <row r="5" spans="2:9">
      <c r="B5" s="22">
        <v>1</v>
      </c>
      <c r="C5" s="8" t="s">
        <v>34</v>
      </c>
      <c r="D5" s="8">
        <v>47</v>
      </c>
      <c r="E5" s="8" t="s">
        <v>67</v>
      </c>
      <c r="F5" s="22">
        <v>94</v>
      </c>
      <c r="G5" s="22">
        <v>100</v>
      </c>
      <c r="H5" s="22">
        <v>96</v>
      </c>
      <c r="I5" s="22"/>
    </row>
    <row r="6" spans="2:9">
      <c r="B6" s="22">
        <v>2</v>
      </c>
      <c r="C6" s="8" t="s">
        <v>36</v>
      </c>
      <c r="D6" s="8">
        <v>65</v>
      </c>
      <c r="E6" s="8" t="s">
        <v>68</v>
      </c>
      <c r="F6" s="22">
        <v>95</v>
      </c>
      <c r="G6" s="22">
        <v>95</v>
      </c>
      <c r="H6" s="22">
        <v>89</v>
      </c>
      <c r="I6" s="22"/>
    </row>
    <row r="7" spans="2:9">
      <c r="B7" s="22">
        <v>3</v>
      </c>
      <c r="C7" s="8" t="s">
        <v>38</v>
      </c>
      <c r="D7" s="8">
        <v>50</v>
      </c>
      <c r="E7" s="8" t="s">
        <v>69</v>
      </c>
      <c r="F7" s="22">
        <v>98</v>
      </c>
      <c r="G7" s="22">
        <v>100</v>
      </c>
      <c r="H7" s="22">
        <v>95</v>
      </c>
      <c r="I7" s="22"/>
    </row>
    <row r="8" spans="2:9">
      <c r="B8" s="22">
        <v>4</v>
      </c>
      <c r="C8" s="8" t="s">
        <v>40</v>
      </c>
      <c r="D8" s="8">
        <v>46</v>
      </c>
      <c r="E8" s="8" t="s">
        <v>70</v>
      </c>
      <c r="F8" s="22">
        <v>94</v>
      </c>
      <c r="G8" s="22">
        <v>98</v>
      </c>
      <c r="H8" s="22">
        <v>97</v>
      </c>
      <c r="I8" s="22"/>
    </row>
    <row r="9" spans="2:9">
      <c r="B9" s="22">
        <v>5</v>
      </c>
      <c r="C9" s="8" t="s">
        <v>42</v>
      </c>
      <c r="D9" s="8">
        <v>45</v>
      </c>
      <c r="E9" s="8" t="s">
        <v>69</v>
      </c>
      <c r="F9" s="22">
        <v>96</v>
      </c>
      <c r="G9" s="22">
        <v>100</v>
      </c>
      <c r="H9" s="22">
        <v>98</v>
      </c>
      <c r="I9" s="22"/>
    </row>
    <row r="10" spans="2:9">
      <c r="B10" s="22">
        <v>6</v>
      </c>
      <c r="C10" s="8" t="s">
        <v>44</v>
      </c>
      <c r="D10" s="8">
        <v>58</v>
      </c>
      <c r="E10" s="8" t="s">
        <v>71</v>
      </c>
      <c r="F10" s="22">
        <v>94</v>
      </c>
      <c r="G10" s="22">
        <v>95</v>
      </c>
      <c r="H10" s="22">
        <v>96</v>
      </c>
      <c r="I10" s="22"/>
    </row>
    <row r="11" spans="2:9">
      <c r="B11" s="22">
        <v>7</v>
      </c>
      <c r="C11" s="8" t="s">
        <v>46</v>
      </c>
      <c r="D11" s="8">
        <v>47</v>
      </c>
      <c r="E11" s="8" t="s">
        <v>72</v>
      </c>
      <c r="F11" s="22">
        <v>100</v>
      </c>
      <c r="G11" s="22">
        <v>96</v>
      </c>
      <c r="H11" s="22">
        <v>89</v>
      </c>
      <c r="I11" s="22"/>
    </row>
    <row r="12" spans="2:9">
      <c r="B12" s="22">
        <v>8</v>
      </c>
      <c r="C12" s="8" t="s">
        <v>48</v>
      </c>
      <c r="D12" s="8">
        <v>46</v>
      </c>
      <c r="E12" s="8" t="s">
        <v>70</v>
      </c>
      <c r="F12" s="22">
        <v>87</v>
      </c>
      <c r="G12" s="22">
        <v>89</v>
      </c>
      <c r="H12" s="22">
        <v>95</v>
      </c>
      <c r="I12" s="22"/>
    </row>
    <row r="13" spans="2:9">
      <c r="B13" s="22">
        <v>9</v>
      </c>
      <c r="C13" s="8" t="s">
        <v>50</v>
      </c>
      <c r="D13" s="8">
        <v>70</v>
      </c>
      <c r="E13" s="8" t="s">
        <v>68</v>
      </c>
      <c r="F13" s="22">
        <v>96</v>
      </c>
      <c r="G13" s="22">
        <v>95</v>
      </c>
      <c r="H13" s="22">
        <v>97</v>
      </c>
      <c r="I13" s="22"/>
    </row>
    <row r="14" spans="2:9">
      <c r="B14" s="22">
        <v>10</v>
      </c>
      <c r="C14" s="8" t="s">
        <v>73</v>
      </c>
      <c r="D14" s="8">
        <v>69</v>
      </c>
      <c r="E14" s="8" t="s">
        <v>72</v>
      </c>
      <c r="F14" s="22">
        <v>89</v>
      </c>
      <c r="G14" s="22">
        <v>97</v>
      </c>
      <c r="H14" s="22">
        <v>98</v>
      </c>
      <c r="I14" s="22"/>
    </row>
    <row r="15" spans="2:9">
      <c r="B15" s="22">
        <v>11</v>
      </c>
      <c r="C15" s="8" t="s">
        <v>74</v>
      </c>
      <c r="D15" s="8">
        <v>68</v>
      </c>
      <c r="E15" s="8" t="s">
        <v>71</v>
      </c>
      <c r="F15" s="22">
        <v>95</v>
      </c>
      <c r="G15" s="22">
        <v>98</v>
      </c>
      <c r="H15" s="22">
        <v>96</v>
      </c>
      <c r="I15" s="22"/>
    </row>
    <row r="16" spans="2:9">
      <c r="B16" s="22">
        <v>12</v>
      </c>
      <c r="C16" s="8" t="s">
        <v>75</v>
      </c>
      <c r="D16" s="8">
        <v>55</v>
      </c>
      <c r="E16" s="8" t="s">
        <v>69</v>
      </c>
      <c r="F16" s="22">
        <v>97</v>
      </c>
      <c r="G16" s="22">
        <v>96</v>
      </c>
      <c r="H16" s="22">
        <v>92</v>
      </c>
      <c r="I16" s="22"/>
    </row>
    <row r="17" spans="2:9">
      <c r="B17" s="22">
        <v>13</v>
      </c>
      <c r="C17" s="8" t="s">
        <v>76</v>
      </c>
      <c r="D17" s="8">
        <v>57</v>
      </c>
      <c r="E17" s="8" t="s">
        <v>68</v>
      </c>
      <c r="F17" s="22">
        <v>98</v>
      </c>
      <c r="G17" s="22">
        <v>95</v>
      </c>
      <c r="H17" s="22">
        <v>98</v>
      </c>
      <c r="I17" s="22"/>
    </row>
    <row r="18" spans="2:9">
      <c r="B18" s="22">
        <v>14</v>
      </c>
      <c r="C18" s="8" t="s">
        <v>77</v>
      </c>
      <c r="D18" s="8">
        <v>52</v>
      </c>
      <c r="E18" s="8" t="s">
        <v>70</v>
      </c>
      <c r="F18" s="22">
        <v>96</v>
      </c>
      <c r="G18" s="22">
        <v>94</v>
      </c>
      <c r="H18" s="22">
        <v>92</v>
      </c>
      <c r="I18" s="22"/>
    </row>
    <row r="19" spans="2:9">
      <c r="B19" s="22">
        <v>15</v>
      </c>
      <c r="C19" s="8" t="s">
        <v>78</v>
      </c>
      <c r="D19" s="8">
        <v>58</v>
      </c>
      <c r="E19" s="8" t="s">
        <v>70</v>
      </c>
      <c r="F19" s="22">
        <v>96</v>
      </c>
      <c r="G19" s="22">
        <v>90</v>
      </c>
      <c r="H19" s="22">
        <v>89</v>
      </c>
      <c r="I19" s="22"/>
    </row>
    <row r="20" spans="2:9">
      <c r="B20" s="22">
        <v>16</v>
      </c>
      <c r="C20" s="8" t="s">
        <v>79</v>
      </c>
      <c r="D20" s="8">
        <v>48</v>
      </c>
      <c r="E20" s="8" t="s">
        <v>71</v>
      </c>
      <c r="F20" s="22">
        <v>92</v>
      </c>
      <c r="G20" s="22">
        <v>100</v>
      </c>
      <c r="H20" s="22">
        <v>100</v>
      </c>
      <c r="I20" s="22"/>
    </row>
    <row r="21" spans="2:9">
      <c r="B21" s="22">
        <v>17</v>
      </c>
      <c r="C21" s="8" t="s">
        <v>80</v>
      </c>
      <c r="D21" s="8">
        <v>49</v>
      </c>
      <c r="E21" s="8" t="s">
        <v>68</v>
      </c>
      <c r="F21" s="22">
        <v>98</v>
      </c>
      <c r="G21" s="22">
        <v>99</v>
      </c>
      <c r="H21" s="22">
        <v>95</v>
      </c>
      <c r="I21" s="22"/>
    </row>
    <row r="22" spans="2:9">
      <c r="B22" s="22">
        <v>18</v>
      </c>
      <c r="C22" s="8" t="s">
        <v>81</v>
      </c>
      <c r="D22" s="8">
        <v>50</v>
      </c>
      <c r="E22" s="8" t="s">
        <v>72</v>
      </c>
      <c r="F22" s="22">
        <v>92</v>
      </c>
      <c r="G22" s="22">
        <v>94</v>
      </c>
      <c r="H22" s="22">
        <v>96</v>
      </c>
      <c r="I22" s="22"/>
    </row>
    <row r="23" spans="2:9">
      <c r="B23" s="22">
        <v>19</v>
      </c>
      <c r="C23" s="8" t="s">
        <v>82</v>
      </c>
      <c r="D23" s="8">
        <v>50</v>
      </c>
      <c r="E23" s="8" t="s">
        <v>69</v>
      </c>
      <c r="F23" s="22">
        <v>89</v>
      </c>
      <c r="G23" s="22">
        <v>88</v>
      </c>
      <c r="H23" s="22">
        <v>89</v>
      </c>
      <c r="I23" s="22"/>
    </row>
    <row r="24" spans="2:9">
      <c r="B24" s="22">
        <v>20</v>
      </c>
      <c r="C24" s="8" t="s">
        <v>83</v>
      </c>
      <c r="D24" s="8">
        <v>52</v>
      </c>
      <c r="E24" s="8" t="s">
        <v>70</v>
      </c>
      <c r="F24" s="22">
        <v>90</v>
      </c>
      <c r="G24" s="22">
        <v>90</v>
      </c>
      <c r="H24" s="22">
        <v>95</v>
      </c>
      <c r="I24" s="22"/>
    </row>
  </sheetData>
  <mergeCells count="1">
    <mergeCell ref="B2:I2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8"/>
  <sheetViews>
    <sheetView workbookViewId="0">
      <selection activeCell="E12" sqref="E12"/>
    </sheetView>
  </sheetViews>
  <sheetFormatPr defaultRowHeight="16.5"/>
  <cols>
    <col min="3" max="3" width="12.75" customWidth="1"/>
    <col min="4" max="4" width="47.125" customWidth="1"/>
    <col min="5" max="5" width="76" customWidth="1"/>
  </cols>
  <sheetData>
    <row r="2" spans="2:5">
      <c r="B2" s="108" t="s">
        <v>506</v>
      </c>
      <c r="C2" s="108" t="s">
        <v>402</v>
      </c>
      <c r="D2" s="108" t="s">
        <v>403</v>
      </c>
      <c r="E2" s="108" t="s">
        <v>250</v>
      </c>
    </row>
    <row r="3" spans="2:5">
      <c r="B3" s="114" t="s">
        <v>508</v>
      </c>
      <c r="C3" s="109" t="s">
        <v>404</v>
      </c>
      <c r="D3" s="110" t="s">
        <v>405</v>
      </c>
      <c r="E3" s="111" t="s">
        <v>406</v>
      </c>
    </row>
    <row r="4" spans="2:5">
      <c r="B4" s="114"/>
      <c r="C4" s="109" t="s">
        <v>407</v>
      </c>
      <c r="D4" s="112" t="s">
        <v>408</v>
      </c>
      <c r="E4" s="109" t="s">
        <v>409</v>
      </c>
    </row>
    <row r="5" spans="2:5">
      <c r="B5" s="114"/>
      <c r="C5" s="109" t="s">
        <v>410</v>
      </c>
      <c r="D5" s="112" t="s">
        <v>411</v>
      </c>
      <c r="E5" s="109" t="s">
        <v>412</v>
      </c>
    </row>
    <row r="6" spans="2:5">
      <c r="B6" s="114"/>
      <c r="C6" s="109" t="s">
        <v>413</v>
      </c>
      <c r="D6" s="112" t="s">
        <v>414</v>
      </c>
      <c r="E6" s="109" t="s">
        <v>415</v>
      </c>
    </row>
    <row r="7" spans="2:5">
      <c r="B7" s="114"/>
      <c r="C7" s="109" t="s">
        <v>416</v>
      </c>
      <c r="D7" s="112" t="s">
        <v>417</v>
      </c>
      <c r="E7" s="109" t="s">
        <v>418</v>
      </c>
    </row>
    <row r="8" spans="2:5">
      <c r="B8" s="114"/>
      <c r="C8" s="109" t="s">
        <v>419</v>
      </c>
      <c r="D8" s="112" t="s">
        <v>420</v>
      </c>
      <c r="E8" s="109" t="s">
        <v>421</v>
      </c>
    </row>
    <row r="9" spans="2:5">
      <c r="B9" s="114"/>
      <c r="C9" s="109" t="s">
        <v>422</v>
      </c>
      <c r="D9" s="112" t="s">
        <v>423</v>
      </c>
      <c r="E9" s="113" t="s">
        <v>424</v>
      </c>
    </row>
    <row r="10" spans="2:5">
      <c r="B10" s="114"/>
      <c r="C10" s="109" t="s">
        <v>425</v>
      </c>
      <c r="D10" s="112" t="s">
        <v>426</v>
      </c>
      <c r="E10" s="113" t="s">
        <v>427</v>
      </c>
    </row>
    <row r="11" spans="2:5">
      <c r="B11" s="114"/>
      <c r="C11" s="109" t="s">
        <v>428</v>
      </c>
      <c r="D11" s="112" t="s">
        <v>429</v>
      </c>
      <c r="E11" s="113" t="s">
        <v>430</v>
      </c>
    </row>
    <row r="12" spans="2:5">
      <c r="B12" s="114"/>
      <c r="C12" s="109" t="s">
        <v>431</v>
      </c>
      <c r="D12" s="112" t="s">
        <v>432</v>
      </c>
      <c r="E12" s="113" t="s">
        <v>433</v>
      </c>
    </row>
    <row r="13" spans="2:5">
      <c r="B13" s="114"/>
      <c r="C13" s="109" t="s">
        <v>434</v>
      </c>
      <c r="D13" s="112" t="s">
        <v>435</v>
      </c>
      <c r="E13" s="109" t="s">
        <v>436</v>
      </c>
    </row>
    <row r="14" spans="2:5">
      <c r="B14" s="114" t="s">
        <v>507</v>
      </c>
      <c r="C14" s="109" t="s">
        <v>437</v>
      </c>
      <c r="D14" s="110" t="s">
        <v>438</v>
      </c>
      <c r="E14" s="111" t="s">
        <v>439</v>
      </c>
    </row>
    <row r="15" spans="2:5">
      <c r="B15" s="114"/>
      <c r="C15" s="109" t="s">
        <v>440</v>
      </c>
      <c r="D15" s="112" t="s">
        <v>441</v>
      </c>
      <c r="E15" s="113" t="s">
        <v>442</v>
      </c>
    </row>
    <row r="16" spans="2:5">
      <c r="B16" s="114"/>
      <c r="C16" s="109" t="s">
        <v>443</v>
      </c>
      <c r="D16" s="112" t="s">
        <v>444</v>
      </c>
      <c r="E16" s="109" t="s">
        <v>445</v>
      </c>
    </row>
    <row r="17" spans="2:5">
      <c r="B17" s="114"/>
      <c r="C17" s="109" t="s">
        <v>446</v>
      </c>
      <c r="D17" s="112" t="s">
        <v>447</v>
      </c>
      <c r="E17" s="109" t="s">
        <v>448</v>
      </c>
    </row>
    <row r="18" spans="2:5">
      <c r="B18" s="114"/>
      <c r="C18" s="109" t="s">
        <v>449</v>
      </c>
      <c r="D18" s="112" t="s">
        <v>450</v>
      </c>
      <c r="E18" s="109" t="s">
        <v>451</v>
      </c>
    </row>
    <row r="19" spans="2:5">
      <c r="B19" s="114"/>
      <c r="C19" s="109" t="s">
        <v>452</v>
      </c>
      <c r="D19" s="112" t="s">
        <v>453</v>
      </c>
      <c r="E19" s="109" t="s">
        <v>454</v>
      </c>
    </row>
    <row r="20" spans="2:5">
      <c r="B20" s="114"/>
      <c r="C20" s="109" t="s">
        <v>455</v>
      </c>
      <c r="D20" s="112" t="s">
        <v>456</v>
      </c>
      <c r="E20" s="109" t="s">
        <v>457</v>
      </c>
    </row>
    <row r="21" spans="2:5">
      <c r="B21" s="114"/>
      <c r="C21" s="109" t="s">
        <v>458</v>
      </c>
      <c r="D21" s="112" t="s">
        <v>459</v>
      </c>
      <c r="E21" s="109" t="s">
        <v>460</v>
      </c>
    </row>
    <row r="22" spans="2:5">
      <c r="B22" s="114"/>
      <c r="C22" s="109" t="s">
        <v>461</v>
      </c>
      <c r="D22" s="110" t="s">
        <v>462</v>
      </c>
      <c r="E22" s="111" t="s">
        <v>463</v>
      </c>
    </row>
    <row r="23" spans="2:5">
      <c r="B23" s="114"/>
      <c r="C23" s="109" t="s">
        <v>464</v>
      </c>
      <c r="D23" s="112" t="s">
        <v>465</v>
      </c>
      <c r="E23" s="109" t="s">
        <v>466</v>
      </c>
    </row>
    <row r="24" spans="2:5">
      <c r="B24" s="114"/>
      <c r="C24" s="109" t="s">
        <v>467</v>
      </c>
      <c r="D24" s="112" t="s">
        <v>468</v>
      </c>
      <c r="E24" s="109" t="s">
        <v>469</v>
      </c>
    </row>
    <row r="25" spans="2:5">
      <c r="B25" s="114"/>
      <c r="C25" s="109" t="s">
        <v>470</v>
      </c>
      <c r="D25" s="112" t="s">
        <v>471</v>
      </c>
      <c r="E25" s="109" t="s">
        <v>472</v>
      </c>
    </row>
    <row r="26" spans="2:5">
      <c r="B26" s="114"/>
      <c r="C26" s="109" t="s">
        <v>473</v>
      </c>
      <c r="D26" s="112" t="s">
        <v>474</v>
      </c>
      <c r="E26" s="109" t="s">
        <v>475</v>
      </c>
    </row>
    <row r="27" spans="2:5">
      <c r="B27" s="114"/>
      <c r="C27" s="109" t="s">
        <v>476</v>
      </c>
      <c r="D27" s="112" t="s">
        <v>477</v>
      </c>
      <c r="E27" s="109" t="s">
        <v>478</v>
      </c>
    </row>
    <row r="28" spans="2:5">
      <c r="B28" s="114"/>
      <c r="C28" s="109" t="s">
        <v>479</v>
      </c>
      <c r="D28" s="112" t="s">
        <v>480</v>
      </c>
      <c r="E28" s="109" t="s">
        <v>481</v>
      </c>
    </row>
    <row r="29" spans="2:5">
      <c r="B29" s="114"/>
      <c r="C29" s="109" t="s">
        <v>482</v>
      </c>
      <c r="D29" s="112" t="s">
        <v>483</v>
      </c>
      <c r="E29" s="109" t="s">
        <v>484</v>
      </c>
    </row>
    <row r="30" spans="2:5">
      <c r="B30" s="114"/>
      <c r="C30" s="109" t="s">
        <v>485</v>
      </c>
      <c r="D30" s="112" t="s">
        <v>486</v>
      </c>
      <c r="E30" s="109" t="s">
        <v>487</v>
      </c>
    </row>
    <row r="31" spans="2:5">
      <c r="B31" s="114"/>
      <c r="C31" s="109" t="s">
        <v>488</v>
      </c>
      <c r="D31" s="112" t="s">
        <v>489</v>
      </c>
      <c r="E31" s="109" t="s">
        <v>490</v>
      </c>
    </row>
    <row r="32" spans="2:5">
      <c r="B32" s="114"/>
      <c r="C32" s="109" t="s">
        <v>491</v>
      </c>
      <c r="D32" s="112" t="s">
        <v>492</v>
      </c>
      <c r="E32" s="109" t="s">
        <v>493</v>
      </c>
    </row>
    <row r="33" spans="2:5">
      <c r="B33" s="114"/>
      <c r="C33" s="109" t="s">
        <v>494</v>
      </c>
      <c r="D33" s="112" t="s">
        <v>495</v>
      </c>
      <c r="E33" s="109" t="s">
        <v>496</v>
      </c>
    </row>
    <row r="34" spans="2:5">
      <c r="B34" s="114"/>
      <c r="C34" s="109" t="s">
        <v>497</v>
      </c>
      <c r="D34" s="112" t="s">
        <v>498</v>
      </c>
      <c r="E34" s="109" t="s">
        <v>499</v>
      </c>
    </row>
    <row r="35" spans="2:5">
      <c r="B35" s="114"/>
      <c r="C35" s="109" t="s">
        <v>500</v>
      </c>
      <c r="D35" s="112" t="s">
        <v>501</v>
      </c>
      <c r="E35" s="109" t="s">
        <v>502</v>
      </c>
    </row>
    <row r="36" spans="2:5">
      <c r="B36" s="114"/>
      <c r="C36" s="109" t="s">
        <v>503</v>
      </c>
      <c r="D36" s="112" t="s">
        <v>504</v>
      </c>
      <c r="E36" s="109" t="s">
        <v>505</v>
      </c>
    </row>
    <row r="37" spans="2:5">
      <c r="B37" s="114" t="s">
        <v>542</v>
      </c>
      <c r="C37" s="109" t="s">
        <v>509</v>
      </c>
      <c r="D37" s="110" t="s">
        <v>510</v>
      </c>
      <c r="E37" s="111" t="s">
        <v>511</v>
      </c>
    </row>
    <row r="38" spans="2:5">
      <c r="B38" s="114"/>
      <c r="C38" s="109" t="s">
        <v>512</v>
      </c>
      <c r="D38" s="112" t="s">
        <v>513</v>
      </c>
      <c r="E38" s="113" t="s">
        <v>514</v>
      </c>
    </row>
    <row r="39" spans="2:5">
      <c r="B39" s="114"/>
      <c r="C39" s="109" t="s">
        <v>515</v>
      </c>
      <c r="D39" s="112" t="s">
        <v>516</v>
      </c>
      <c r="E39" s="109" t="s">
        <v>517</v>
      </c>
    </row>
    <row r="40" spans="2:5">
      <c r="B40" s="114"/>
      <c r="C40" s="109" t="s">
        <v>518</v>
      </c>
      <c r="D40" s="112" t="s">
        <v>519</v>
      </c>
      <c r="E40" s="109" t="s">
        <v>520</v>
      </c>
    </row>
    <row r="41" spans="2:5">
      <c r="B41" s="114"/>
      <c r="C41" s="109" t="s">
        <v>521</v>
      </c>
      <c r="D41" s="112" t="s">
        <v>522</v>
      </c>
      <c r="E41" s="109" t="s">
        <v>523</v>
      </c>
    </row>
    <row r="42" spans="2:5">
      <c r="B42" s="114"/>
      <c r="C42" s="109" t="s">
        <v>524</v>
      </c>
      <c r="D42" s="112" t="s">
        <v>525</v>
      </c>
      <c r="E42" s="109" t="s">
        <v>526</v>
      </c>
    </row>
    <row r="43" spans="2:5">
      <c r="B43" s="114"/>
      <c r="C43" s="109" t="s">
        <v>527</v>
      </c>
      <c r="D43" s="110" t="s">
        <v>528</v>
      </c>
      <c r="E43" s="111" t="s">
        <v>529</v>
      </c>
    </row>
    <row r="44" spans="2:5">
      <c r="B44" s="114"/>
      <c r="C44" s="109" t="s">
        <v>530</v>
      </c>
      <c r="D44" s="112" t="s">
        <v>531</v>
      </c>
      <c r="E44" s="109" t="s">
        <v>532</v>
      </c>
    </row>
    <row r="45" spans="2:5">
      <c r="B45" s="114"/>
      <c r="C45" s="109" t="s">
        <v>533</v>
      </c>
      <c r="D45" s="112" t="s">
        <v>534</v>
      </c>
      <c r="E45" s="113" t="s">
        <v>535</v>
      </c>
    </row>
    <row r="46" spans="2:5">
      <c r="B46" s="114"/>
      <c r="C46" s="109" t="s">
        <v>536</v>
      </c>
      <c r="D46" s="112" t="s">
        <v>537</v>
      </c>
      <c r="E46" s="109" t="s">
        <v>538</v>
      </c>
    </row>
    <row r="47" spans="2:5">
      <c r="B47" s="114"/>
      <c r="C47" s="109" t="s">
        <v>539</v>
      </c>
      <c r="D47" s="112" t="s">
        <v>540</v>
      </c>
      <c r="E47" s="109" t="s">
        <v>541</v>
      </c>
    </row>
    <row r="48" spans="2:5">
      <c r="B48" s="114" t="s">
        <v>576</v>
      </c>
      <c r="C48" s="109" t="s">
        <v>543</v>
      </c>
      <c r="D48" s="110" t="s">
        <v>544</v>
      </c>
      <c r="E48" s="111" t="s">
        <v>545</v>
      </c>
    </row>
    <row r="49" spans="2:5">
      <c r="B49" s="114"/>
      <c r="C49" s="109" t="s">
        <v>546</v>
      </c>
      <c r="D49" s="112" t="s">
        <v>547</v>
      </c>
      <c r="E49" s="113" t="s">
        <v>548</v>
      </c>
    </row>
    <row r="50" spans="2:5">
      <c r="B50" s="114"/>
      <c r="C50" s="109" t="s">
        <v>549</v>
      </c>
      <c r="D50" s="112" t="s">
        <v>550</v>
      </c>
      <c r="E50" s="109" t="s">
        <v>551</v>
      </c>
    </row>
    <row r="51" spans="2:5">
      <c r="B51" s="114"/>
      <c r="C51" s="109" t="s">
        <v>552</v>
      </c>
      <c r="D51" s="112" t="s">
        <v>553</v>
      </c>
      <c r="E51" s="109" t="s">
        <v>554</v>
      </c>
    </row>
    <row r="52" spans="2:5">
      <c r="B52" s="114"/>
      <c r="C52" s="109" t="s">
        <v>555</v>
      </c>
      <c r="D52" s="112" t="s">
        <v>556</v>
      </c>
      <c r="E52" s="109" t="s">
        <v>557</v>
      </c>
    </row>
    <row r="53" spans="2:5">
      <c r="B53" s="114"/>
      <c r="C53" s="109" t="s">
        <v>558</v>
      </c>
      <c r="D53" s="112" t="s">
        <v>559</v>
      </c>
      <c r="E53" s="109" t="s">
        <v>560</v>
      </c>
    </row>
    <row r="54" spans="2:5">
      <c r="B54" s="114"/>
      <c r="C54" s="109" t="s">
        <v>561</v>
      </c>
      <c r="D54" s="112" t="s">
        <v>562</v>
      </c>
      <c r="E54" s="109" t="s">
        <v>563</v>
      </c>
    </row>
    <row r="55" spans="2:5">
      <c r="B55" s="114"/>
      <c r="C55" s="109" t="s">
        <v>564</v>
      </c>
      <c r="D55" s="112" t="s">
        <v>565</v>
      </c>
      <c r="E55" s="109" t="s">
        <v>566</v>
      </c>
    </row>
    <row r="56" spans="2:5">
      <c r="B56" s="114"/>
      <c r="C56" s="109" t="s">
        <v>567</v>
      </c>
      <c r="D56" s="112" t="s">
        <v>568</v>
      </c>
      <c r="E56" s="109" t="s">
        <v>569</v>
      </c>
    </row>
    <row r="57" spans="2:5">
      <c r="B57" s="114"/>
      <c r="C57" s="109" t="s">
        <v>570</v>
      </c>
      <c r="D57" s="110" t="s">
        <v>571</v>
      </c>
      <c r="E57" s="111" t="s">
        <v>572</v>
      </c>
    </row>
    <row r="58" spans="2:5">
      <c r="B58" s="114"/>
      <c r="C58" s="109" t="s">
        <v>573</v>
      </c>
      <c r="D58" s="112" t="s">
        <v>574</v>
      </c>
      <c r="E58" s="109" t="s">
        <v>575</v>
      </c>
    </row>
  </sheetData>
  <mergeCells count="4">
    <mergeCell ref="B3:B13"/>
    <mergeCell ref="B14:B36"/>
    <mergeCell ref="B37:B47"/>
    <mergeCell ref="B48:B58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1"/>
  <sheetViews>
    <sheetView topLeftCell="A2" workbookViewId="0">
      <selection activeCell="M6" sqref="M6"/>
    </sheetView>
  </sheetViews>
  <sheetFormatPr defaultRowHeight="16.5"/>
  <cols>
    <col min="2" max="2" width="6.25" bestFit="1" customWidth="1"/>
    <col min="3" max="3" width="7.375" bestFit="1" customWidth="1"/>
    <col min="4" max="4" width="16.5" bestFit="1" customWidth="1"/>
    <col min="5" max="5" width="8.375" bestFit="1" customWidth="1"/>
    <col min="6" max="6" width="5.5" bestFit="1" customWidth="1"/>
    <col min="7" max="9" width="10.875" bestFit="1" customWidth="1"/>
    <col min="12" max="12" width="13" bestFit="1" customWidth="1"/>
    <col min="13" max="13" width="10.75" customWidth="1"/>
    <col min="14" max="14" width="5.5" bestFit="1" customWidth="1"/>
    <col min="15" max="16" width="9.5" bestFit="1" customWidth="1"/>
    <col min="17" max="17" width="9.25" bestFit="1" customWidth="1"/>
  </cols>
  <sheetData>
    <row r="2" spans="2:17">
      <c r="B2" s="88" t="s">
        <v>399</v>
      </c>
      <c r="C2" s="88"/>
      <c r="D2" s="88"/>
      <c r="E2" s="88"/>
      <c r="F2" s="88"/>
      <c r="G2" s="88"/>
      <c r="H2" s="88"/>
      <c r="I2" s="88"/>
    </row>
    <row r="3" spans="2:17">
      <c r="B3" s="88"/>
      <c r="C3" s="88"/>
      <c r="D3" s="88"/>
      <c r="E3" s="88"/>
      <c r="F3" s="88"/>
      <c r="G3" s="88"/>
      <c r="H3" s="88"/>
      <c r="I3" s="88"/>
    </row>
    <row r="5" spans="2:17">
      <c r="B5" s="25" t="s">
        <v>385</v>
      </c>
      <c r="C5" s="25" t="s">
        <v>386</v>
      </c>
      <c r="D5" s="25" t="s">
        <v>387</v>
      </c>
      <c r="E5" s="25" t="s">
        <v>388</v>
      </c>
      <c r="F5" s="25" t="s">
        <v>389</v>
      </c>
      <c r="G5" s="25" t="s">
        <v>390</v>
      </c>
      <c r="H5" s="25" t="s">
        <v>391</v>
      </c>
      <c r="I5" s="25" t="s">
        <v>392</v>
      </c>
      <c r="L5" s="84" t="s">
        <v>387</v>
      </c>
      <c r="M5" s="84" t="s">
        <v>398</v>
      </c>
      <c r="N5" s="84" t="s">
        <v>286</v>
      </c>
      <c r="O5" s="84" t="s">
        <v>390</v>
      </c>
      <c r="P5" s="84" t="s">
        <v>392</v>
      </c>
      <c r="Q5" s="84" t="s">
        <v>397</v>
      </c>
    </row>
    <row r="6" spans="2:17">
      <c r="B6" s="27">
        <v>42277</v>
      </c>
      <c r="C6" s="28" t="s">
        <v>382</v>
      </c>
      <c r="D6" s="28" t="s">
        <v>120</v>
      </c>
      <c r="E6" s="29">
        <v>24500</v>
      </c>
      <c r="F6" s="29">
        <v>50</v>
      </c>
      <c r="G6" s="29">
        <v>1225000</v>
      </c>
      <c r="H6" s="29">
        <v>365000</v>
      </c>
      <c r="I6" s="29">
        <v>860000</v>
      </c>
      <c r="L6" s="85" t="s">
        <v>120</v>
      </c>
      <c r="M6" s="85"/>
      <c r="N6" s="85"/>
      <c r="O6" s="62"/>
      <c r="P6" s="85"/>
      <c r="Q6" s="86"/>
    </row>
    <row r="7" spans="2:17">
      <c r="B7" s="27">
        <v>42217</v>
      </c>
      <c r="C7" s="28" t="s">
        <v>382</v>
      </c>
      <c r="D7" s="28" t="s">
        <v>120</v>
      </c>
      <c r="E7" s="29">
        <v>24500</v>
      </c>
      <c r="F7" s="29">
        <v>52</v>
      </c>
      <c r="G7" s="29">
        <v>1274000</v>
      </c>
      <c r="H7" s="29">
        <v>357000</v>
      </c>
      <c r="I7" s="29">
        <v>917000</v>
      </c>
      <c r="L7" s="85" t="s">
        <v>116</v>
      </c>
      <c r="M7" s="85"/>
      <c r="N7" s="85"/>
      <c r="O7" s="62"/>
      <c r="P7" s="85"/>
      <c r="Q7" s="86"/>
    </row>
    <row r="8" spans="2:17">
      <c r="B8" s="27">
        <v>42368</v>
      </c>
      <c r="C8" s="28" t="s">
        <v>382</v>
      </c>
      <c r="D8" s="28" t="s">
        <v>116</v>
      </c>
      <c r="E8" s="29">
        <v>67000</v>
      </c>
      <c r="F8" s="29">
        <v>52</v>
      </c>
      <c r="G8" s="29">
        <v>3484000</v>
      </c>
      <c r="H8" s="29">
        <v>357000</v>
      </c>
      <c r="I8" s="29">
        <v>3127000</v>
      </c>
      <c r="L8" s="85" t="s">
        <v>118</v>
      </c>
      <c r="M8" s="85"/>
      <c r="N8" s="85"/>
      <c r="O8" s="62"/>
      <c r="P8" s="85"/>
      <c r="Q8" s="86"/>
    </row>
    <row r="9" spans="2:17">
      <c r="B9" s="27">
        <v>42216</v>
      </c>
      <c r="C9" s="28" t="s">
        <v>378</v>
      </c>
      <c r="D9" s="28" t="s">
        <v>116</v>
      </c>
      <c r="E9" s="29">
        <v>67000</v>
      </c>
      <c r="F9" s="29">
        <v>42</v>
      </c>
      <c r="G9" s="29">
        <v>2814000</v>
      </c>
      <c r="H9" s="29">
        <v>197000</v>
      </c>
      <c r="I9" s="29">
        <v>2617000</v>
      </c>
      <c r="L9" s="85" t="s">
        <v>395</v>
      </c>
      <c r="M9" s="85"/>
      <c r="N9" s="85"/>
      <c r="O9" s="62"/>
      <c r="P9" s="85"/>
      <c r="Q9" s="86"/>
    </row>
    <row r="10" spans="2:17">
      <c r="B10" s="27">
        <v>42336</v>
      </c>
      <c r="C10" s="28" t="s">
        <v>378</v>
      </c>
      <c r="D10" s="28" t="s">
        <v>118</v>
      </c>
      <c r="E10" s="29">
        <v>44000</v>
      </c>
      <c r="F10" s="29">
        <v>40</v>
      </c>
      <c r="G10" s="29">
        <v>1760000</v>
      </c>
      <c r="H10" s="29">
        <v>165000</v>
      </c>
      <c r="I10" s="29">
        <v>1595000</v>
      </c>
      <c r="L10" s="85" t="s">
        <v>396</v>
      </c>
      <c r="M10" s="85"/>
      <c r="N10" s="85"/>
      <c r="O10" s="62"/>
      <c r="P10" s="85"/>
      <c r="Q10" s="86"/>
    </row>
    <row r="11" spans="2:17">
      <c r="B11" s="27">
        <v>42124</v>
      </c>
      <c r="C11" s="28" t="s">
        <v>378</v>
      </c>
      <c r="D11" s="28" t="s">
        <v>114</v>
      </c>
      <c r="E11" s="29">
        <v>16000</v>
      </c>
      <c r="F11" s="29">
        <v>60</v>
      </c>
      <c r="G11" s="29">
        <v>960000</v>
      </c>
      <c r="H11" s="29">
        <v>202000</v>
      </c>
      <c r="I11" s="29">
        <v>758000</v>
      </c>
      <c r="L11" s="87" t="s">
        <v>244</v>
      </c>
      <c r="M11" s="87"/>
      <c r="N11" s="87"/>
      <c r="O11" s="62"/>
      <c r="P11" s="62"/>
      <c r="Q11" s="62"/>
    </row>
    <row r="12" spans="2:17">
      <c r="B12" s="27">
        <v>42303</v>
      </c>
      <c r="C12" s="28" t="s">
        <v>380</v>
      </c>
      <c r="D12" s="28" t="s">
        <v>120</v>
      </c>
      <c r="E12" s="29">
        <v>24500</v>
      </c>
      <c r="F12" s="29">
        <v>10</v>
      </c>
      <c r="G12" s="29">
        <v>245000</v>
      </c>
      <c r="H12" s="29">
        <v>125000</v>
      </c>
      <c r="I12" s="29">
        <v>120000</v>
      </c>
    </row>
    <row r="13" spans="2:17">
      <c r="B13" s="27">
        <v>42246</v>
      </c>
      <c r="C13" s="28" t="s">
        <v>380</v>
      </c>
      <c r="D13" s="28" t="s">
        <v>120</v>
      </c>
      <c r="E13" s="29">
        <v>24500</v>
      </c>
      <c r="F13" s="29">
        <v>35</v>
      </c>
      <c r="G13" s="29">
        <v>857500</v>
      </c>
      <c r="H13" s="29">
        <v>120000</v>
      </c>
      <c r="I13" s="29">
        <v>737500</v>
      </c>
    </row>
    <row r="14" spans="2:17">
      <c r="B14" s="27">
        <v>42345</v>
      </c>
      <c r="C14" s="28" t="s">
        <v>380</v>
      </c>
      <c r="D14" s="28" t="s">
        <v>120</v>
      </c>
      <c r="E14" s="29">
        <v>24500</v>
      </c>
      <c r="F14" s="29">
        <v>47</v>
      </c>
      <c r="G14" s="29">
        <v>1151500</v>
      </c>
      <c r="H14" s="29">
        <v>155000</v>
      </c>
      <c r="I14" s="29">
        <v>996500</v>
      </c>
    </row>
    <row r="15" spans="2:17">
      <c r="B15" s="27">
        <v>42168</v>
      </c>
      <c r="C15" s="28" t="s">
        <v>380</v>
      </c>
      <c r="D15" s="28" t="s">
        <v>116</v>
      </c>
      <c r="E15" s="29">
        <v>67000</v>
      </c>
      <c r="F15" s="29">
        <v>59</v>
      </c>
      <c r="G15" s="29">
        <v>3953000</v>
      </c>
      <c r="H15" s="29">
        <v>105000</v>
      </c>
      <c r="I15" s="29">
        <v>3848000</v>
      </c>
    </row>
    <row r="16" spans="2:17">
      <c r="B16" s="27">
        <v>42104</v>
      </c>
      <c r="C16" s="28" t="s">
        <v>380</v>
      </c>
      <c r="D16" s="28" t="s">
        <v>394</v>
      </c>
      <c r="E16" s="29">
        <v>15000</v>
      </c>
      <c r="F16" s="29">
        <v>51</v>
      </c>
      <c r="G16" s="29">
        <v>765000</v>
      </c>
      <c r="H16" s="29">
        <v>123000</v>
      </c>
      <c r="I16" s="29">
        <v>642000</v>
      </c>
    </row>
    <row r="17" spans="2:9">
      <c r="B17" s="27">
        <v>42091</v>
      </c>
      <c r="C17" s="28" t="s">
        <v>380</v>
      </c>
      <c r="D17" s="28" t="s">
        <v>115</v>
      </c>
      <c r="E17" s="29">
        <v>23000</v>
      </c>
      <c r="F17" s="29">
        <v>55</v>
      </c>
      <c r="G17" s="29">
        <v>1265000</v>
      </c>
      <c r="H17" s="29">
        <v>155000</v>
      </c>
      <c r="I17" s="29">
        <v>1110000</v>
      </c>
    </row>
    <row r="18" spans="2:9">
      <c r="B18" s="27">
        <v>42277</v>
      </c>
      <c r="C18" s="28" t="s">
        <v>380</v>
      </c>
      <c r="D18" s="28" t="s">
        <v>114</v>
      </c>
      <c r="E18" s="29">
        <v>16000</v>
      </c>
      <c r="F18" s="29">
        <v>45</v>
      </c>
      <c r="G18" s="29">
        <v>720000</v>
      </c>
      <c r="H18" s="29">
        <v>161000</v>
      </c>
      <c r="I18" s="29">
        <v>559000</v>
      </c>
    </row>
    <row r="19" spans="2:9">
      <c r="B19" s="27">
        <v>42065</v>
      </c>
      <c r="C19" s="28" t="s">
        <v>376</v>
      </c>
      <c r="D19" s="28" t="s">
        <v>120</v>
      </c>
      <c r="E19" s="29">
        <v>24500</v>
      </c>
      <c r="F19" s="29">
        <v>49</v>
      </c>
      <c r="G19" s="29">
        <v>1200500</v>
      </c>
      <c r="H19" s="29">
        <v>442000</v>
      </c>
      <c r="I19" s="29">
        <v>758500</v>
      </c>
    </row>
    <row r="20" spans="2:9">
      <c r="B20" s="27">
        <v>42223</v>
      </c>
      <c r="C20" s="28" t="s">
        <v>376</v>
      </c>
      <c r="D20" s="28" t="s">
        <v>120</v>
      </c>
      <c r="E20" s="29">
        <v>24500</v>
      </c>
      <c r="F20" s="29">
        <v>51</v>
      </c>
      <c r="G20" s="29">
        <v>1249500</v>
      </c>
      <c r="H20" s="29">
        <v>463000</v>
      </c>
      <c r="I20" s="29">
        <v>786500</v>
      </c>
    </row>
    <row r="21" spans="2:9">
      <c r="B21" s="27">
        <v>42083</v>
      </c>
      <c r="C21" s="28" t="s">
        <v>376</v>
      </c>
      <c r="D21" s="28" t="s">
        <v>115</v>
      </c>
      <c r="E21" s="29">
        <v>23000</v>
      </c>
      <c r="F21" s="29">
        <v>53</v>
      </c>
      <c r="G21" s="29">
        <v>1219000</v>
      </c>
      <c r="H21" s="29">
        <v>389000</v>
      </c>
      <c r="I21" s="29">
        <v>830000</v>
      </c>
    </row>
    <row r="22" spans="2:9">
      <c r="B22" s="27">
        <v>42201</v>
      </c>
      <c r="C22" s="28" t="s">
        <v>376</v>
      </c>
      <c r="D22" s="28" t="s">
        <v>114</v>
      </c>
      <c r="E22" s="29">
        <v>16000</v>
      </c>
      <c r="F22" s="29">
        <v>55</v>
      </c>
      <c r="G22" s="29">
        <v>880000</v>
      </c>
      <c r="H22" s="29">
        <v>397000</v>
      </c>
      <c r="I22" s="29">
        <v>483000</v>
      </c>
    </row>
    <row r="23" spans="2:9">
      <c r="B23" s="27">
        <v>42054</v>
      </c>
      <c r="C23" s="28" t="s">
        <v>382</v>
      </c>
      <c r="D23" s="28" t="s">
        <v>116</v>
      </c>
      <c r="E23" s="29">
        <v>67000</v>
      </c>
      <c r="F23" s="29">
        <v>44</v>
      </c>
      <c r="G23" s="29">
        <v>2948000</v>
      </c>
      <c r="H23" s="29">
        <v>205000</v>
      </c>
      <c r="I23" s="29">
        <v>2743000</v>
      </c>
    </row>
    <row r="24" spans="2:9">
      <c r="B24" s="27">
        <v>42191</v>
      </c>
      <c r="C24" s="28" t="s">
        <v>382</v>
      </c>
      <c r="D24" s="28" t="s">
        <v>118</v>
      </c>
      <c r="E24" s="29">
        <v>44000</v>
      </c>
      <c r="F24" s="29">
        <v>37</v>
      </c>
      <c r="G24" s="29">
        <v>1628000</v>
      </c>
      <c r="H24" s="29">
        <v>244000</v>
      </c>
      <c r="I24" s="29">
        <v>1384000</v>
      </c>
    </row>
    <row r="25" spans="2:9">
      <c r="B25" s="27">
        <v>42365</v>
      </c>
      <c r="C25" s="28" t="s">
        <v>382</v>
      </c>
      <c r="D25" s="28" t="s">
        <v>115</v>
      </c>
      <c r="E25" s="29">
        <v>23000</v>
      </c>
      <c r="F25" s="29">
        <v>37</v>
      </c>
      <c r="G25" s="29">
        <v>851000</v>
      </c>
      <c r="H25" s="29">
        <v>211000</v>
      </c>
      <c r="I25" s="29">
        <v>640000</v>
      </c>
    </row>
    <row r="26" spans="2:9">
      <c r="B26" s="27">
        <v>42011</v>
      </c>
      <c r="C26" s="28" t="s">
        <v>384</v>
      </c>
      <c r="D26" s="28" t="s">
        <v>114</v>
      </c>
      <c r="E26" s="29">
        <v>16000</v>
      </c>
      <c r="F26" s="29">
        <v>51</v>
      </c>
      <c r="G26" s="29">
        <v>816000</v>
      </c>
      <c r="H26" s="29">
        <v>614000</v>
      </c>
      <c r="I26" s="29">
        <v>202000</v>
      </c>
    </row>
    <row r="27" spans="2:9">
      <c r="B27" s="27">
        <v>42169</v>
      </c>
      <c r="C27" s="28" t="s">
        <v>382</v>
      </c>
      <c r="D27" s="28" t="s">
        <v>114</v>
      </c>
      <c r="E27" s="29">
        <v>16000</v>
      </c>
      <c r="F27" s="29">
        <v>59</v>
      </c>
      <c r="G27" s="29">
        <v>944000</v>
      </c>
      <c r="H27" s="29">
        <v>577000</v>
      </c>
      <c r="I27" s="29">
        <v>367000</v>
      </c>
    </row>
    <row r="28" spans="2:9">
      <c r="B28" s="27">
        <v>42183</v>
      </c>
      <c r="C28" s="28" t="s">
        <v>382</v>
      </c>
      <c r="D28" s="28" t="s">
        <v>114</v>
      </c>
      <c r="E28" s="29">
        <v>16000</v>
      </c>
      <c r="F28" s="29">
        <v>60</v>
      </c>
      <c r="G28" s="29">
        <v>960000</v>
      </c>
      <c r="H28" s="29">
        <v>675000</v>
      </c>
      <c r="I28" s="29">
        <v>285000</v>
      </c>
    </row>
    <row r="29" spans="2:9">
      <c r="B29" s="27">
        <v>42334</v>
      </c>
      <c r="C29" s="28" t="s">
        <v>382</v>
      </c>
      <c r="D29" s="28" t="s">
        <v>120</v>
      </c>
      <c r="E29" s="29">
        <v>24500</v>
      </c>
      <c r="F29" s="29">
        <v>43</v>
      </c>
      <c r="G29" s="29">
        <v>1053500</v>
      </c>
      <c r="H29" s="29">
        <v>320000</v>
      </c>
      <c r="I29" s="29">
        <v>733500</v>
      </c>
    </row>
    <row r="30" spans="2:9">
      <c r="B30" s="27">
        <v>42020</v>
      </c>
      <c r="C30" s="28" t="s">
        <v>383</v>
      </c>
      <c r="D30" s="28" t="s">
        <v>116</v>
      </c>
      <c r="E30" s="29">
        <v>67000</v>
      </c>
      <c r="F30" s="29">
        <v>63</v>
      </c>
      <c r="G30" s="29">
        <v>4221000</v>
      </c>
      <c r="H30" s="29">
        <v>325000</v>
      </c>
      <c r="I30" s="29">
        <v>3896000</v>
      </c>
    </row>
    <row r="31" spans="2:9">
      <c r="B31" s="27">
        <v>42034</v>
      </c>
      <c r="C31" s="28" t="s">
        <v>383</v>
      </c>
      <c r="D31" s="28" t="s">
        <v>114</v>
      </c>
      <c r="E31" s="29">
        <v>16000</v>
      </c>
      <c r="F31" s="29">
        <v>50</v>
      </c>
      <c r="G31" s="29">
        <v>800000</v>
      </c>
      <c r="H31" s="29">
        <v>317000</v>
      </c>
      <c r="I31" s="29">
        <v>483000</v>
      </c>
    </row>
    <row r="32" spans="2:9">
      <c r="B32" s="27">
        <v>42169</v>
      </c>
      <c r="C32" s="28" t="s">
        <v>369</v>
      </c>
      <c r="D32" s="28" t="s">
        <v>116</v>
      </c>
      <c r="E32" s="29">
        <v>67000</v>
      </c>
      <c r="F32" s="29">
        <v>44</v>
      </c>
      <c r="G32" s="29">
        <v>2948000</v>
      </c>
      <c r="H32" s="29">
        <v>905000</v>
      </c>
      <c r="I32" s="29">
        <v>2043000</v>
      </c>
    </row>
    <row r="33" spans="2:9">
      <c r="B33" s="27">
        <v>42359</v>
      </c>
      <c r="C33" s="28" t="s">
        <v>369</v>
      </c>
      <c r="D33" s="28" t="s">
        <v>115</v>
      </c>
      <c r="E33" s="29">
        <v>23000</v>
      </c>
      <c r="F33" s="29">
        <v>46</v>
      </c>
      <c r="G33" s="29">
        <v>1058000</v>
      </c>
      <c r="H33" s="29">
        <v>709000</v>
      </c>
      <c r="I33" s="29">
        <v>349000</v>
      </c>
    </row>
    <row r="34" spans="2:9">
      <c r="B34" s="27">
        <v>42307</v>
      </c>
      <c r="C34" s="28" t="s">
        <v>369</v>
      </c>
      <c r="D34" s="28" t="s">
        <v>114</v>
      </c>
      <c r="E34" s="29">
        <v>16000</v>
      </c>
      <c r="F34" s="29">
        <v>70</v>
      </c>
      <c r="G34" s="29">
        <v>1120000</v>
      </c>
      <c r="H34" s="29">
        <v>675000</v>
      </c>
      <c r="I34" s="29">
        <v>445000</v>
      </c>
    </row>
    <row r="35" spans="2:9">
      <c r="B35" s="27">
        <v>42041</v>
      </c>
      <c r="C35" s="28" t="s">
        <v>382</v>
      </c>
      <c r="D35" s="28" t="s">
        <v>120</v>
      </c>
      <c r="E35" s="29">
        <v>24500</v>
      </c>
      <c r="F35" s="29">
        <v>59</v>
      </c>
      <c r="G35" s="29">
        <v>1445500</v>
      </c>
      <c r="H35" s="29">
        <v>94000</v>
      </c>
      <c r="I35" s="29">
        <v>1351500</v>
      </c>
    </row>
    <row r="36" spans="2:9">
      <c r="B36" s="27">
        <v>42287</v>
      </c>
      <c r="C36" s="28" t="s">
        <v>382</v>
      </c>
      <c r="D36" s="28" t="s">
        <v>116</v>
      </c>
      <c r="E36" s="29">
        <v>67000</v>
      </c>
      <c r="F36" s="29">
        <v>64</v>
      </c>
      <c r="G36" s="29">
        <v>4288000</v>
      </c>
      <c r="H36" s="29">
        <v>99000</v>
      </c>
      <c r="I36" s="29">
        <v>4189000</v>
      </c>
    </row>
    <row r="37" spans="2:9">
      <c r="B37" s="27">
        <v>42264</v>
      </c>
      <c r="C37" s="28" t="s">
        <v>382</v>
      </c>
      <c r="D37" s="28" t="s">
        <v>118</v>
      </c>
      <c r="E37" s="29">
        <v>44000</v>
      </c>
      <c r="F37" s="29">
        <v>54</v>
      </c>
      <c r="G37" s="29">
        <v>2376000</v>
      </c>
      <c r="H37" s="29">
        <v>74500</v>
      </c>
      <c r="I37" s="29">
        <v>2301500</v>
      </c>
    </row>
    <row r="38" spans="2:9">
      <c r="B38" s="27">
        <v>42098</v>
      </c>
      <c r="C38" s="28" t="s">
        <v>374</v>
      </c>
      <c r="D38" s="28" t="s">
        <v>115</v>
      </c>
      <c r="E38" s="29">
        <v>23000</v>
      </c>
      <c r="F38" s="29">
        <v>35</v>
      </c>
      <c r="G38" s="29">
        <v>805000</v>
      </c>
      <c r="H38" s="29">
        <v>91000</v>
      </c>
      <c r="I38" s="29">
        <v>714000</v>
      </c>
    </row>
    <row r="39" spans="2:9">
      <c r="B39" s="27">
        <v>42211</v>
      </c>
      <c r="C39" s="28" t="s">
        <v>374</v>
      </c>
      <c r="D39" s="28" t="s">
        <v>114</v>
      </c>
      <c r="E39" s="29">
        <v>16000</v>
      </c>
      <c r="F39" s="29">
        <v>58</v>
      </c>
      <c r="G39" s="29">
        <v>928000</v>
      </c>
      <c r="H39" s="29">
        <v>83000</v>
      </c>
      <c r="I39" s="29">
        <v>845000</v>
      </c>
    </row>
    <row r="40" spans="2:9">
      <c r="B40" s="27">
        <v>42183</v>
      </c>
      <c r="C40" s="28" t="s">
        <v>373</v>
      </c>
      <c r="D40" s="28" t="s">
        <v>120</v>
      </c>
      <c r="E40" s="29">
        <v>24500</v>
      </c>
      <c r="F40" s="29">
        <v>42</v>
      </c>
      <c r="G40" s="29">
        <v>1029000</v>
      </c>
      <c r="H40" s="29">
        <v>281000</v>
      </c>
      <c r="I40" s="29">
        <v>748000</v>
      </c>
    </row>
    <row r="41" spans="2:9">
      <c r="B41" s="27">
        <v>42024</v>
      </c>
      <c r="C41" s="28" t="s">
        <v>373</v>
      </c>
      <c r="D41" s="28" t="s">
        <v>116</v>
      </c>
      <c r="E41" s="29">
        <v>67000</v>
      </c>
      <c r="F41" s="29">
        <v>49</v>
      </c>
      <c r="G41" s="29">
        <v>3283000</v>
      </c>
      <c r="H41" s="29">
        <v>309000</v>
      </c>
      <c r="I41" s="29">
        <v>2974000</v>
      </c>
    </row>
    <row r="42" spans="2:9">
      <c r="B42" s="27">
        <v>42148</v>
      </c>
      <c r="C42" s="28" t="s">
        <v>373</v>
      </c>
      <c r="D42" s="28" t="s">
        <v>116</v>
      </c>
      <c r="E42" s="29">
        <v>67000</v>
      </c>
      <c r="F42" s="29">
        <v>50</v>
      </c>
      <c r="G42" s="29">
        <v>3350000</v>
      </c>
      <c r="H42" s="29">
        <v>305000</v>
      </c>
      <c r="I42" s="29">
        <v>3045000</v>
      </c>
    </row>
    <row r="43" spans="2:9">
      <c r="B43" s="27">
        <v>42297</v>
      </c>
      <c r="C43" s="28" t="s">
        <v>381</v>
      </c>
      <c r="D43" s="28" t="s">
        <v>116</v>
      </c>
      <c r="E43" s="29">
        <v>67000</v>
      </c>
      <c r="F43" s="29">
        <v>57</v>
      </c>
      <c r="G43" s="29">
        <v>3819000</v>
      </c>
      <c r="H43" s="29">
        <v>973000</v>
      </c>
      <c r="I43" s="29">
        <v>2846000</v>
      </c>
    </row>
    <row r="44" spans="2:9">
      <c r="B44" s="27">
        <v>42038</v>
      </c>
      <c r="C44" s="28" t="s">
        <v>381</v>
      </c>
      <c r="D44" s="28" t="s">
        <v>115</v>
      </c>
      <c r="E44" s="29">
        <v>23000</v>
      </c>
      <c r="F44" s="29">
        <v>37</v>
      </c>
      <c r="G44" s="29">
        <v>851000</v>
      </c>
      <c r="H44" s="29"/>
      <c r="I44" s="29">
        <v>851000</v>
      </c>
    </row>
    <row r="45" spans="2:9">
      <c r="B45" s="27">
        <v>42013</v>
      </c>
      <c r="C45" s="28" t="s">
        <v>381</v>
      </c>
      <c r="D45" s="28" t="s">
        <v>115</v>
      </c>
      <c r="E45" s="29">
        <v>23000</v>
      </c>
      <c r="F45" s="29">
        <v>55</v>
      </c>
      <c r="G45" s="29">
        <v>1265000</v>
      </c>
      <c r="H45" s="29">
        <v>1005000</v>
      </c>
      <c r="I45" s="29">
        <v>260000</v>
      </c>
    </row>
    <row r="46" spans="2:9">
      <c r="B46" s="27">
        <v>42248</v>
      </c>
      <c r="C46" s="28" t="s">
        <v>371</v>
      </c>
      <c r="D46" s="28" t="s">
        <v>394</v>
      </c>
      <c r="E46" s="29">
        <v>15000</v>
      </c>
      <c r="F46" s="29">
        <v>50</v>
      </c>
      <c r="G46" s="29">
        <v>750000</v>
      </c>
      <c r="H46" s="29">
        <v>74200</v>
      </c>
      <c r="I46" s="29">
        <v>675800</v>
      </c>
    </row>
    <row r="47" spans="2:9">
      <c r="B47" s="27">
        <v>42034</v>
      </c>
      <c r="C47" s="28" t="s">
        <v>371</v>
      </c>
      <c r="D47" s="28" t="s">
        <v>393</v>
      </c>
      <c r="E47" s="29">
        <v>8000</v>
      </c>
      <c r="F47" s="29">
        <v>41</v>
      </c>
      <c r="G47" s="29">
        <v>328000</v>
      </c>
      <c r="H47" s="29">
        <v>73700</v>
      </c>
      <c r="I47" s="29">
        <v>254300</v>
      </c>
    </row>
    <row r="48" spans="2:9">
      <c r="B48" s="27">
        <v>42155</v>
      </c>
      <c r="C48" s="28" t="s">
        <v>371</v>
      </c>
      <c r="D48" s="28" t="s">
        <v>115</v>
      </c>
      <c r="E48" s="29">
        <v>23000</v>
      </c>
      <c r="F48" s="29">
        <v>41</v>
      </c>
      <c r="G48" s="29">
        <v>943000</v>
      </c>
      <c r="H48" s="29">
        <v>41950</v>
      </c>
      <c r="I48" s="29">
        <v>901050</v>
      </c>
    </row>
    <row r="49" spans="2:9">
      <c r="B49" s="27">
        <v>42221</v>
      </c>
      <c r="C49" s="28" t="s">
        <v>371</v>
      </c>
      <c r="D49" s="28" t="s">
        <v>115</v>
      </c>
      <c r="E49" s="29">
        <v>23000</v>
      </c>
      <c r="F49" s="29">
        <v>49</v>
      </c>
      <c r="G49" s="29">
        <v>1127000</v>
      </c>
      <c r="H49" s="29">
        <v>61800</v>
      </c>
      <c r="I49" s="29">
        <v>1065200</v>
      </c>
    </row>
    <row r="50" spans="2:9">
      <c r="B50" s="27">
        <v>42164</v>
      </c>
      <c r="C50" s="28" t="s">
        <v>375</v>
      </c>
      <c r="D50" s="28" t="s">
        <v>120</v>
      </c>
      <c r="E50" s="29">
        <v>24500</v>
      </c>
      <c r="F50" s="29">
        <v>35</v>
      </c>
      <c r="G50" s="29">
        <v>857500</v>
      </c>
      <c r="H50" s="29">
        <v>127500</v>
      </c>
      <c r="I50" s="29">
        <v>730000</v>
      </c>
    </row>
    <row r="51" spans="2:9">
      <c r="B51" s="27">
        <v>42267</v>
      </c>
      <c r="C51" s="28" t="s">
        <v>375</v>
      </c>
      <c r="D51" s="28" t="s">
        <v>393</v>
      </c>
      <c r="E51" s="29">
        <v>8000</v>
      </c>
      <c r="F51" s="29">
        <v>39</v>
      </c>
      <c r="G51" s="29">
        <v>312000</v>
      </c>
      <c r="H51" s="29">
        <v>149000</v>
      </c>
      <c r="I51" s="29">
        <v>163000</v>
      </c>
    </row>
    <row r="52" spans="2:9">
      <c r="B52" s="27">
        <v>42368</v>
      </c>
      <c r="C52" s="28" t="s">
        <v>375</v>
      </c>
      <c r="D52" s="28" t="s">
        <v>115</v>
      </c>
      <c r="E52" s="29">
        <v>23000</v>
      </c>
      <c r="F52" s="29">
        <v>35</v>
      </c>
      <c r="G52" s="29">
        <v>805000</v>
      </c>
      <c r="H52" s="29">
        <v>125000</v>
      </c>
      <c r="I52" s="29">
        <v>680000</v>
      </c>
    </row>
    <row r="53" spans="2:9">
      <c r="B53" s="27">
        <v>42191</v>
      </c>
      <c r="C53" s="28" t="s">
        <v>375</v>
      </c>
      <c r="D53" s="28" t="s">
        <v>114</v>
      </c>
      <c r="E53" s="29">
        <v>16000</v>
      </c>
      <c r="F53" s="29">
        <v>41</v>
      </c>
      <c r="G53" s="29">
        <v>656000</v>
      </c>
      <c r="H53" s="29">
        <v>129000</v>
      </c>
      <c r="I53" s="29">
        <v>527000</v>
      </c>
    </row>
    <row r="54" spans="2:9">
      <c r="B54" s="27">
        <v>42139</v>
      </c>
      <c r="C54" s="28" t="s">
        <v>377</v>
      </c>
      <c r="D54" s="28" t="s">
        <v>120</v>
      </c>
      <c r="E54" s="29">
        <v>24500</v>
      </c>
      <c r="F54" s="29">
        <v>65</v>
      </c>
      <c r="G54" s="29">
        <v>1592500</v>
      </c>
      <c r="H54" s="29"/>
      <c r="I54" s="29">
        <v>1592500</v>
      </c>
    </row>
    <row r="55" spans="2:9">
      <c r="B55" s="27">
        <v>42283</v>
      </c>
      <c r="C55" s="28" t="s">
        <v>377</v>
      </c>
      <c r="D55" s="28" t="s">
        <v>116</v>
      </c>
      <c r="E55" s="29">
        <v>67000</v>
      </c>
      <c r="F55" s="29">
        <v>75</v>
      </c>
      <c r="G55" s="29">
        <v>5025000</v>
      </c>
      <c r="H55" s="29"/>
      <c r="I55" s="29">
        <v>5025000</v>
      </c>
    </row>
    <row r="56" spans="2:9">
      <c r="B56" s="27">
        <v>42342</v>
      </c>
      <c r="C56" s="28" t="s">
        <v>372</v>
      </c>
      <c r="D56" s="28" t="s">
        <v>120</v>
      </c>
      <c r="E56" s="29">
        <v>24500</v>
      </c>
      <c r="F56" s="29">
        <v>35</v>
      </c>
      <c r="G56" s="29">
        <v>857500</v>
      </c>
      <c r="H56" s="29">
        <v>34400</v>
      </c>
      <c r="I56" s="29">
        <v>823100</v>
      </c>
    </row>
    <row r="57" spans="2:9">
      <c r="B57" s="27">
        <v>42083</v>
      </c>
      <c r="C57" s="28" t="s">
        <v>372</v>
      </c>
      <c r="D57" s="28" t="s">
        <v>118</v>
      </c>
      <c r="E57" s="29">
        <v>44000</v>
      </c>
      <c r="F57" s="29">
        <v>59</v>
      </c>
      <c r="G57" s="29">
        <v>2596000</v>
      </c>
      <c r="H57" s="29">
        <v>25000</v>
      </c>
      <c r="I57" s="29">
        <v>2571000</v>
      </c>
    </row>
    <row r="58" spans="2:9">
      <c r="B58" s="27">
        <v>42355</v>
      </c>
      <c r="C58" s="28" t="s">
        <v>382</v>
      </c>
      <c r="D58" s="28" t="s">
        <v>120</v>
      </c>
      <c r="E58" s="29">
        <v>24500</v>
      </c>
      <c r="F58" s="29">
        <v>52</v>
      </c>
      <c r="G58" s="29">
        <v>1274000</v>
      </c>
      <c r="H58" s="29">
        <v>511000</v>
      </c>
      <c r="I58" s="29">
        <v>763000</v>
      </c>
    </row>
    <row r="59" spans="2:9">
      <c r="B59" s="27">
        <v>42337</v>
      </c>
      <c r="C59" s="28" t="s">
        <v>382</v>
      </c>
      <c r="D59" s="28" t="s">
        <v>116</v>
      </c>
      <c r="E59" s="29">
        <v>67000</v>
      </c>
      <c r="F59" s="29">
        <v>37</v>
      </c>
      <c r="G59" s="29">
        <v>2479000</v>
      </c>
      <c r="H59" s="29">
        <v>474000</v>
      </c>
      <c r="I59" s="29">
        <v>2005000</v>
      </c>
    </row>
    <row r="60" spans="2:9">
      <c r="B60" s="27">
        <v>42172</v>
      </c>
      <c r="C60" s="28" t="s">
        <v>382</v>
      </c>
      <c r="D60" s="28" t="s">
        <v>116</v>
      </c>
      <c r="E60" s="29">
        <v>67000</v>
      </c>
      <c r="F60" s="29">
        <v>50</v>
      </c>
      <c r="G60" s="29">
        <v>3350000</v>
      </c>
      <c r="H60" s="29">
        <v>465000</v>
      </c>
      <c r="I60" s="29">
        <v>2885000</v>
      </c>
    </row>
    <row r="61" spans="2:9">
      <c r="B61" s="27">
        <v>42067</v>
      </c>
      <c r="C61" s="28" t="s">
        <v>370</v>
      </c>
      <c r="D61" s="28" t="s">
        <v>118</v>
      </c>
      <c r="E61" s="29">
        <v>44000</v>
      </c>
      <c r="F61" s="29">
        <v>37</v>
      </c>
      <c r="G61" s="29">
        <v>1628000</v>
      </c>
      <c r="H61" s="29">
        <v>465000</v>
      </c>
      <c r="I61" s="29">
        <v>1163000</v>
      </c>
    </row>
  </sheetData>
  <sortState ref="B4:I58">
    <sortCondition descending="1" ref="C3:C58"/>
    <sortCondition ref="D3:D58"/>
    <sortCondition ref="G3:G58"/>
  </sortState>
  <mergeCells count="2">
    <mergeCell ref="L11:N11"/>
    <mergeCell ref="B2:I3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workbookViewId="0">
      <selection activeCell="E6" sqref="E6"/>
    </sheetView>
  </sheetViews>
  <sheetFormatPr defaultRowHeight="16.5"/>
  <cols>
    <col min="2" max="2" width="12.25" customWidth="1"/>
    <col min="3" max="6" width="12.625" customWidth="1"/>
  </cols>
  <sheetData>
    <row r="1" spans="2:10" ht="123.75" customHeight="1">
      <c r="B1" s="89" t="s">
        <v>224</v>
      </c>
      <c r="C1" s="90"/>
      <c r="D1" s="90"/>
      <c r="E1" s="90"/>
      <c r="F1" s="90"/>
    </row>
    <row r="2" spans="2:10">
      <c r="B2" s="49" t="s">
        <v>169</v>
      </c>
      <c r="C2" s="50" t="s">
        <v>170</v>
      </c>
      <c r="D2" s="50" t="s">
        <v>171</v>
      </c>
      <c r="E2" s="50" t="s">
        <v>172</v>
      </c>
      <c r="F2" s="50" t="s">
        <v>173</v>
      </c>
      <c r="I2" s="51" t="s">
        <v>172</v>
      </c>
      <c r="J2" s="51" t="s">
        <v>173</v>
      </c>
    </row>
    <row r="3" spans="2:10">
      <c r="B3" s="52" t="s">
        <v>174</v>
      </c>
      <c r="C3" s="40" t="str">
        <f>VLOOKUP($B3,사원정보!$A$3:$H$11,2,)</f>
        <v>김소훈</v>
      </c>
      <c r="D3" s="53">
        <f>VLOOKUP($B3,사원정보!$A$3:$H$11,6,)</f>
        <v>39205</v>
      </c>
      <c r="E3" s="107">
        <f>2020-YEAR(D3)</f>
        <v>13</v>
      </c>
      <c r="F3" s="40">
        <f>IF(E3&lt;$I$3,$J$3,IF(E3&lt;$I$4,$J$4,IF(E3&lt;$I$5,$J$5,$J$6)))</f>
        <v>10</v>
      </c>
      <c r="I3" s="51">
        <v>0</v>
      </c>
      <c r="J3" s="51">
        <v>3</v>
      </c>
    </row>
    <row r="4" spans="2:10">
      <c r="B4" s="52" t="s">
        <v>175</v>
      </c>
      <c r="C4" s="40" t="str">
        <f>VLOOKUP($B4,사원정보!$A$3:$H$11,2,)</f>
        <v>한재호</v>
      </c>
      <c r="D4" s="53">
        <f>VLOOKUP($B4,사원정보!$A$3:$H$11,6,)</f>
        <v>40545</v>
      </c>
      <c r="E4" s="107">
        <f t="shared" ref="E4:E11" si="0">2020-YEAR(D4)</f>
        <v>9</v>
      </c>
      <c r="F4" s="40">
        <f t="shared" ref="F4:F11" si="1">IF(E4&lt;$I$3,$J$3,IF(E4&lt;$I$4,$J$4,IF(E4&lt;$I$5,$J$5,$J$6)))</f>
        <v>10</v>
      </c>
      <c r="I4" s="51">
        <v>4</v>
      </c>
      <c r="J4" s="51">
        <v>5</v>
      </c>
    </row>
    <row r="5" spans="2:10">
      <c r="B5" s="52" t="s">
        <v>176</v>
      </c>
      <c r="C5" s="40" t="str">
        <f>VLOOKUP($B5,사원정보!$A$3:$H$11,2,)</f>
        <v>박병철</v>
      </c>
      <c r="D5" s="53">
        <f>VLOOKUP($B5,사원정보!$A$3:$H$11,6,)</f>
        <v>37377</v>
      </c>
      <c r="E5" s="107">
        <f t="shared" si="0"/>
        <v>18</v>
      </c>
      <c r="F5" s="40">
        <f t="shared" si="1"/>
        <v>10</v>
      </c>
      <c r="I5" s="51">
        <v>6</v>
      </c>
      <c r="J5" s="51">
        <v>7</v>
      </c>
    </row>
    <row r="6" spans="2:10">
      <c r="B6" s="52" t="s">
        <v>177</v>
      </c>
      <c r="C6" s="40" t="str">
        <f>VLOOKUP($B6,사원정보!$A$3:$H$11,2,)</f>
        <v>신재우</v>
      </c>
      <c r="D6" s="53">
        <f>VLOOKUP($B6,사원정보!$A$3:$H$11,6,)</f>
        <v>41593</v>
      </c>
      <c r="E6" s="107">
        <f t="shared" si="0"/>
        <v>7</v>
      </c>
      <c r="F6" s="40">
        <f t="shared" si="1"/>
        <v>10</v>
      </c>
      <c r="I6" s="51">
        <v>10</v>
      </c>
      <c r="J6" s="51">
        <v>10</v>
      </c>
    </row>
    <row r="7" spans="2:10">
      <c r="B7" s="52" t="s">
        <v>178</v>
      </c>
      <c r="C7" s="40" t="str">
        <f>VLOOKUP($B7,사원정보!$A$3:$H$11,2,)</f>
        <v>정수란</v>
      </c>
      <c r="D7" s="53">
        <f>VLOOKUP($B7,사원정보!$A$3:$H$11,6,)</f>
        <v>37181</v>
      </c>
      <c r="E7" s="107">
        <f t="shared" si="0"/>
        <v>19</v>
      </c>
      <c r="F7" s="40">
        <f t="shared" si="1"/>
        <v>10</v>
      </c>
    </row>
    <row r="8" spans="2:10">
      <c r="B8" s="52" t="s">
        <v>179</v>
      </c>
      <c r="C8" s="40" t="str">
        <f>VLOOKUP($B8,사원정보!$A$3:$H$11,2,)</f>
        <v>김동호</v>
      </c>
      <c r="D8" s="53">
        <f>VLOOKUP($B8,사원정보!$A$3:$H$11,6,)</f>
        <v>39539</v>
      </c>
      <c r="E8" s="107">
        <f t="shared" si="0"/>
        <v>12</v>
      </c>
      <c r="F8" s="40">
        <f t="shared" si="1"/>
        <v>10</v>
      </c>
    </row>
    <row r="9" spans="2:10">
      <c r="B9" s="52" t="s">
        <v>180</v>
      </c>
      <c r="C9" s="40" t="str">
        <f>VLOOKUP($B9,사원정보!$A$3:$H$11,2,)</f>
        <v>김기연</v>
      </c>
      <c r="D9" s="53">
        <f>VLOOKUP($B9,사원정보!$A$3:$H$11,6,)</f>
        <v>40973</v>
      </c>
      <c r="E9" s="107">
        <f t="shared" si="0"/>
        <v>8</v>
      </c>
      <c r="F9" s="40">
        <f t="shared" si="1"/>
        <v>10</v>
      </c>
    </row>
    <row r="10" spans="2:10">
      <c r="B10" s="52" t="s">
        <v>181</v>
      </c>
      <c r="C10" s="40" t="str">
        <f>VLOOKUP($B10,사원정보!$A$3:$H$11,2,)</f>
        <v>조예준</v>
      </c>
      <c r="D10" s="53">
        <f>VLOOKUP($B10,사원정보!$A$3:$H$11,6,)</f>
        <v>37911</v>
      </c>
      <c r="E10" s="107">
        <f t="shared" si="0"/>
        <v>17</v>
      </c>
      <c r="F10" s="40">
        <f t="shared" si="1"/>
        <v>10</v>
      </c>
    </row>
    <row r="11" spans="2:10">
      <c r="B11" s="52" t="s">
        <v>182</v>
      </c>
      <c r="C11" s="40" t="str">
        <f>VLOOKUP($B11,사원정보!$A$3:$H$11,2,)</f>
        <v>고원지</v>
      </c>
      <c r="D11" s="53">
        <f>VLOOKUP($B11,사원정보!$A$3:$H$11,6,)</f>
        <v>40404</v>
      </c>
      <c r="E11" s="107">
        <f t="shared" si="0"/>
        <v>10</v>
      </c>
      <c r="F11" s="40">
        <f t="shared" si="1"/>
        <v>10</v>
      </c>
    </row>
    <row r="12" spans="2:10">
      <c r="B12" s="91" t="s">
        <v>244</v>
      </c>
      <c r="C12" s="92"/>
      <c r="D12" s="93"/>
      <c r="E12" s="40"/>
      <c r="F12" s="40"/>
    </row>
    <row r="13" spans="2:10">
      <c r="B13" s="91" t="s">
        <v>66</v>
      </c>
      <c r="C13" s="92"/>
      <c r="D13" s="93"/>
      <c r="E13" s="40"/>
      <c r="F13" s="40"/>
    </row>
    <row r="15" spans="2:10">
      <c r="B15" s="82" t="s">
        <v>340</v>
      </c>
      <c r="C15" t="s">
        <v>225</v>
      </c>
    </row>
    <row r="16" spans="2:10">
      <c r="C16" t="s">
        <v>400</v>
      </c>
    </row>
    <row r="17" spans="3:3">
      <c r="C17" t="s">
        <v>401</v>
      </c>
    </row>
  </sheetData>
  <mergeCells count="3">
    <mergeCell ref="B1:F1"/>
    <mergeCell ref="B12:D12"/>
    <mergeCell ref="B13:D13"/>
  </mergeCells>
  <phoneticPr fontId="3" type="noConversion"/>
  <dataValidations count="1">
    <dataValidation type="custom" allowBlank="1" showInputMessage="1" showErrorMessage="1" sqref="B3:B11">
      <formula1>"countif($A$3:A4,A4)&lt;1"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workbookViewId="0">
      <selection activeCell="F11" sqref="F11"/>
    </sheetView>
  </sheetViews>
  <sheetFormatPr defaultColWidth="9" defaultRowHeight="17.25" customHeight="1"/>
  <cols>
    <col min="1" max="1" width="9.25" style="55" bestFit="1" customWidth="1"/>
    <col min="2" max="2" width="10.5" style="60" bestFit="1" customWidth="1"/>
    <col min="3" max="5" width="5.5" style="60" bestFit="1" customWidth="1"/>
    <col min="6" max="6" width="13.375" style="60" customWidth="1"/>
    <col min="7" max="7" width="14" style="55" customWidth="1"/>
    <col min="8" max="8" width="9.875" style="60" bestFit="1" customWidth="1"/>
    <col min="9" max="16384" width="9" style="55"/>
  </cols>
  <sheetData>
    <row r="2" spans="1:8" ht="17.25" customHeight="1">
      <c r="A2" s="54" t="s">
        <v>169</v>
      </c>
      <c r="B2" s="54" t="s">
        <v>53</v>
      </c>
      <c r="C2" s="54" t="s">
        <v>183</v>
      </c>
      <c r="D2" s="54" t="s">
        <v>184</v>
      </c>
      <c r="E2" s="54" t="s">
        <v>185</v>
      </c>
      <c r="F2" s="54" t="s">
        <v>186</v>
      </c>
      <c r="G2" s="54" t="s">
        <v>187</v>
      </c>
      <c r="H2" s="54" t="s">
        <v>188</v>
      </c>
    </row>
    <row r="3" spans="1:8" ht="17.25" customHeight="1">
      <c r="A3" s="56" t="s">
        <v>176</v>
      </c>
      <c r="B3" s="56" t="s">
        <v>189</v>
      </c>
      <c r="C3" s="56" t="s">
        <v>190</v>
      </c>
      <c r="D3" s="56" t="s">
        <v>191</v>
      </c>
      <c r="E3" s="57">
        <v>28</v>
      </c>
      <c r="F3" s="58">
        <v>37377</v>
      </c>
      <c r="G3" s="56" t="s">
        <v>192</v>
      </c>
      <c r="H3" s="57">
        <v>5467</v>
      </c>
    </row>
    <row r="4" spans="1:8" ht="17.25" customHeight="1">
      <c r="A4" s="56" t="s">
        <v>182</v>
      </c>
      <c r="B4" s="56" t="s">
        <v>193</v>
      </c>
      <c r="C4" s="56" t="s">
        <v>194</v>
      </c>
      <c r="D4" s="56" t="s">
        <v>195</v>
      </c>
      <c r="E4" s="57">
        <v>39</v>
      </c>
      <c r="F4" s="58">
        <v>40404</v>
      </c>
      <c r="G4" s="56" t="s">
        <v>196</v>
      </c>
      <c r="H4" s="57">
        <v>3457</v>
      </c>
    </row>
    <row r="5" spans="1:8" ht="17.25" customHeight="1">
      <c r="A5" s="56" t="s">
        <v>179</v>
      </c>
      <c r="B5" s="56" t="s">
        <v>197</v>
      </c>
      <c r="C5" s="56" t="s">
        <v>190</v>
      </c>
      <c r="D5" s="56" t="s">
        <v>191</v>
      </c>
      <c r="E5" s="57">
        <v>27</v>
      </c>
      <c r="F5" s="58">
        <v>39539</v>
      </c>
      <c r="G5" s="56" t="s">
        <v>198</v>
      </c>
      <c r="H5" s="57">
        <v>3355</v>
      </c>
    </row>
    <row r="6" spans="1:8" ht="17.25" customHeight="1">
      <c r="A6" s="56" t="s">
        <v>174</v>
      </c>
      <c r="B6" s="56" t="s">
        <v>199</v>
      </c>
      <c r="C6" s="56" t="s">
        <v>200</v>
      </c>
      <c r="D6" s="56" t="s">
        <v>201</v>
      </c>
      <c r="E6" s="57">
        <v>25</v>
      </c>
      <c r="F6" s="58">
        <v>39205</v>
      </c>
      <c r="G6" s="56" t="s">
        <v>202</v>
      </c>
      <c r="H6" s="57">
        <v>5176</v>
      </c>
    </row>
    <row r="7" spans="1:8" ht="17.25" customHeight="1">
      <c r="A7" s="56" t="s">
        <v>178</v>
      </c>
      <c r="B7" s="56" t="s">
        <v>203</v>
      </c>
      <c r="C7" s="56" t="s">
        <v>204</v>
      </c>
      <c r="D7" s="56" t="s">
        <v>195</v>
      </c>
      <c r="E7" s="57">
        <v>42</v>
      </c>
      <c r="F7" s="58">
        <v>37181</v>
      </c>
      <c r="G7" s="56" t="s">
        <v>205</v>
      </c>
      <c r="H7" s="57">
        <v>3453</v>
      </c>
    </row>
    <row r="8" spans="1:8" ht="17.25" customHeight="1">
      <c r="A8" s="56" t="s">
        <v>181</v>
      </c>
      <c r="B8" s="56" t="s">
        <v>206</v>
      </c>
      <c r="C8" s="56" t="s">
        <v>194</v>
      </c>
      <c r="D8" s="56" t="s">
        <v>207</v>
      </c>
      <c r="E8" s="57">
        <v>35</v>
      </c>
      <c r="F8" s="58">
        <v>37911</v>
      </c>
      <c r="G8" s="56" t="s">
        <v>208</v>
      </c>
      <c r="H8" s="59">
        <v>428</v>
      </c>
    </row>
    <row r="9" spans="1:8" ht="17.25" customHeight="1">
      <c r="A9" s="56" t="s">
        <v>175</v>
      </c>
      <c r="B9" s="56" t="s">
        <v>209</v>
      </c>
      <c r="C9" s="56" t="s">
        <v>200</v>
      </c>
      <c r="D9" s="56" t="s">
        <v>207</v>
      </c>
      <c r="E9" s="57">
        <v>28</v>
      </c>
      <c r="F9" s="58">
        <v>40545</v>
      </c>
      <c r="G9" s="56" t="s">
        <v>210</v>
      </c>
      <c r="H9" s="59">
        <v>465</v>
      </c>
    </row>
    <row r="10" spans="1:8" ht="17.25" customHeight="1">
      <c r="A10" s="56" t="s">
        <v>180</v>
      </c>
      <c r="B10" s="56" t="s">
        <v>211</v>
      </c>
      <c r="C10" s="56" t="s">
        <v>200</v>
      </c>
      <c r="D10" s="56" t="s">
        <v>191</v>
      </c>
      <c r="E10" s="57">
        <v>34</v>
      </c>
      <c r="F10" s="58">
        <v>40973</v>
      </c>
      <c r="G10" s="56" t="s">
        <v>212</v>
      </c>
      <c r="H10" s="57">
        <v>2344</v>
      </c>
    </row>
    <row r="11" spans="1:8" ht="17.25" customHeight="1">
      <c r="A11" s="56" t="s">
        <v>177</v>
      </c>
      <c r="B11" s="56" t="s">
        <v>213</v>
      </c>
      <c r="C11" s="56" t="s">
        <v>190</v>
      </c>
      <c r="D11" s="56" t="s">
        <v>191</v>
      </c>
      <c r="E11" s="57">
        <v>26</v>
      </c>
      <c r="F11" s="58">
        <v>41593</v>
      </c>
      <c r="G11" s="56" t="s">
        <v>214</v>
      </c>
      <c r="H11" s="59">
        <v>452</v>
      </c>
    </row>
  </sheetData>
  <phoneticPr fontId="3" type="noConversion"/>
  <dataValidations count="1">
    <dataValidation type="custom" allowBlank="1" showInputMessage="1" showErrorMessage="1" sqref="A3:A11">
      <formula1>"countif($A$3:A4,A4)&lt;1"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Sheet4</vt:lpstr>
      <vt:lpstr>그래프_2</vt:lpstr>
      <vt:lpstr>그래프_1</vt:lpstr>
      <vt:lpstr>|||</vt:lpstr>
      <vt:lpstr>함수</vt:lpstr>
      <vt:lpstr>실습2</vt:lpstr>
      <vt:lpstr>||</vt:lpstr>
      <vt:lpstr>실습1</vt:lpstr>
      <vt:lpstr>사원정보</vt:lpstr>
      <vt:lpstr>|</vt:lpstr>
      <vt:lpstr>part1</vt:lpstr>
      <vt:lpstr>left와mid</vt:lpstr>
      <vt:lpstr>rounddown</vt:lpstr>
      <vt:lpstr>round중첩</vt:lpstr>
      <vt:lpstr>indirect</vt:lpstr>
      <vt:lpstr>count</vt:lpstr>
      <vt:lpstr>rank</vt:lpstr>
      <vt:lpstr>sumif와 averageif</vt:lpstr>
      <vt:lpstr>Large와Small </vt:lpstr>
      <vt:lpstr>틀고정과나누기</vt:lpstr>
      <vt:lpstr>IF</vt:lpstr>
      <vt:lpstr>결과값수식</vt:lpstr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2021-11-02T00:36:57Z</dcterms:created>
  <dcterms:modified xsi:type="dcterms:W3CDTF">2021-11-09T01:03:02Z</dcterms:modified>
</cp:coreProperties>
</file>