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030"/>
  <workbookPr/>
  <mc:AlternateContent xmlns:mc="http://schemas.openxmlformats.org/markup-compatibility/2006">
    <mc:Choice Requires="x15">
      <x15ac:absPath xmlns:x15ac="http://schemas.microsoft.com/office/spreadsheetml/2010/11/ac" url="D:\BuiThiNgocBich_1041360433\Document\"/>
    </mc:Choice>
  </mc:AlternateContent>
  <bookViews>
    <workbookView xWindow="0" yWindow="0" windowWidth="20490" windowHeight="7680"/>
  </bookViews>
  <sheets>
    <sheet name="Document History" sheetId="2" r:id="rId1"/>
    <sheet name="Register" sheetId="8" r:id="rId2"/>
    <sheet name="Login" sheetId="9" r:id="rId3"/>
    <sheet name="Add products to cart" sheetId="11" r:id="rId4"/>
    <sheet name="Search" sheetId="12" r:id="rId5"/>
    <sheet name="UI" sheetId="4" r:id="rId6"/>
  </sheets>
  <definedNames>
    <definedName name="_xlnm._FilterDatabase" localSheetId="3" hidden="1">'Add products to cart'!$A$8:$H$57</definedName>
    <definedName name="_xlnm._FilterDatabase" localSheetId="2" hidden="1">Login!$A$8:$H$27</definedName>
    <definedName name="_xlnm._FilterDatabase" localSheetId="1" hidden="1">Register!$A$8:$H$32</definedName>
    <definedName name="_xlnm._FilterDatabase" localSheetId="4" hidden="1">Search!$A$8:$H$9</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62913"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9" i="9" l="1"/>
  <c r="A30" i="9"/>
  <c r="A10" i="9"/>
  <c r="A11" i="9"/>
  <c r="F5" i="8"/>
  <c r="C3" i="8"/>
  <c r="C4" i="8" s="1"/>
  <c r="A12" i="8"/>
  <c r="A11" i="8"/>
  <c r="A13" i="8"/>
  <c r="A14" i="8"/>
  <c r="A15" i="8"/>
  <c r="A16" i="8"/>
  <c r="A17" i="8"/>
  <c r="A18" i="8"/>
  <c r="A19" i="8"/>
  <c r="A20" i="8"/>
  <c r="A21" i="8"/>
  <c r="A22" i="8"/>
  <c r="A23" i="8"/>
  <c r="A24" i="8"/>
  <c r="A25" i="8"/>
  <c r="A26" i="8"/>
  <c r="A27" i="8"/>
  <c r="A28" i="8"/>
  <c r="A31" i="8"/>
  <c r="A32" i="8"/>
  <c r="A33" i="8"/>
  <c r="A34" i="8"/>
  <c r="A35" i="8"/>
  <c r="A36" i="8"/>
  <c r="A10" i="8"/>
  <c r="A12" i="9" l="1"/>
  <c r="A13" i="9"/>
  <c r="A14" i="9"/>
  <c r="A15" i="9"/>
  <c r="A16" i="9"/>
  <c r="A17" i="9"/>
  <c r="A18" i="9"/>
  <c r="A19" i="9"/>
  <c r="A20" i="9"/>
  <c r="A21" i="9"/>
  <c r="A22" i="9"/>
  <c r="A23" i="9"/>
  <c r="A24" i="9"/>
  <c r="A25" i="9"/>
  <c r="A26" i="9"/>
  <c r="A27" i="9"/>
  <c r="A28" i="9"/>
  <c r="F6" i="12" l="1"/>
  <c r="C6" i="12"/>
  <c r="F5" i="12"/>
  <c r="C5" i="12"/>
  <c r="C4" i="12" s="1"/>
  <c r="F4" i="12"/>
  <c r="C3" i="12"/>
  <c r="A26" i="11"/>
  <c r="A25" i="11"/>
  <c r="A24" i="11"/>
  <c r="A23" i="11"/>
  <c r="A22" i="11"/>
  <c r="A21" i="11"/>
  <c r="A20" i="11"/>
  <c r="A19" i="11"/>
  <c r="A18" i="11"/>
  <c r="A17" i="11"/>
  <c r="A16" i="11"/>
  <c r="A15" i="11"/>
  <c r="A14" i="11"/>
  <c r="A13" i="11"/>
  <c r="A12" i="11"/>
  <c r="A11" i="11"/>
  <c r="F6" i="11"/>
  <c r="C6" i="11"/>
  <c r="C4" i="11" s="1"/>
  <c r="F5" i="11"/>
  <c r="C5" i="11"/>
  <c r="F4" i="11"/>
  <c r="C3" i="11"/>
  <c r="F5" i="9" l="1"/>
  <c r="C6" i="9"/>
  <c r="C5" i="9"/>
  <c r="C3" i="9"/>
  <c r="C6" i="8"/>
  <c r="C5" i="8"/>
  <c r="F6" i="9"/>
  <c r="F4" i="9"/>
  <c r="A29" i="8"/>
  <c r="A30" i="8"/>
  <c r="C4" i="9" l="1"/>
  <c r="F6" i="8" l="1"/>
  <c r="F4" i="8"/>
</calcChain>
</file>

<file path=xl/sharedStrings.xml><?xml version="1.0" encoding="utf-8"?>
<sst xmlns="http://schemas.openxmlformats.org/spreadsheetml/2006/main" count="576" uniqueCount="331">
  <si>
    <t>Version</t>
  </si>
  <si>
    <t>Document History</t>
    <phoneticPr fontId="0"/>
  </si>
  <si>
    <t>No.</t>
    <phoneticPr fontId="0"/>
  </si>
  <si>
    <t>Date</t>
    <phoneticPr fontId="0"/>
  </si>
  <si>
    <t>Action</t>
    <phoneticPr fontId="0"/>
  </si>
  <si>
    <t>PIC</t>
    <phoneticPr fontId="0"/>
  </si>
  <si>
    <t>Description</t>
    <phoneticPr fontId="0"/>
  </si>
  <si>
    <t>Create</t>
  </si>
  <si>
    <t>Test Description</t>
  </si>
  <si>
    <t>0,1</t>
  </si>
  <si>
    <t>BichBTN</t>
  </si>
  <si>
    <t xml:space="preserve">Create TCs </t>
  </si>
  <si>
    <t>TEST CASES</t>
  </si>
  <si>
    <t>Total cases</t>
  </si>
  <si>
    <t>Not run</t>
  </si>
  <si>
    <t>High</t>
  </si>
  <si>
    <t>Passed</t>
  </si>
  <si>
    <t>Medium</t>
  </si>
  <si>
    <t>Failed</t>
  </si>
  <si>
    <t>Low</t>
  </si>
  <si>
    <t>#TC</t>
  </si>
  <si>
    <t>Priority</t>
  </si>
  <si>
    <t>Step detail</t>
  </si>
  <si>
    <t>Expect result</t>
  </si>
  <si>
    <t>Result</t>
  </si>
  <si>
    <t>Note</t>
  </si>
  <si>
    <t>Chức năng :[Đăng nhập]</t>
  </si>
  <si>
    <t xml:space="preserve">Kiểm tra GUI </t>
  </si>
  <si>
    <t>Kiểm tra giao diện của màn hình đăngnhập</t>
  </si>
  <si>
    <t>N/A</t>
  </si>
  <si>
    <t>Kiểm tra trường hợp đăng nhập
không hợp lệ</t>
  </si>
  <si>
    <t>Kiểm tra trường hợp đăng nhập 
hợp lệ</t>
  </si>
  <si>
    <t>Đăng nhập thành công ,vào trang 
user có thông tin của user</t>
  </si>
  <si>
    <t>Chức năng :thêm SP vào Giỏ hàng</t>
  </si>
  <si>
    <t>Kiểm tra GUI chi tiết</t>
  </si>
  <si>
    <t>1.Đăng nhập với role user
2.Nhấn vào mặt hàng bất kì
3.Kiểm tra GUI chi tiết</t>
  </si>
  <si>
    <t>Kiểm tra chi tiết mặt hàng</t>
  </si>
  <si>
    <t>Kiểm tra tên mặt hàng, giá mặt hàng
trong trang chi tiết</t>
  </si>
  <si>
    <t xml:space="preserve">Tên mặt hàng và giá mặt  hàng trong chi tiết hiện đúng như trên trang chủ </t>
  </si>
  <si>
    <t>Kiểm tra [Mua hàng] button</t>
  </si>
  <si>
    <t>Kiểm tra popup button [OK]</t>
  </si>
  <si>
    <t>1.Chọn sản phẩm bất kì
2.Nhấn [Mua hàng]-Nhấn[Ok] trên 
popup</t>
  </si>
  <si>
    <t>Chuyển sản phẩm vừa chọn vào 
giỏ hàng</t>
  </si>
  <si>
    <t>Kiểm tra popup button [Hủy]</t>
  </si>
  <si>
    <t>1.Chọn sản phẩm bất kì
2.Nhấn [Mua hàng]-Nhấn[hủy] trên 
popup</t>
  </si>
  <si>
    <t>Vẫn ở lại trang chi tiết</t>
  </si>
  <si>
    <t>passed</t>
  </si>
  <si>
    <t>Kiểm tra Button [Thanh toán]</t>
  </si>
  <si>
    <t>Kiểm tra trạng thái của checkbox</t>
  </si>
  <si>
    <t>Kiểm tra trạng thái của ckeckbox</t>
  </si>
  <si>
    <t>1.Vào Giỏ hàng khi đã chọn sản phẩm
2.Nhấn [Thanh toán] 
3.Kiểm tra trạng thái ckeckbox</t>
  </si>
  <si>
    <t>Ckeckbox ở trạng thái chưa được chọn</t>
  </si>
  <si>
    <t>Kiẻm tra khi ckeck vào [Checkbox]</t>
  </si>
  <si>
    <t>Kiẻm tra khi ckeck vào [Checkbox]
Thông tin Thanh Toán giống thông tin Tài Khoản</t>
  </si>
  <si>
    <t>1.Vào Giỏ hàng khi đã chọn sản phẩm
2.Nhấn [Thanh toán] 
3.Nhấn ckeckbox [Thông tin Thanh Toán giống thông tin Tài Khoản]</t>
  </si>
  <si>
    <t>Hiển thị tất cả thông tin của user giống như
phần thông tin tài khoản trước đó đã tạo lên các textbox</t>
  </si>
  <si>
    <t>Kiẻm tra khi ckeck vào [Checkbox]
Thông tin giao hàng giống thông tin Tài Khoản</t>
  </si>
  <si>
    <t>1.Vào Giỏ hàng khi đã chọn sản phẩm
2.Nhấn [Thanh toán] 
3.Nhấn ckeckbox [Thông tin giao hàng giống thông tin Tài Khoản]</t>
  </si>
  <si>
    <t>Kiểm tra thanh toán khi không chọn Checkbox</t>
  </si>
  <si>
    <t xml:space="preserve">Kiểm tra bắt buộc nhập textbox[Họ tên],[Địa chỉ nhà],[xá/huyện],[Quận/huyện],[Tỉnh/Thanh phố] 
</t>
  </si>
  <si>
    <t xml:space="preserve">Test để trống [textbox] </t>
  </si>
  <si>
    <t>2.Bỏ trống 1 trong 6 [textbox]
3.Các trường khác nhập đúng,đầy đủ
3.Nhấn[Tiếp tục]</t>
  </si>
  <si>
    <t>Hiển thị dòng thông báo không được bỏ trống</t>
  </si>
  <si>
    <t>bỏ trống 2 trong 6 textbox bắt buộc</t>
  </si>
  <si>
    <t>bỏ trống 3 trong 6 textbox bắt buộc</t>
  </si>
  <si>
    <t xml:space="preserve">bỏ trống 4 trong 6 textbox bắt buộc
</t>
  </si>
  <si>
    <t>bỏ trống cả 5 trong 6 textbox bắt buộc nhập</t>
  </si>
  <si>
    <t>TT10</t>
  </si>
  <si>
    <t>bỏ trống cả  6 textbox bắt buộc nhập</t>
  </si>
  <si>
    <t>TT11</t>
  </si>
  <si>
    <t>Test nhập [textbox] là kí tự TV 
có dấu</t>
  </si>
  <si>
    <t xml:space="preserve">1.Vào[Thanh toán]
2. Nhập[textbox] là TV có dấu
3.Các trường khác nhập đúng,đầy đủ
3.Nhấn[Tiếp tục]
</t>
  </si>
  <si>
    <t>Thanh toán thành công,Hiển thị màn hình thông
tin để tiếp tục thanh toán</t>
  </si>
  <si>
    <t>TT12</t>
  </si>
  <si>
    <t>Test khả năng trim space</t>
  </si>
  <si>
    <t xml:space="preserve">1.Vào[Thanh toán]
2. Nhập[textbox] để space đầu ,cuối dòng
3.Các trường khác nhập đúng,đầy đủ
3.Nhấn[Tiếp tục]
</t>
  </si>
  <si>
    <t>Thanh toán thành công,Hiển thị màn hình thông
tin để tiếp tục thanh toán,thông tin  tự format ki tự space</t>
  </si>
  <si>
    <t>TT13</t>
  </si>
  <si>
    <t>Nhập kí tự đặc biệt</t>
  </si>
  <si>
    <t xml:space="preserve">1.Vào[Thanh toán]
2. Nhập[Họ tên] là kí tự đặc biệt
3.Các trường khác nhập đúng,đầy đủ
3.Nhấn[Tiếp tục]
</t>
  </si>
  <si>
    <t xml:space="preserve">Thanh toán thành công,Hiển thị màn hình thông
tin để tiếp tục thanh toán,thông tin hiện đúng </t>
  </si>
  <si>
    <t>TT14</t>
  </si>
  <si>
    <t>Kiểm tra textbox SDT</t>
  </si>
  <si>
    <t>Test nhập textbox là kí tự chữ</t>
  </si>
  <si>
    <t xml:space="preserve">1.Vào[Thanh toán]
2. Nhập[textbox] là kí tự chữ
3.Các trường khác nhập đúng,đầy đủ
3.Nhấn[Tiếp tục]
</t>
  </si>
  <si>
    <t>Hiển thi thông báo không đúng định dạng số điện thoại</t>
  </si>
  <si>
    <t>TT15</t>
  </si>
  <si>
    <t>Test maxlengtextbox</t>
  </si>
  <si>
    <t xml:space="preserve">1.Vào[Thanh toán]
2. Nhập[textbox] gồm 12 số
3.Các trường khác nhập đúng,đầy đủ
3.Nhấn[Tiếp tục]
</t>
  </si>
  <si>
    <t>TT16</t>
  </si>
  <si>
    <t>nhập sdt chứa dấu cách giữa dòng</t>
  </si>
  <si>
    <t xml:space="preserve">1.Vào[Thanh toán]
2. Nhập[textbox] để space giữa dòng
3.Các trường khác nhập đúng,đầy đủ
3.Nhấn[Tiếp tục]
</t>
  </si>
  <si>
    <t>TT17</t>
  </si>
  <si>
    <t>Nhập số điện thoại hợp lệ</t>
  </si>
  <si>
    <t xml:space="preserve">1.Vào[Thanh toán]
2. Nhập[textbox] là số dương &gt;=0
3.Các trường khác nhập đúng,đầy đủ
3.Nhấn[Tiếp tục]
</t>
  </si>
  <si>
    <t>TT18</t>
  </si>
  <si>
    <t>Nhập SDT chứa kí tự đặc biệt</t>
  </si>
  <si>
    <t>sdt: +841633449807</t>
  </si>
  <si>
    <t>hiển thị thông báo "số điện thoại không đúng định dạng"</t>
  </si>
  <si>
    <t>TT19</t>
  </si>
  <si>
    <t>Kiểm tra SDT là số âm</t>
  </si>
  <si>
    <t>sdt là số âm</t>
  </si>
  <si>
    <t>TT20</t>
  </si>
  <si>
    <t>Kiểm tra textbox [Email]</t>
  </si>
  <si>
    <t>Kiểm tra nhập email id chứa kí tự 
số,chữ</t>
  </si>
  <si>
    <t xml:space="preserve">1.Vào[Thanh toán]
2. Nhập[textbox] là tennd123@domain.com
3.Các trường khác nhập đúng,đầy đủ
3.Nhấn[Tiếp tục]
</t>
  </si>
  <si>
    <t>TT21</t>
  </si>
  <si>
    <t>Kiểm tra nhập email id chứa kí tự 
đặc biệt</t>
  </si>
  <si>
    <t xml:space="preserve">1.Vào[Thanh toán]
2. Nhập[textbox] là than.123@domain.com
3.Các trường khác nhập đúng,đầy đủ
3.Nhấn[Tiếp tục]
</t>
  </si>
  <si>
    <t xml:space="preserve">Hiển thi thông báo Email không đúng định dạng </t>
  </si>
  <si>
    <t>TT22</t>
  </si>
  <si>
    <t>Kiểm tra nhập tên miền chứa kí tự số,chữ</t>
  </si>
  <si>
    <t xml:space="preserve">1.Vào[Thanh toán]
2. Nhập[textbox] là than123@domain123.com
3.Các trường khác nhập đúng,đầy đủ
3.Nhấn[Tiếp tục]
</t>
  </si>
  <si>
    <t>TT23</t>
  </si>
  <si>
    <t>Kiểm tra nhập tên miền chứa kí tự đặc biệt</t>
  </si>
  <si>
    <t xml:space="preserve">1.Vào[Thanh toán]
2. Nhập[textbox] là
 than123@domain123**.com
3.Các trường khác nhập đúng,đầy đủ
3.Nhấn[Tiếp tục]
</t>
  </si>
  <si>
    <t>Hiển thị thông báo Email không đúng định dạng</t>
  </si>
  <si>
    <t>TT24</t>
  </si>
  <si>
    <t>Kiểm tra đuôi Email chứa kí tự 
số,chữ</t>
  </si>
  <si>
    <t xml:space="preserve">1.Vào[Thanh toán]
2. Nhập[textbox] là
 than123@domain123.com123
3.Các trường khác nhập đúng,đầy đủ
3.Nhấn[Tiếp tục]
</t>
  </si>
  <si>
    <t>TT25</t>
  </si>
  <si>
    <t>Kiểm tra email chứa kí tự sapce</t>
  </si>
  <si>
    <t xml:space="preserve">1.Vào[Thanh toán]
2. Nhập[textbox] chứa khỏang trắng đầu dòng
3.Các trường khác nhập đúng,đầy đủ
3.Nhấn[Tiếp tục]
</t>
  </si>
  <si>
    <t>failed</t>
  </si>
  <si>
    <t>báo lỗi email</t>
  </si>
  <si>
    <t>TT26</t>
  </si>
  <si>
    <t>Kiểm tra đuôi Email chứa kí tự đặc
biệt</t>
  </si>
  <si>
    <t xml:space="preserve">1.Vào[Thanh toán]
2. Nhập[textbox] là
 than123@domain123.com@123
3.Các trường khác nhập đúng,đầy đủ
3.Nhấn[Tiếp tục]
</t>
  </si>
  <si>
    <t xml:space="preserve">                       Kiểm tra màn hình Thanh toán khi nhấn[Tiếp tục]</t>
  </si>
  <si>
    <t>Kiểm tra màn hình Thanh toán khi nhấn [Tiếp tục]</t>
  </si>
  <si>
    <t>TT27</t>
  </si>
  <si>
    <t>Kiểm tra dropliist [Hình thức vận 
chuyển]</t>
  </si>
  <si>
    <t>Kiểm tra trạng thái của droplist</t>
  </si>
  <si>
    <t xml:space="preserve">1.Nhấn tiếp tục thanh toán
2.Kiểm tra trạng thái droplist </t>
  </si>
  <si>
    <t>mặc định trạng thái khi không chọn giá trị trong 
droplist là giá trị đầu tiên</t>
  </si>
  <si>
    <t>TT28</t>
  </si>
  <si>
    <t>Kiểm tra giá trị trong droplist</t>
  </si>
  <si>
    <t xml:space="preserve">1.Nhấn tiếp tục thanh toán
2.Kiểm tra giá trị trong  droplist </t>
  </si>
  <si>
    <t>Các giá trị trong droplist hiển thị đúng như 
trong DB</t>
  </si>
  <si>
    <t>TT29</t>
  </si>
  <si>
    <t>Kiểm tra dropliist [Hình thức thanh toán]</t>
  </si>
  <si>
    <t>TT30</t>
  </si>
  <si>
    <t>TT31</t>
  </si>
  <si>
    <t>Kiểm tra màn hình tiếp tục thanh toán khi không nhập textare</t>
  </si>
  <si>
    <t>Kiểm tra tiếp tục thanh toán khi
không nhập textare</t>
  </si>
  <si>
    <t>1.chọn giá trị dropdown 
2.Bỏ trống textarea
3.Nhấn [Tiếp tục]</t>
  </si>
  <si>
    <t>Hiển thị thông tin như màn hình tiếp tục 1 và
table thông tin sản phẩm(Tên,nhãn hiệu,
màu,size,số lượng,giá,tổng tiền)
-các lable: Tổng trọng lượng,tiền vận chuyển,
tổng tiền hàng,tổng tiền
-Button :Quay lại,thanh toán</t>
  </si>
  <si>
    <t>TT32</t>
  </si>
  <si>
    <t>Test textarea</t>
  </si>
  <si>
    <t>Nhập text là kí tự chữ TV có dấu</t>
  </si>
  <si>
    <t>1.chọn giá trị dropdown 
2.Nhập text là chữ cái TV có dấu
3.Nhấn [Tiếp tục]</t>
  </si>
  <si>
    <t>Textare hiển thị đúng như khi nhập và
hiẻn thị table thông tin sản phẩm phía dưới</t>
  </si>
  <si>
    <t>TT33</t>
  </si>
  <si>
    <t>Nhập text chứa kí tự đặc biệt</t>
  </si>
  <si>
    <t>1.chọn giá trị dropdown 
2.Nhập textarea chứa kí tự đặc biệt
3.Nhấn [Tiếp tục]</t>
  </si>
  <si>
    <t>TT34</t>
  </si>
  <si>
    <t>Nhập text chứa kí tự chữ,số</t>
  </si>
  <si>
    <t>1.chọn giá trị dropdown 
2.Nhập text chứ chữ,số
3.Nhấn [Tiếp tục]</t>
  </si>
  <si>
    <t>TT35</t>
  </si>
  <si>
    <t>Kiểm tra textbox chứa í tự khảong 
trắng đầu dòng</t>
  </si>
  <si>
    <t>1.chọn giá trị dropdown 
2.Nhập text khoảng trắng đầu dòng
3.Nhấn [Tiếp tục]</t>
  </si>
  <si>
    <t>TT36</t>
  </si>
  <si>
    <t>Kiểm tra maxleng</t>
  </si>
  <si>
    <t>1.chọn giá trị dropdown 
2.Nhập text gồm 100 kí tự
3.Nhấn [Tiếp tục]</t>
  </si>
  <si>
    <t>TT37</t>
  </si>
  <si>
    <t>bỏ trống text area</t>
  </si>
  <si>
    <t>1.chọn giá trị dropdown 
2.bỏ trống text area
3.Nhấn [Tiếp tục]</t>
  </si>
  <si>
    <t xml:space="preserve">kiểm tra màn hình sau khi nhấn 
Tiếp tục </t>
  </si>
  <si>
    <t xml:space="preserve">kiểm tra sau khi nhấn tiếp tục </t>
  </si>
  <si>
    <t xml:space="preserve">
1.Nhấn [Tiếp tục]
2.Kiểm tra màn hình thông tin</t>
  </si>
  <si>
    <t>Table thông tin bao gồm :
Tên SP,nhãn hiệu,màu ,size,số lượng,Gía ,tổng 
tiền
-Button:Quay lại,Thanh toán</t>
  </si>
  <si>
    <t>TT39</t>
  </si>
  <si>
    <t>kiểm tra khi thanh toán thành công</t>
  </si>
  <si>
    <t>1.Nhập đúng ,đầy đủ thông tin
2.Nhấn [thanh toán]</t>
  </si>
  <si>
    <t xml:space="preserve">Thanh toán thành công,màn hình hiển thị thông
báo"Thanh Toán Thành công cảm ơn bạn đã 
mua hàng của chúng tôi
 Sản phẩm của quý khách sẽ được giao sớm nhất có thể "
Linktext:xem hóa đơn
</t>
  </si>
  <si>
    <t>Kiểm tra chức năng :[Tìm kiếm]</t>
  </si>
  <si>
    <t>TK6</t>
  </si>
  <si>
    <t>Kiểm tra Droplist [Gía từ-Đến]</t>
  </si>
  <si>
    <t>Kiểm tra khi chọn Gía từ&gt;Đến</t>
  </si>
  <si>
    <t>1.Vào trang chủ của mặt hàng
2.Chọn Gía từ&gt;Đến
3.Nhấn [Tìm kiếm]-Kiểm tra danh sách sản phẩm tìm thấy</t>
  </si>
  <si>
    <t>Hiển thị không có mặt hàng nào tìm thấy</t>
  </si>
  <si>
    <t>Kiểm tra khi chọn Gía từ&lt;Đến</t>
  </si>
  <si>
    <t>1.Vào trang chủ của mặt hàng
2.Chọn Gía từ&lt;Đến
3.Nhấn [Tìm kiếm]-Kiểm tra danh sách sản phẩm tìm thấy</t>
  </si>
  <si>
    <t xml:space="preserve">Danh sách sản phẩm hiển thị đúng theo giá vừa
chọn trong droplist </t>
  </si>
  <si>
    <t>TK7</t>
  </si>
  <si>
    <t>Kiểm tra khi chọn Gía từ=Đến</t>
  </si>
  <si>
    <t>1.Vào trang chủ của mặt hàng
2.Chọn Gía từ=Đến
3.Nhấn [Tìm kiếm]-Kiểm tra danh sách sản phẩm tìm thấy</t>
  </si>
  <si>
    <t>TK8</t>
  </si>
  <si>
    <t>Kiểm tra khi không chọn điều kiện
tìm</t>
  </si>
  <si>
    <t>1.Vào trang chủ của mặt hàng
2.Nhấn [Tìm kiếm]</t>
  </si>
  <si>
    <t xml:space="preserve">Hiển thị danh sách tất cả sản phẩm </t>
  </si>
  <si>
    <t xml:space="preserve">Chi tiết bao gồm các thông tin :
Lable :chi tiết SP+tên SP
-lable: Nhãn hiệu,chủng loại,giá
-Textbox number:Số lượng 
-lable :tổng SP
Button:Thêm vào giỏ hàng
*Kiểm tra vị trí của lable phải thẳng hàng ,font chữ,giá phải có màu đỏ
</t>
  </si>
  <si>
    <t>Kiểm tra xự xuất hiện của button
[Thêm vào giỏ hàng]</t>
  </si>
  <si>
    <t xml:space="preserve">1.Nhập số lượng là chữ
</t>
  </si>
  <si>
    <t>Không thể nhập được kí tự chữ, Button ở trạng thái enable</t>
  </si>
  <si>
    <t>Có thể nhập kí tụ số và Button ở trạng thái enable</t>
  </si>
  <si>
    <t>1.Nhập số lượng  là số
2.Kiểm tra button[Thêm vào giỏ hàng]</t>
  </si>
  <si>
    <t>Kiểm tra button [Thêm vào giỏ hàng]</t>
  </si>
  <si>
    <t>1.Chọn sản phẩm bất kì
2.Nhấn[Thêm vào giỏ hàng]</t>
  </si>
  <si>
    <t>website thời trang</t>
  </si>
  <si>
    <t>Chức năng :[Đăng ký]</t>
  </si>
  <si>
    <t>Kiểm tra giao diện của màn hình đăng ký</t>
  </si>
  <si>
    <t>1, Truy cập link: http://localhost/fashion/dang-nhap
2, Click  "Đăng ký"</t>
  </si>
  <si>
    <t>Màn hình đăng ký bao gồm các thông tin:
- textbox "Họ tên": blank, can edit
- textbox "Email": blank, can edit
- textbox "Mật khẩu": blank, can edit
- textbox "Nhập lại mật khẩu": blank, can edit
- textbox "Địa chỉ": blank, can edit
- textbox "Số điện thoại": blank, can edit
- button [Đăng kí]: enable
- Refer image  [UI] sheet
Kiểm tra vị trí của các Label,textbox: thẳng hàng,
cùng font chữ, mã hóa pass là dấu chấm tròn</t>
  </si>
  <si>
    <t>Kiểm tra trường hợp đăng ký
không hợp lệ</t>
  </si>
  <si>
    <t>Kiểm tra đăng ký khi nhập Email không hợp lệ</t>
  </si>
  <si>
    <t>1.Input [Email] không hợp lệ và input các item khác hợp lệ
2.Nhấn [Đăng ký]</t>
  </si>
  <si>
    <t>Đăng ký không thành công 
,thông báo "Email không hợp lệ"</t>
  </si>
  <si>
    <t>Kiểm tra đăng ký khi nhập Mật khẩu khác với Nhập lại mật khẩu</t>
  </si>
  <si>
    <t>1.Input [Mật khẩu] khác với [Nhập lại mật khẩu]  và input các item khác hợp lệ
2.Nhấn [Đăng ký]</t>
  </si>
  <si>
    <t>1.Input [Số điện thoại] không hợp lệ và input các item khác hợp lệ
2.Nhấn [Đăng ký]</t>
  </si>
  <si>
    <t>Đăng ký không thành công 
,thông báo "Số điện thoại không hợp lệ"</t>
  </si>
  <si>
    <t>Kiểm tra đăng ký khi bỏ trống Họ tên</t>
  </si>
  <si>
    <t>1.Không input [Họ tên] và input các item khác hợp lệ
2.Nhấn [Đăng ký]</t>
  </si>
  <si>
    <t>Đăng ký không thành công 
,thông báo "Họ tên không được bỏ trống."</t>
  </si>
  <si>
    <t>Kiểm tra đăng ký khi bỏ trống Email</t>
  </si>
  <si>
    <t>1.Không input [Email] và input các item khác hợp lệ
2.Nhấn [Đăng ký]</t>
  </si>
  <si>
    <t>Đăng ký không thành công 
,thông báo "Email không được bỏ trống.."</t>
  </si>
  <si>
    <t>Kiểm tra đăng ký khi bỏ trống Mật khẩu</t>
  </si>
  <si>
    <t>1.Không input [Mật khẩu] và input các item khác hợp lệ
2.Nhấn [Đăng ký]</t>
  </si>
  <si>
    <t>Kiểm tra đăng ký khi bỏ trống Nhập lại mật khẩu</t>
  </si>
  <si>
    <t>1.Không input [Nhập lại mật khẩu] và input các item khác hợp lệ
2.Nhấn [Đăng ký]</t>
  </si>
  <si>
    <t>Kiểm tra đăng ký khi bỏ trống Địa chỉ</t>
  </si>
  <si>
    <t>1.Không input [Địa chỉ] và input các item khác hợp lệ
2.Nhấn [Đăng ký]</t>
  </si>
  <si>
    <t>Đăng ký không thành công 
,thông báo "Nhập lại mật khẩu không được bỏ trống."</t>
  </si>
  <si>
    <t>Đăng ký không thành công 
,thông báo "Mật khẩu không được bỏ trống."</t>
  </si>
  <si>
    <t>Đăng ký không thành công 
,thông báo "Địa chỉ không được bỏ trống."</t>
  </si>
  <si>
    <t>Kiểm tra đăng ký khi bỏ trống Số điện thoại</t>
  </si>
  <si>
    <t>1.Không input [Số điện thoại] và input các item khác hợp lệ
2.Nhấn [Đăng ký]</t>
  </si>
  <si>
    <t>Đăng ký không thành công 
,thông báo "Số điện thoại không được bỏ trống."</t>
  </si>
  <si>
    <t xml:space="preserve">Kiểm tra đăng ký khi bỏ trống tất cả các trường </t>
  </si>
  <si>
    <t>1.Không input các item 
2.Nhấn [Đăng ký]</t>
  </si>
  <si>
    <t>Kiểm tra trường hợp đăng ký 
hợp lệ</t>
  </si>
  <si>
    <t>Đăng ký thành công ,vào trang 
user có thông tin của user</t>
  </si>
  <si>
    <t>Kiểm tra đăng ký khi nhập Mật khẩu dưới 8 digits</t>
  </si>
  <si>
    <t>1.Input [Mật khẩu] dưới 8 digits và input các item khác hợp lệ
2.Nhấn [Đăng ký]</t>
  </si>
  <si>
    <t>Kiểm tra nhập Mật khẩu 8 digits đúng và các item hợp lệ
các trường</t>
  </si>
  <si>
    <t>1. Input [Mật khẩu] 8 digits và các item hợp lệ
2.Nhấn [Đăng ký]</t>
  </si>
  <si>
    <t>1. Input [Mật khẩu] trên 8 digits và các item hợp lệ
2.Nhấn [Đăng ký]</t>
  </si>
  <si>
    <t>1, Truy cập link: http://localhost/fashion
2, Click  "Đăng nhập"</t>
  </si>
  <si>
    <t>Màn hình đăng nhập bao gồm các thông tin:
-Email:textbox,bắt buộc nhập
-Mật khẩu:textbox,bắt buộc nhập
-Button: Đăng nhập
-link:Đăng ký
Kiểm tra vị trí của các Label,textbox: thẳng hàng,
cùng font chữ, mã hóa pass là dấu chấm tròn</t>
  </si>
  <si>
    <t>Kiểm tra đăng nhập khi bỏ trống Email</t>
  </si>
  <si>
    <t>Kiểm tra đăng nhập khi bỏ trống Mật khẩu</t>
  </si>
  <si>
    <t>Kiểm tra đăng nhập khi bỏ trống Email, Mật khẩu</t>
  </si>
  <si>
    <t>Di chuyển màn hình</t>
  </si>
  <si>
    <t>Từ trang chủ click vào [Đăng nhập]</t>
  </si>
  <si>
    <t>Di chuyển đến màn hình đăng nhập</t>
  </si>
  <si>
    <t>Kiểm tra phím "tab"</t>
  </si>
  <si>
    <t>Nhấn tab liên tục</t>
  </si>
  <si>
    <t>Con trỏ chuột di chuyển lần lượt từ trái sang phải, từ trên xuống dưới</t>
  </si>
  <si>
    <t>Kiểm tra phím “Shift+tab”</t>
  </si>
  <si>
    <t>Nhấn Shift + tab liên tục</t>
  </si>
  <si>
    <t>Con trỏ chuột di chuyển lần lượt từ phải sang trái, từ dưới lên trên.</t>
  </si>
  <si>
    <t>Kiểm tra khi phóng to, thu nhỏ màn hình</t>
  </si>
  <si>
    <t xml:space="preserve">Tại màn hình đăng nhập
- Nhấn tổ hợp phím "Ctrl +"
- Nhấn tổ hợp phím "Ctrl -"
</t>
  </si>
  <si>
    <t xml:space="preserve">Màn hình phóng to, thu nhỏ ứng với thao tác.
Giữ nguyên bố cục màn hình, không bị vỡ form.
</t>
  </si>
  <si>
    <t>Nhập vào trường mật khẩu</t>
  </si>
  <si>
    <t>Xác nhận Mật khẩu được mã hóa thành dấu chấm tròn</t>
  </si>
  <si>
    <t>Check mã hóa Mật khẩu</t>
  </si>
  <si>
    <t>Check mã hóa Nhập lại mật khẩu</t>
  </si>
  <si>
    <t>Nhập vào trường Nhập lại mật khẩu</t>
  </si>
  <si>
    <t>Xác nhận trường Nhập lại mật khẩu được mã hóa thành dấu chấm tròn</t>
  </si>
  <si>
    <t>Check time out</t>
  </si>
  <si>
    <t xml:space="preserve">1. Input các item của trường Email và Mật khẩu và xét time out 5 phút
2. Sau 5 phút Click button [Đăng nhập]
</t>
  </si>
  <si>
    <t>Load lại trang và trường Email và Mật khẩu ở trạng thái Blank</t>
  </si>
  <si>
    <t xml:space="preserve">Kiểm tra trường hợp đăng nhập 
hợp lệ khi đăng nhập trên nhiều thiết bị
</t>
  </si>
  <si>
    <t>Kiểm tra trường hợp đăng nhập 
hợp lệ khi đăng nhập trên nhiều thiết bị</t>
  </si>
  <si>
    <t xml:space="preserve">Xác nhận đăng nhập thành công 1 tài khoản trên nhiều thiết bị
Mở terminal 1:
1. Ở màn hình Đăng nhập thành viên input [Email] và [Mật khẩu ] hợp lệ
2. Click button [Đăng nhập]
Mở terminal 2:
3. ở màn hình Đăng nhập thành viên input [Email] và [Mật khẩu ] hợp lệ
4. Click button [Đăng nhập]
</t>
  </si>
  <si>
    <t xml:space="preserve">1.Sau bước 2  Hiển thị message “Đăng nhập thành công!” và hiển thị trang cá nhân với thông tin của tên đăng nhập
2. Sau bước 4 Hiển thị message “Đăng nhập thành công!” và hiển thị trang cá nhân với thông tin của tên đăng nhập
</t>
  </si>
  <si>
    <t>Kiểm tra hệ thống được xử lý session</t>
  </si>
  <si>
    <t xml:space="preserve">1. Input các item hợp lệ
2. Click button khác button [Đăng nhập]
3. Click vào màn hình đăng nhập
</t>
  </si>
  <si>
    <t>Các item được input ở 1 được clear</t>
  </si>
  <si>
    <t>Đăng nhập không thành công khi không đủ quyền</t>
  </si>
  <si>
    <t xml:space="preserve">1. Input Email và Mật khẩu hợp lệ
2. Click button [Đăng nhập]
</t>
  </si>
  <si>
    <t>Đăng nhập không thành công. Hiển thị error message” Bạn không đủ quyền truy cập!”</t>
  </si>
  <si>
    <t xml:space="preserve">Từ màn hình Đăng nhập click vào link Đăng kí </t>
  </si>
  <si>
    <t>Di chuyển đến màn hình đăng ký</t>
  </si>
  <si>
    <t>Kiểm tra phím “Tab”</t>
  </si>
  <si>
    <t xml:space="preserve">Nhấn tab liên tục </t>
  </si>
  <si>
    <t xml:space="preserve">Kiểm tra trường hợp đăng ký
hợp lệ khi đăng nhập trên nhiều thiết bị
</t>
  </si>
  <si>
    <t xml:space="preserve">Xác nhận đăng ký thành công 1 tài khoản trên nhiều thiết bị
Mở terminal 1:
1. Ở màn hình Đăng ký thành viên input cácitem hợp lệ
2. Click button [Đăng ký]
Mở terminal 2:
3. Ở màn hình Đăng ký thành viên input cácitem hợp lệ
4. Click button [Đăng ký]
</t>
  </si>
  <si>
    <t xml:space="preserve">1. Sau bước 3  Hiển thị message “Đăng ký thành công!” và hiển thị trang cá nhân với thông tin của tên đăng ký
4. Hiển thị message “Đăng ký thành công!” và hiển thị trang cá nhân với thông tin của tên đăng ký
</t>
  </si>
  <si>
    <t xml:space="preserve">1. Input các item và xét time out 5 phút
2. Sau 5 phút Click button [Đăng nhập]
</t>
  </si>
  <si>
    <t>2.Load lại trang và các item ở trạng thái Blank</t>
  </si>
  <si>
    <t xml:space="preserve">1. Input các item hợp lệ
2. Click button khác button [Đăng ký]
3. Click vào màn hình đăng ký
</t>
  </si>
  <si>
    <t>Kiểm tra trường hợp Refresh màn hình (Nhấn F5)</t>
  </si>
  <si>
    <t xml:space="preserve">1. Input các item hợp lệ
2. Nhấn F5
</t>
  </si>
  <si>
    <t>2. Refesh lại màn hình. Các item vừa input được clear</t>
  </si>
  <si>
    <t>Kiểm tra đăng ký khi Số điện thoại có chứa kí tự đặc biệt</t>
  </si>
  <si>
    <t>1, Truy cập link: http://localhost/fashion
2, Click vào mặt hàng bất kì</t>
  </si>
  <si>
    <t>Di chuyển đến màn hình Xem chi tiết sản phẩm</t>
  </si>
  <si>
    <t>1.Đăng nhập với role user
2.Nhấn vào mặt hàng bất kì
3.Kiểm tra tên và giá mặt hàng trong trang chi tiết</t>
  </si>
  <si>
    <t>Hiển thị màn hình GIỎ HÀNG</t>
  </si>
  <si>
    <t>Đăng nhập không thành công 
,thông báo "Không được bỏ trống Email và Mật khẩu"</t>
  </si>
  <si>
    <t>Đăng nhập không thành công, thông báo "Không được bỏ trống Email"</t>
  </si>
  <si>
    <t>1. Không input [Mật khẩu] và input các item khác hợp lệ
2. Nhấn [Đăng nhập]</t>
  </si>
  <si>
    <t>Đăng nhập không thành công, thông báo "Không được bỏ trống Mật khẩu"</t>
  </si>
  <si>
    <t>Kiểm tra  đăng nhập khi nhập Email không đúng định dạng</t>
  </si>
  <si>
    <t>Đăng nhập không thành công, thông báo "Email không đúng định dạng"</t>
  </si>
  <si>
    <t>Kiểm tra đăng nhập khi Mật khẩu &lt;8 digits</t>
  </si>
  <si>
    <t>1. Input Email hợp lệ và Mật khẩu dưới 8 digits
2. Nhấn button [Đăng nhập]</t>
  </si>
  <si>
    <t>1. Input Email không đúng định dạng và  Mật khẩu hợp lệ
2. Nhấn button [Đăng nhập]</t>
  </si>
  <si>
    <t>1. Không input [Email] và input các item khác hợp lệ
2. Nhấn button [Đăng nhập]</t>
  </si>
  <si>
    <t>1. Không input các item
2. Nhấn button [Đăng nhập]</t>
  </si>
  <si>
    <t>Đăng nhập không thành công, thông báo "Mật khẩu phải từ 8 -12 kí tự"</t>
  </si>
  <si>
    <t>1. Input Email hợp lệ và Mật khẩu trên 12 digits
2. Nhấn button [Đăng nhập]</t>
  </si>
  <si>
    <t>1.Input Email không hợp lệ và Mật khẩu hợp lệ
2. Nhấn button [Đăng nhập]</t>
  </si>
  <si>
    <t>Đăng nhập không thành công, thông báo "Sai Email hoặc Mật khẩu"</t>
  </si>
  <si>
    <t>1. Input [Mật khẩu] không hợp lệ và Email hợp lệ
2. Nhấn button [Đăng nhập]</t>
  </si>
  <si>
    <t>Đăng nhập không thành công 
,thông báo "Sai Email hoặc Mật khẩu"</t>
  </si>
  <si>
    <t>Kiểm tra đăng nhập khi nhập sai Mật khẩu</t>
  </si>
  <si>
    <t>Kiểm tra đăng nhập khi Mật khẩu &gt;12 digits</t>
  </si>
  <si>
    <t>Kiểm tra khi đăng nhập khi sai Email</t>
  </si>
  <si>
    <t>Kiểm tra đăng nhập khi nhập sai Email và Mật khẩu</t>
  </si>
  <si>
    <t>1. Input các item không hợp lệ
2. Nhấn button [Đăng nhập]</t>
  </si>
  <si>
    <t>Kiểm tra đăng nhập Email hợp lệ, Mật khẩu 8 digits</t>
  </si>
  <si>
    <t>Kiểm tra đăng nhập Email hợp lệ, Mật khẩu 12 digits</t>
  </si>
  <si>
    <t>1, Input Email hợp lệ và Mật khẩu 8 digits
2. Nhấn button [Đăng nhập]</t>
  </si>
  <si>
    <t>1.Input Email hợp lệ và Mật khẩu 12 digits
2. Nhấn button [Đăng nhập]</t>
  </si>
  <si>
    <t>Kiểm tra nhập Mật khẩu 12 digits đúng và các item hợp lệ
các trường</t>
  </si>
  <si>
    <t>Đăng ký không thành công 
,thông báo "Không được bỏ trống các trường bắt buộc."</t>
  </si>
  <si>
    <t>Kiểm tra đăng ký khi nhập Họ tên có chứa kí tự đặc biệt</t>
  </si>
  <si>
    <t>1.Input [Họ tên] không hợp lệ và input các item khác hợp lệ
2.Nhấn [Đăng ký]</t>
  </si>
  <si>
    <t>Đăng ký không thành công 
,thông báo Họ tên có chứa kí tự đặc biệt không hợp lệ."</t>
  </si>
  <si>
    <t>Đăng ký không thành công 
,thông báo "Mật khẩu phải từ 8-12 kí tự."</t>
  </si>
  <si>
    <t>Kiểm tra đăng ký khi nhập Mật khẩu trên 12 digits</t>
  </si>
  <si>
    <t>1.Input [Mật khẩu] trên 12 digits và input các item khác hợp lệ
2.Nhấn [Đăng ký]</t>
  </si>
  <si>
    <t>Đăng ký không thành công 
,thông báo "Mật khẩu và Nhập lại mật khẩu không giống nhau"</t>
  </si>
  <si>
    <t>Kiểm tra đăng ký khi nhập Họ tên đã được đăng ký</t>
  </si>
  <si>
    <t>1.Input [Họ tên]  đã được đăng ký  và input các item khác hợp lệ
2.Nhấn [Đăng ký]</t>
  </si>
  <si>
    <t>Đăng ký không thành công 
,thông báo "Tên đăng nhập đã tồn tại"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</si>
</sst>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_ "/>
    <numFmt numFmtId="165" formatCode="0.0_);[Red]\(0.0\)"/>
  </numFmts>
  <fonts count="23">
    <font>
      <sz val="11"/>
      <color theme="1"/>
      <name val="Calibri"/>
      <family val="2"/>
      <scheme val="minor"/>
    </font>
    <font>
      <sz val="11"/>
      <color theme="1"/>
      <name val="Calibri"/>
      <family val="3"/>
      <charset val="128"/>
      <scheme val="minor"/>
    </font>
    <font>
      <sz val="11"/>
      <name val="MS PGothic"/>
      <family val="2"/>
    </font>
    <font>
      <sz val="11"/>
      <name val="Book Antiqua"/>
      <family val="1"/>
    </font>
    <font>
      <b/>
      <u/>
      <sz val="14"/>
      <name val="MS PGothic"/>
      <family val="2"/>
    </font>
    <font>
      <u/>
      <sz val="11"/>
      <name val="MS PGothic"/>
      <family val="2"/>
    </font>
    <font>
      <sz val="11"/>
      <color indexed="8"/>
      <name val="MS PGothic"/>
      <family val="2"/>
    </font>
    <font>
      <sz val="11"/>
      <name val="ＭＳ Ｐゴシック"/>
      <family val="2"/>
      <charset val="128"/>
    </font>
    <font>
      <sz val="9"/>
      <name val="MS PGothic"/>
      <family val="2"/>
    </font>
    <font>
      <sz val="11"/>
      <color theme="1"/>
      <name val="ＭＳ Ｐゴシック"/>
      <family val="2"/>
    </font>
    <font>
      <sz val="8"/>
      <color theme="1"/>
      <name val="Meiryo UI"/>
      <family val="2"/>
    </font>
    <font>
      <sz val="11"/>
      <color theme="1"/>
      <name val="Calibri Light"/>
      <family val="1"/>
      <scheme val="major"/>
    </font>
    <font>
      <sz val="11"/>
      <color theme="1"/>
      <name val="Calibri"/>
      <family val="2"/>
      <charset val="163"/>
      <scheme val="minor"/>
    </font>
    <font>
      <b/>
      <sz val="11"/>
      <color rgb="FF0070C0"/>
      <name val="Calibri Light"/>
      <family val="1"/>
      <scheme val="major"/>
    </font>
    <font>
      <sz val="10"/>
      <name val="Arial"/>
      <family val="2"/>
    </font>
    <font>
      <b/>
      <sz val="11"/>
      <color theme="1"/>
      <name val="Calibri Light"/>
      <family val="1"/>
      <scheme val="major"/>
    </font>
    <font>
      <b/>
      <sz val="12"/>
      <color theme="1"/>
      <name val="Calibri Light"/>
      <family val="1"/>
      <scheme val="major"/>
    </font>
    <font>
      <b/>
      <sz val="11"/>
      <color rgb="FFFF0000"/>
      <name val="Calibri Light"/>
      <family val="1"/>
      <scheme val="major"/>
    </font>
    <font>
      <b/>
      <sz val="11"/>
      <name val="Calibri Light"/>
      <family val="1"/>
      <scheme val="major"/>
    </font>
    <font>
      <b/>
      <sz val="11"/>
      <color indexed="8"/>
      <name val="Calibri Light"/>
      <family val="1"/>
      <scheme val="major"/>
    </font>
    <font>
      <sz val="11"/>
      <color theme="0"/>
      <name val="Calibri Light"/>
      <family val="1"/>
      <scheme val="major"/>
    </font>
    <font>
      <sz val="11"/>
      <color theme="1"/>
      <name val="Calibri Light"/>
      <family val="2"/>
      <scheme val="major"/>
    </font>
    <font>
      <b/>
      <sz val="11"/>
      <name val="Calibri Light"/>
      <family val="2"/>
      <scheme val="major"/>
    </font>
  </fonts>
  <fills count="8">
    <fill>
      <patternFill patternType="none"/>
    </fill>
    <fill>
      <patternFill patternType="gray125"/>
    </fill>
    <fill>
      <patternFill patternType="solid">
        <fgColor indexed="43"/>
        <bgColor indexed="64"/>
      </patternFill>
    </fill>
    <fill>
      <patternFill patternType="solid">
        <fgColor rgb="FFFFFF00"/>
        <bgColor indexed="64"/>
      </patternFill>
    </fill>
    <fill>
      <patternFill patternType="solid">
        <fgColor rgb="FF00B050"/>
        <bgColor indexed="64"/>
      </patternFill>
    </fill>
    <fill>
      <patternFill patternType="solid">
        <fgColor rgb="FFFF0000"/>
        <bgColor indexed="64"/>
      </patternFill>
    </fill>
    <fill>
      <patternFill patternType="solid">
        <fgColor theme="0"/>
        <bgColor indexed="64"/>
      </patternFill>
    </fill>
    <fill>
      <patternFill patternType="solid">
        <fgColor theme="1"/>
        <bgColor indexed="64"/>
      </patternFill>
    </fill>
  </fills>
  <borders count="10">
    <border>
      <left/>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9">
    <xf numFmtId="0" fontId="0" fillId="0" borderId="0"/>
    <xf numFmtId="0" fontId="1" fillId="0" borderId="0">
      <alignment vertical="center"/>
    </xf>
    <xf numFmtId="0" fontId="3" fillId="0" borderId="0"/>
    <xf numFmtId="0" fontId="7" fillId="0" borderId="0">
      <alignment vertical="center"/>
    </xf>
    <xf numFmtId="0" fontId="7" fillId="0" borderId="0"/>
    <xf numFmtId="0" fontId="9" fillId="0" borderId="0">
      <alignment vertical="center"/>
    </xf>
    <xf numFmtId="0" fontId="10" fillId="0" borderId="0">
      <alignment vertical="center"/>
    </xf>
    <xf numFmtId="0" fontId="12" fillId="0" borderId="0"/>
    <xf numFmtId="0" fontId="14" fillId="0" borderId="0"/>
  </cellStyleXfs>
  <cellXfs count="105">
    <xf numFmtId="0" fontId="0" fillId="0" borderId="0" xfId="0"/>
    <xf numFmtId="164" fontId="4" fillId="0" borderId="0" xfId="2" applyNumberFormat="1" applyFont="1" applyAlignment="1">
      <alignment vertical="center"/>
    </xf>
    <xf numFmtId="14" fontId="2" fillId="0" borderId="0" xfId="2" applyNumberFormat="1" applyFont="1" applyAlignment="1">
      <alignment horizontal="center" vertical="center"/>
    </xf>
    <xf numFmtId="0" fontId="2" fillId="0" borderId="0" xfId="2" applyFont="1" applyAlignment="1">
      <alignment vertical="center"/>
    </xf>
    <xf numFmtId="164" fontId="5" fillId="0" borderId="0" xfId="2" applyNumberFormat="1" applyFont="1" applyAlignment="1">
      <alignment vertical="center"/>
    </xf>
    <xf numFmtId="164" fontId="2" fillId="2" borderId="1" xfId="2" applyNumberFormat="1" applyFont="1" applyFill="1" applyBorder="1" applyAlignment="1">
      <alignment vertical="center"/>
    </xf>
    <xf numFmtId="14" fontId="2" fillId="2" borderId="1" xfId="2" applyNumberFormat="1" applyFont="1" applyFill="1" applyBorder="1" applyAlignment="1">
      <alignment horizontal="center" vertical="center"/>
    </xf>
    <xf numFmtId="164" fontId="2" fillId="0" borderId="2" xfId="2" applyNumberFormat="1" applyFont="1" applyBorder="1" applyAlignment="1">
      <alignment horizontal="center" vertical="center"/>
    </xf>
    <xf numFmtId="164" fontId="2" fillId="0" borderId="2" xfId="2" quotePrefix="1" applyNumberFormat="1" applyFont="1" applyBorder="1" applyAlignment="1">
      <alignment horizontal="center" vertical="center"/>
    </xf>
    <xf numFmtId="14" fontId="2" fillId="0" borderId="3" xfId="2" applyNumberFormat="1" applyFont="1" applyBorder="1" applyAlignment="1">
      <alignment horizontal="center" vertical="center"/>
    </xf>
    <xf numFmtId="165" fontId="2" fillId="0" borderId="2" xfId="2" quotePrefix="1" applyNumberFormat="1" applyFont="1" applyBorder="1" applyAlignment="1">
      <alignment horizontal="center" vertical="center"/>
    </xf>
    <xf numFmtId="165" fontId="6" fillId="0" borderId="2" xfId="2" applyNumberFormat="1" applyFont="1" applyBorder="1" applyAlignment="1">
      <alignment horizontal="center" vertical="center"/>
    </xf>
    <xf numFmtId="14" fontId="2" fillId="0" borderId="2" xfId="2" applyNumberFormat="1" applyFont="1" applyBorder="1" applyAlignment="1">
      <alignment horizontal="center" vertical="center"/>
    </xf>
    <xf numFmtId="164" fontId="2" fillId="0" borderId="3" xfId="2" applyNumberFormat="1" applyFont="1" applyBorder="1" applyAlignment="1">
      <alignment horizontal="center" vertical="center"/>
    </xf>
    <xf numFmtId="165" fontId="2" fillId="0" borderId="3" xfId="2" quotePrefix="1" applyNumberFormat="1" applyFont="1" applyBorder="1" applyAlignment="1">
      <alignment horizontal="center" vertical="center"/>
    </xf>
    <xf numFmtId="165" fontId="2" fillId="0" borderId="3" xfId="2" applyNumberFormat="1" applyFont="1" applyBorder="1" applyAlignment="1">
      <alignment horizontal="center" vertical="center"/>
    </xf>
    <xf numFmtId="164" fontId="2" fillId="0" borderId="4" xfId="2" applyNumberFormat="1" applyFont="1" applyBorder="1" applyAlignment="1">
      <alignment horizontal="center" vertical="center"/>
    </xf>
    <xf numFmtId="14" fontId="2" fillId="0" borderId="5" xfId="2" applyNumberFormat="1" applyFont="1" applyBorder="1" applyAlignment="1">
      <alignment horizontal="center" vertical="center"/>
    </xf>
    <xf numFmtId="165" fontId="2" fillId="0" borderId="5" xfId="2" quotePrefix="1" applyNumberFormat="1" applyFont="1" applyBorder="1" applyAlignment="1">
      <alignment horizontal="center" vertical="center"/>
    </xf>
    <xf numFmtId="0" fontId="11" fillId="0" borderId="0" xfId="7" applyFont="1"/>
    <xf numFmtId="0" fontId="15" fillId="0" borderId="3" xfId="8" applyFont="1" applyBorder="1" applyAlignment="1">
      <alignment horizontal="center" vertical="center" wrapText="1"/>
    </xf>
    <xf numFmtId="0" fontId="16" fillId="0" borderId="3" xfId="8" applyFont="1" applyBorder="1" applyAlignment="1">
      <alignment horizontal="left" vertical="center" wrapText="1"/>
    </xf>
    <xf numFmtId="0" fontId="15" fillId="0" borderId="3" xfId="8" applyFont="1" applyBorder="1" applyAlignment="1">
      <alignment horizontal="left" vertical="center" wrapText="1"/>
    </xf>
    <xf numFmtId="0" fontId="15" fillId="0" borderId="3" xfId="8" applyFont="1" applyBorder="1" applyAlignment="1">
      <alignment vertical="center" wrapText="1"/>
    </xf>
    <xf numFmtId="0" fontId="15" fillId="0" borderId="3" xfId="8" applyFont="1" applyBorder="1" applyAlignment="1">
      <alignment horizontal="center" vertical="top" wrapText="1"/>
    </xf>
    <xf numFmtId="0" fontId="15" fillId="3" borderId="3" xfId="8" applyFont="1" applyFill="1" applyBorder="1" applyAlignment="1">
      <alignment vertical="center" wrapText="1"/>
    </xf>
    <xf numFmtId="0" fontId="15" fillId="0" borderId="3" xfId="8" applyFont="1" applyBorder="1" applyAlignment="1">
      <alignment vertical="top" wrapText="1"/>
    </xf>
    <xf numFmtId="0" fontId="17" fillId="0" borderId="3" xfId="8" applyFont="1" applyBorder="1" applyAlignment="1">
      <alignment horizontal="center" vertical="center" wrapText="1"/>
    </xf>
    <xf numFmtId="0" fontId="18" fillId="0" borderId="3" xfId="8" applyFont="1" applyFill="1" applyBorder="1" applyAlignment="1">
      <alignment horizontal="center" vertical="center" wrapText="1"/>
    </xf>
    <xf numFmtId="0" fontId="18" fillId="0" borderId="3" xfId="8" applyFont="1" applyBorder="1" applyAlignment="1">
      <alignment vertical="center" wrapText="1"/>
    </xf>
    <xf numFmtId="0" fontId="18" fillId="0" borderId="3" xfId="8" applyFont="1" applyBorder="1" applyAlignment="1">
      <alignment horizontal="center" vertical="center" wrapText="1"/>
    </xf>
    <xf numFmtId="0" fontId="19" fillId="4" borderId="3" xfId="8" applyFont="1" applyFill="1" applyBorder="1" applyAlignment="1">
      <alignment horizontal="center" vertical="center" wrapText="1"/>
    </xf>
    <xf numFmtId="0" fontId="19" fillId="4" borderId="3" xfId="8" applyNumberFormat="1" applyFont="1" applyFill="1" applyBorder="1" applyAlignment="1">
      <alignment horizontal="center" vertical="center" wrapText="1"/>
    </xf>
    <xf numFmtId="0" fontId="11" fillId="0" borderId="3" xfId="7" applyFont="1" applyBorder="1"/>
    <xf numFmtId="0" fontId="11" fillId="6" borderId="3" xfId="7" applyFont="1" applyFill="1" applyBorder="1" applyAlignment="1"/>
    <xf numFmtId="0" fontId="11" fillId="6" borderId="3" xfId="7" applyFont="1" applyFill="1" applyBorder="1" applyAlignment="1">
      <alignment wrapText="1"/>
    </xf>
    <xf numFmtId="0" fontId="11" fillId="0" borderId="3" xfId="7" applyFont="1" applyBorder="1" applyAlignment="1">
      <alignment wrapText="1"/>
    </xf>
    <xf numFmtId="0" fontId="11" fillId="0" borderId="8" xfId="7" applyFont="1" applyBorder="1"/>
    <xf numFmtId="0" fontId="11" fillId="6" borderId="3" xfId="7" applyFont="1" applyFill="1" applyBorder="1"/>
    <xf numFmtId="0" fontId="11" fillId="0" borderId="3" xfId="7" applyFont="1" applyBorder="1" applyAlignment="1"/>
    <xf numFmtId="0" fontId="18" fillId="0" borderId="5" xfId="8" applyFont="1" applyBorder="1" applyAlignment="1">
      <alignment vertical="center" wrapText="1"/>
    </xf>
    <xf numFmtId="0" fontId="11" fillId="0" borderId="8" xfId="7" applyFont="1" applyBorder="1" applyAlignment="1"/>
    <xf numFmtId="0" fontId="11" fillId="0" borderId="2" xfId="7" applyFont="1" applyBorder="1"/>
    <xf numFmtId="0" fontId="11" fillId="0" borderId="5" xfId="7" applyFont="1" applyBorder="1" applyAlignment="1"/>
    <xf numFmtId="0" fontId="12" fillId="0" borderId="2" xfId="7" applyBorder="1" applyAlignment="1"/>
    <xf numFmtId="0" fontId="12" fillId="0" borderId="2" xfId="7" applyBorder="1" applyAlignment="1">
      <alignment vertical="center" wrapText="1"/>
    </xf>
    <xf numFmtId="0" fontId="11" fillId="0" borderId="3" xfId="7" applyFont="1" applyFill="1" applyBorder="1" applyAlignment="1">
      <alignment wrapText="1"/>
    </xf>
    <xf numFmtId="0" fontId="15" fillId="0" borderId="3" xfId="8" applyFont="1" applyFill="1" applyBorder="1" applyAlignment="1">
      <alignment horizontal="center" vertical="center" wrapText="1"/>
    </xf>
    <xf numFmtId="0" fontId="0" fillId="0" borderId="3" xfId="0" applyBorder="1"/>
    <xf numFmtId="0" fontId="21" fillId="0" borderId="3" xfId="0" applyFont="1" applyBorder="1" applyAlignment="1">
      <alignment wrapText="1"/>
    </xf>
    <xf numFmtId="0" fontId="21" fillId="0" borderId="3" xfId="0" applyFont="1" applyBorder="1"/>
    <xf numFmtId="0" fontId="0" fillId="0" borderId="3" xfId="0" applyFill="1" applyBorder="1"/>
    <xf numFmtId="0" fontId="21" fillId="0" borderId="3" xfId="0" applyFont="1" applyFill="1" applyBorder="1" applyAlignment="1">
      <alignment wrapText="1"/>
    </xf>
    <xf numFmtId="0" fontId="21" fillId="0" borderId="3" xfId="0" applyFont="1" applyFill="1" applyBorder="1"/>
    <xf numFmtId="0" fontId="0" fillId="0" borderId="0" xfId="0" applyFill="1"/>
    <xf numFmtId="0" fontId="22" fillId="0" borderId="3" xfId="8" applyFont="1" applyBorder="1" applyAlignment="1">
      <alignment horizontal="center" vertical="center" wrapText="1"/>
    </xf>
    <xf numFmtId="0" fontId="21" fillId="0" borderId="0" xfId="0" applyFont="1"/>
    <xf numFmtId="0" fontId="11" fillId="3" borderId="3" xfId="7" applyFont="1" applyFill="1" applyBorder="1"/>
    <xf numFmtId="0" fontId="18" fillId="3" borderId="3" xfId="8" applyFont="1" applyFill="1" applyBorder="1" applyAlignment="1">
      <alignment horizontal="center" vertical="center" wrapText="1"/>
    </xf>
    <xf numFmtId="0" fontId="11" fillId="3" borderId="3" xfId="7" applyFont="1" applyFill="1" applyBorder="1" applyAlignment="1">
      <alignment wrapText="1"/>
    </xf>
    <xf numFmtId="0" fontId="11" fillId="3" borderId="0" xfId="7" applyFont="1" applyFill="1"/>
    <xf numFmtId="0" fontId="2" fillId="0" borderId="3" xfId="2" applyFont="1" applyBorder="1" applyAlignment="1">
      <alignment horizontal="left" vertical="center" wrapText="1"/>
    </xf>
    <xf numFmtId="0" fontId="8" fillId="0" borderId="3" xfId="3" applyFont="1" applyBorder="1" applyAlignment="1">
      <alignment horizontal="left" vertical="center" wrapText="1"/>
    </xf>
    <xf numFmtId="0" fontId="2" fillId="2" borderId="5" xfId="2" applyFont="1" applyFill="1" applyBorder="1" applyAlignment="1">
      <alignment vertical="center" wrapText="1"/>
    </xf>
    <xf numFmtId="0" fontId="0" fillId="0" borderId="0" xfId="0"/>
    <xf numFmtId="0" fontId="2" fillId="0" borderId="2" xfId="2" applyFont="1" applyBorder="1" applyAlignment="1">
      <alignment horizontal="left" vertical="center" wrapText="1"/>
    </xf>
    <xf numFmtId="0" fontId="11" fillId="0" borderId="5" xfId="7" applyFont="1" applyBorder="1" applyAlignment="1">
      <alignment horizontal="center" vertical="center" wrapText="1"/>
    </xf>
    <xf numFmtId="0" fontId="11" fillId="0" borderId="2" xfId="7" applyFont="1" applyBorder="1" applyAlignment="1">
      <alignment horizontal="center" vertical="center"/>
    </xf>
    <xf numFmtId="0" fontId="13" fillId="0" borderId="6" xfId="7" applyFont="1" applyBorder="1" applyAlignment="1">
      <alignment horizontal="center" vertical="center" wrapText="1"/>
    </xf>
    <xf numFmtId="0" fontId="13" fillId="0" borderId="7" xfId="7" applyFont="1" applyBorder="1" applyAlignment="1">
      <alignment horizontal="center" vertical="center" wrapText="1"/>
    </xf>
    <xf numFmtId="0" fontId="19" fillId="4" borderId="6" xfId="8" applyFont="1" applyFill="1" applyBorder="1" applyAlignment="1">
      <alignment horizontal="center" vertical="center" wrapText="1"/>
    </xf>
    <xf numFmtId="0" fontId="19" fillId="4" borderId="8" xfId="8" applyFont="1" applyFill="1" applyBorder="1" applyAlignment="1">
      <alignment horizontal="center" vertical="center" wrapText="1"/>
    </xf>
    <xf numFmtId="0" fontId="20" fillId="5" borderId="9" xfId="7" applyFont="1" applyFill="1" applyBorder="1" applyAlignment="1"/>
    <xf numFmtId="0" fontId="11" fillId="0" borderId="5" xfId="7" applyFont="1" applyBorder="1" applyAlignment="1">
      <alignment vertical="center" wrapText="1"/>
    </xf>
    <xf numFmtId="0" fontId="11" fillId="0" borderId="4" xfId="7" applyFont="1" applyBorder="1" applyAlignment="1">
      <alignment vertical="center" wrapText="1"/>
    </xf>
    <xf numFmtId="0" fontId="11" fillId="6" borderId="5" xfId="7" applyFont="1" applyFill="1" applyBorder="1" applyAlignment="1">
      <alignment horizontal="center"/>
    </xf>
    <xf numFmtId="0" fontId="11" fillId="6" borderId="4" xfId="7" applyFont="1" applyFill="1" applyBorder="1" applyAlignment="1">
      <alignment horizontal="center"/>
    </xf>
    <xf numFmtId="0" fontId="11" fillId="6" borderId="2" xfId="7" applyFont="1" applyFill="1" applyBorder="1" applyAlignment="1">
      <alignment horizontal="center"/>
    </xf>
    <xf numFmtId="0" fontId="11" fillId="0" borderId="5" xfId="7" applyFont="1" applyBorder="1" applyAlignment="1">
      <alignment horizontal="center" wrapText="1"/>
    </xf>
    <xf numFmtId="0" fontId="11" fillId="0" borderId="2" xfId="7" applyFont="1" applyBorder="1" applyAlignment="1">
      <alignment horizontal="center" wrapText="1"/>
    </xf>
    <xf numFmtId="0" fontId="11" fillId="6" borderId="5" xfId="7" applyFont="1" applyFill="1" applyBorder="1" applyAlignment="1">
      <alignment horizontal="center" vertical="center"/>
    </xf>
    <xf numFmtId="0" fontId="11" fillId="6" borderId="4" xfId="7" applyFont="1" applyFill="1" applyBorder="1" applyAlignment="1">
      <alignment horizontal="center" vertical="center"/>
    </xf>
    <xf numFmtId="0" fontId="11" fillId="0" borderId="4" xfId="7" applyFont="1" applyBorder="1" applyAlignment="1">
      <alignment vertical="center"/>
    </xf>
    <xf numFmtId="0" fontId="11" fillId="0" borderId="5" xfId="7" applyFont="1" applyBorder="1" applyAlignment="1">
      <alignment vertical="center"/>
    </xf>
    <xf numFmtId="0" fontId="12" fillId="0" borderId="4" xfId="7" applyBorder="1" applyAlignment="1">
      <alignment vertical="center"/>
    </xf>
    <xf numFmtId="0" fontId="12" fillId="0" borderId="2" xfId="7" applyBorder="1" applyAlignment="1">
      <alignment vertical="center"/>
    </xf>
    <xf numFmtId="0" fontId="11" fillId="0" borderId="2" xfId="7" applyFont="1" applyBorder="1" applyAlignment="1">
      <alignment vertical="center"/>
    </xf>
    <xf numFmtId="0" fontId="20" fillId="7" borderId="6" xfId="7" applyFont="1" applyFill="1" applyBorder="1" applyAlignment="1">
      <alignment vertical="center" wrapText="1"/>
    </xf>
    <xf numFmtId="0" fontId="11" fillId="7" borderId="8" xfId="7" applyFont="1" applyFill="1" applyBorder="1" applyAlignment="1">
      <alignment vertical="center"/>
    </xf>
    <xf numFmtId="0" fontId="11" fillId="6" borderId="5" xfId="7" applyFont="1" applyFill="1" applyBorder="1" applyAlignment="1">
      <alignment vertical="center" wrapText="1"/>
    </xf>
    <xf numFmtId="0" fontId="12" fillId="0" borderId="5" xfId="7" applyBorder="1" applyAlignment="1">
      <alignment vertical="center"/>
    </xf>
    <xf numFmtId="0" fontId="20" fillId="7" borderId="6" xfId="7" applyFont="1" applyFill="1" applyBorder="1" applyAlignment="1"/>
    <xf numFmtId="0" fontId="11" fillId="7" borderId="8" xfId="7" applyFont="1" applyFill="1" applyBorder="1" applyAlignment="1"/>
    <xf numFmtId="0" fontId="11" fillId="6" borderId="3" xfId="7" applyFont="1" applyFill="1" applyBorder="1" applyAlignment="1">
      <alignment vertical="center" wrapText="1"/>
    </xf>
    <xf numFmtId="0" fontId="12" fillId="0" borderId="3" xfId="7" applyBorder="1" applyAlignment="1">
      <alignment vertical="center" wrapText="1"/>
    </xf>
    <xf numFmtId="0" fontId="11" fillId="0" borderId="5" xfId="7" applyFont="1" applyBorder="1" applyAlignment="1"/>
    <xf numFmtId="0" fontId="12" fillId="0" borderId="4" xfId="7" applyBorder="1" applyAlignment="1"/>
    <xf numFmtId="0" fontId="12" fillId="0" borderId="2" xfId="7" applyBorder="1" applyAlignment="1"/>
    <xf numFmtId="0" fontId="20" fillId="5" borderId="6" xfId="7" applyFont="1" applyFill="1" applyBorder="1" applyAlignment="1"/>
    <xf numFmtId="0" fontId="20" fillId="5" borderId="7" xfId="7" applyFont="1" applyFill="1" applyBorder="1" applyAlignment="1"/>
    <xf numFmtId="0" fontId="20" fillId="5" borderId="8" xfId="7" applyFont="1" applyFill="1" applyBorder="1" applyAlignment="1"/>
    <xf numFmtId="0" fontId="12" fillId="0" borderId="2" xfId="7" applyBorder="1" applyAlignment="1">
      <alignment vertical="center" wrapText="1"/>
    </xf>
    <xf numFmtId="0" fontId="20" fillId="5" borderId="6" xfId="7" applyFont="1" applyFill="1" applyBorder="1" applyAlignment="1">
      <alignment vertical="center"/>
    </xf>
    <xf numFmtId="0" fontId="12" fillId="0" borderId="7" xfId="7" applyBorder="1" applyAlignment="1">
      <alignment vertical="center"/>
    </xf>
    <xf numFmtId="0" fontId="12" fillId="0" borderId="8" xfId="7" applyBorder="1" applyAlignment="1">
      <alignment vertical="center"/>
    </xf>
  </cellXfs>
  <cellStyles count="9">
    <cellStyle name="Normal" xfId="0" builtinId="0"/>
    <cellStyle name="Normal 2" xfId="5"/>
    <cellStyle name="Normal 2 2 2 6 2" xfId="1"/>
    <cellStyle name="Normal 3" xfId="7"/>
    <cellStyle name="Normal 3 2" xfId="8"/>
    <cellStyle name="Normal 9 2" xfId="4"/>
    <cellStyle name="標準 2 2 3 5" xfId="3"/>
    <cellStyle name="標準 2 24" xfId="6"/>
    <cellStyle name="標準_テーブル定義書(データプロバイダ)(参照)_20081209132046" xfId="2"/>
  </cellStyles>
  <dxfs count="6">
    <dxf>
      <font>
        <color rgb="FFFF0000"/>
      </font>
    </dxf>
    <dxf>
      <font>
        <color rgb="FFFF0000"/>
      </font>
    </dxf>
    <dxf>
      <font>
        <color rgb="FFFF0000"/>
      </font>
    </dxf>
    <dxf>
      <font>
        <color rgb="FFFF0000"/>
      </font>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5"/>
      <tableStyleElement type="headerRow"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11</xdr:col>
      <xdr:colOff>200904</xdr:colOff>
      <xdr:row>18</xdr:row>
      <xdr:rowOff>162400</xdr:rowOff>
    </xdr:to>
    <xdr:pic>
      <xdr:nvPicPr>
        <xdr:cNvPr id="2" name="Picture 1"/>
        <xdr:cNvPicPr>
          <a:picLocks noChangeAspect="1"/>
        </xdr:cNvPicPr>
      </xdr:nvPicPr>
      <xdr:blipFill>
        <a:blip xmlns:r="http://schemas.openxmlformats.org/officeDocument/2006/relationships" r:embed="rId1"/>
        <a:stretch>
          <a:fillRect/>
        </a:stretch>
      </xdr:blipFill>
      <xdr:spPr>
        <a:xfrm>
          <a:off x="609600" y="190500"/>
          <a:ext cx="6296904" cy="34009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
  <sheetViews>
    <sheetView showGridLines="0" tabSelected="1" view="pageBreakPreview" zoomScaleNormal="100" zoomScaleSheetLayoutView="100" workbookViewId="0">
      <selection activeCell="F4" sqref="F4:O4"/>
    </sheetView>
  </sheetViews>
  <sheetFormatPr defaultRowHeight="15"/>
  <cols>
    <col min="3" max="3" width="12.42578125" bestFit="1" customWidth="1"/>
  </cols>
  <sheetData>
    <row r="1" spans="1:15" ht="17.25">
      <c r="A1" s="1" t="s">
        <v>1</v>
      </c>
      <c r="B1" s="1"/>
      <c r="C1" s="2"/>
      <c r="D1" s="2"/>
      <c r="E1" s="2"/>
      <c r="F1" s="3"/>
      <c r="G1" s="3"/>
      <c r="H1" s="3"/>
      <c r="I1" s="3"/>
      <c r="J1" s="3"/>
      <c r="K1" s="3"/>
      <c r="L1" s="3"/>
      <c r="M1" s="3"/>
      <c r="N1" s="3"/>
      <c r="O1" s="3"/>
    </row>
    <row r="2" spans="1:15">
      <c r="A2" s="4"/>
      <c r="B2" s="4"/>
      <c r="C2" s="2"/>
      <c r="D2" s="2"/>
      <c r="E2" s="2"/>
      <c r="F2" s="3"/>
      <c r="G2" s="3"/>
      <c r="H2" s="3"/>
      <c r="I2" s="3"/>
      <c r="J2" s="3"/>
      <c r="K2" s="3"/>
      <c r="L2" s="3"/>
      <c r="M2" s="3"/>
      <c r="N2" s="3"/>
      <c r="O2" s="3"/>
    </row>
    <row r="3" spans="1:15" ht="15.75" thickBot="1">
      <c r="A3" s="5" t="s">
        <v>2</v>
      </c>
      <c r="B3" s="5" t="s">
        <v>0</v>
      </c>
      <c r="C3" s="6" t="s">
        <v>3</v>
      </c>
      <c r="D3" s="6" t="s">
        <v>4</v>
      </c>
      <c r="E3" s="6" t="s">
        <v>5</v>
      </c>
      <c r="F3" s="63" t="s">
        <v>6</v>
      </c>
      <c r="G3" s="63"/>
      <c r="H3" s="63"/>
      <c r="I3" s="63"/>
      <c r="J3" s="63"/>
      <c r="K3" s="63"/>
      <c r="L3" s="63"/>
      <c r="M3" s="63"/>
      <c r="N3" s="63"/>
      <c r="O3" s="63"/>
    </row>
    <row r="4" spans="1:15" ht="15.75" thickTop="1">
      <c r="A4" s="7">
        <v>1</v>
      </c>
      <c r="B4" s="8" t="s">
        <v>9</v>
      </c>
      <c r="C4" s="9">
        <v>43492</v>
      </c>
      <c r="D4" s="10" t="s">
        <v>7</v>
      </c>
      <c r="E4" s="11" t="s">
        <v>10</v>
      </c>
      <c r="F4" s="61" t="s">
        <v>11</v>
      </c>
      <c r="G4" s="61"/>
      <c r="H4" s="61"/>
      <c r="I4" s="61"/>
      <c r="J4" s="61"/>
      <c r="K4" s="61"/>
      <c r="L4" s="61"/>
      <c r="M4" s="61"/>
      <c r="N4" s="61"/>
      <c r="O4" s="61"/>
    </row>
    <row r="5" spans="1:15" ht="15" customHeight="1">
      <c r="A5" s="7">
        <v>2</v>
      </c>
      <c r="B5" s="8"/>
      <c r="C5" s="9"/>
      <c r="D5" s="10"/>
      <c r="E5" s="11"/>
      <c r="F5" s="61"/>
      <c r="G5" s="61"/>
      <c r="H5" s="61"/>
      <c r="I5" s="61"/>
      <c r="J5" s="61"/>
      <c r="K5" s="61"/>
      <c r="L5" s="61"/>
      <c r="M5" s="61"/>
      <c r="N5" s="61"/>
      <c r="O5" s="61"/>
    </row>
    <row r="6" spans="1:15">
      <c r="A6" s="7">
        <v>3</v>
      </c>
      <c r="B6" s="8"/>
      <c r="C6" s="12"/>
      <c r="D6" s="10"/>
      <c r="E6" s="11"/>
      <c r="F6" s="64"/>
      <c r="G6" s="65"/>
      <c r="H6" s="65"/>
      <c r="I6" s="65"/>
      <c r="J6" s="65"/>
      <c r="K6" s="65"/>
      <c r="L6" s="65"/>
      <c r="M6" s="65"/>
      <c r="N6" s="65"/>
      <c r="O6" s="65"/>
    </row>
    <row r="7" spans="1:15">
      <c r="A7" s="13">
        <v>4</v>
      </c>
      <c r="B7" s="7"/>
      <c r="C7" s="12"/>
      <c r="D7" s="10"/>
      <c r="E7" s="11"/>
      <c r="F7" s="61"/>
      <c r="G7" s="61"/>
      <c r="H7" s="61"/>
      <c r="I7" s="61"/>
      <c r="J7" s="61"/>
      <c r="K7" s="61"/>
      <c r="L7" s="61"/>
      <c r="M7" s="61"/>
      <c r="N7" s="61"/>
      <c r="O7" s="61"/>
    </row>
    <row r="8" spans="1:15">
      <c r="A8" s="7">
        <v>5</v>
      </c>
      <c r="B8" s="7"/>
      <c r="C8" s="9"/>
      <c r="D8" s="10"/>
      <c r="E8" s="11"/>
      <c r="F8" s="61"/>
      <c r="G8" s="61"/>
      <c r="H8" s="61"/>
      <c r="I8" s="61"/>
      <c r="J8" s="61"/>
      <c r="K8" s="61"/>
      <c r="L8" s="61"/>
      <c r="M8" s="61"/>
      <c r="N8" s="61"/>
      <c r="O8" s="61"/>
    </row>
    <row r="9" spans="1:15">
      <c r="A9" s="13">
        <v>6</v>
      </c>
      <c r="B9" s="13"/>
      <c r="C9" s="9"/>
      <c r="D9" s="10"/>
      <c r="E9" s="11"/>
      <c r="F9" s="61"/>
      <c r="G9" s="61"/>
      <c r="H9" s="61"/>
      <c r="I9" s="61"/>
      <c r="J9" s="61"/>
      <c r="K9" s="61"/>
      <c r="L9" s="61"/>
      <c r="M9" s="61"/>
      <c r="N9" s="61"/>
      <c r="O9" s="61"/>
    </row>
    <row r="10" spans="1:15">
      <c r="A10" s="7">
        <v>7</v>
      </c>
      <c r="B10" s="7"/>
      <c r="C10" s="9"/>
      <c r="D10" s="14"/>
      <c r="E10" s="15"/>
      <c r="F10" s="61"/>
      <c r="G10" s="62"/>
      <c r="H10" s="62"/>
      <c r="I10" s="62"/>
      <c r="J10" s="62"/>
      <c r="K10" s="62"/>
      <c r="L10" s="62"/>
      <c r="M10" s="62"/>
      <c r="N10" s="62"/>
      <c r="O10" s="62"/>
    </row>
    <row r="11" spans="1:15">
      <c r="A11" s="13">
        <v>8</v>
      </c>
      <c r="B11" s="13"/>
      <c r="C11" s="9"/>
      <c r="D11" s="14"/>
      <c r="E11" s="15"/>
      <c r="F11" s="61"/>
      <c r="G11" s="62"/>
      <c r="H11" s="62"/>
      <c r="I11" s="62"/>
      <c r="J11" s="62"/>
      <c r="K11" s="62"/>
      <c r="L11" s="62"/>
      <c r="M11" s="62"/>
      <c r="N11" s="62"/>
      <c r="O11" s="62"/>
    </row>
    <row r="12" spans="1:15">
      <c r="A12" s="7">
        <v>9</v>
      </c>
      <c r="B12" s="7"/>
      <c r="C12" s="9"/>
      <c r="D12" s="14"/>
      <c r="E12" s="15"/>
      <c r="F12" s="61"/>
      <c r="G12" s="62"/>
      <c r="H12" s="62"/>
      <c r="I12" s="62"/>
      <c r="J12" s="62"/>
      <c r="K12" s="62"/>
      <c r="L12" s="62"/>
      <c r="M12" s="62"/>
      <c r="N12" s="62"/>
      <c r="O12" s="62"/>
    </row>
    <row r="13" spans="1:15">
      <c r="A13" s="13">
        <v>10</v>
      </c>
      <c r="B13" s="13"/>
      <c r="C13" s="9"/>
      <c r="D13" s="14"/>
      <c r="E13" s="15"/>
      <c r="F13" s="61"/>
      <c r="G13" s="62"/>
      <c r="H13" s="62"/>
      <c r="I13" s="62"/>
      <c r="J13" s="62"/>
      <c r="K13" s="62"/>
      <c r="L13" s="62"/>
      <c r="M13" s="62"/>
      <c r="N13" s="62"/>
      <c r="O13" s="62"/>
    </row>
    <row r="14" spans="1:15">
      <c r="A14" s="7">
        <v>11</v>
      </c>
      <c r="B14" s="16"/>
      <c r="C14" s="17"/>
      <c r="D14" s="18"/>
      <c r="E14" s="9"/>
      <c r="F14" s="61"/>
      <c r="G14" s="62"/>
      <c r="H14" s="62"/>
      <c r="I14" s="62"/>
      <c r="J14" s="62"/>
      <c r="K14" s="62"/>
      <c r="L14" s="62"/>
      <c r="M14" s="62"/>
      <c r="N14" s="62"/>
      <c r="O14" s="62"/>
    </row>
    <row r="15" spans="1:15">
      <c r="A15" s="13">
        <v>12</v>
      </c>
      <c r="B15" s="13"/>
      <c r="C15" s="9"/>
      <c r="D15" s="14"/>
      <c r="E15" s="9"/>
      <c r="F15" s="61"/>
      <c r="G15" s="62"/>
      <c r="H15" s="62"/>
      <c r="I15" s="62"/>
      <c r="J15" s="62"/>
      <c r="K15" s="62"/>
      <c r="L15" s="62"/>
      <c r="M15" s="62"/>
      <c r="N15" s="62"/>
      <c r="O15" s="62"/>
    </row>
    <row r="16" spans="1:15">
      <c r="A16" s="7">
        <v>13</v>
      </c>
      <c r="B16" s="7"/>
      <c r="C16" s="9"/>
      <c r="D16" s="14"/>
      <c r="E16" s="9"/>
      <c r="F16" s="61"/>
      <c r="G16" s="62"/>
      <c r="H16" s="62"/>
      <c r="I16" s="62"/>
      <c r="J16" s="62"/>
      <c r="K16" s="62"/>
      <c r="L16" s="62"/>
      <c r="M16" s="62"/>
      <c r="N16" s="62"/>
      <c r="O16" s="62"/>
    </row>
    <row r="17" spans="1:15">
      <c r="A17" s="13">
        <v>14</v>
      </c>
      <c r="B17" s="13"/>
      <c r="C17" s="9"/>
      <c r="D17" s="14"/>
      <c r="E17" s="15"/>
      <c r="F17" s="61"/>
      <c r="G17" s="62"/>
      <c r="H17" s="62"/>
      <c r="I17" s="62"/>
      <c r="J17" s="62"/>
      <c r="K17" s="62"/>
      <c r="L17" s="62"/>
      <c r="M17" s="62"/>
      <c r="N17" s="62"/>
      <c r="O17" s="62"/>
    </row>
    <row r="18" spans="1:15">
      <c r="A18" s="7">
        <v>15</v>
      </c>
      <c r="B18" s="7"/>
      <c r="C18" s="9"/>
      <c r="D18" s="14"/>
      <c r="E18" s="15"/>
      <c r="F18" s="61"/>
      <c r="G18" s="62"/>
      <c r="H18" s="62"/>
      <c r="I18" s="62"/>
      <c r="J18" s="62"/>
      <c r="K18" s="62"/>
      <c r="L18" s="62"/>
      <c r="M18" s="62"/>
      <c r="N18" s="62"/>
      <c r="O18" s="62"/>
    </row>
    <row r="19" spans="1:15">
      <c r="A19" s="13">
        <v>16</v>
      </c>
      <c r="B19" s="13"/>
      <c r="C19" s="9"/>
      <c r="D19" s="14"/>
      <c r="E19" s="15"/>
      <c r="F19" s="61"/>
      <c r="G19" s="62"/>
      <c r="H19" s="62"/>
      <c r="I19" s="62"/>
      <c r="J19" s="62"/>
      <c r="K19" s="62"/>
      <c r="L19" s="62"/>
      <c r="M19" s="62"/>
      <c r="N19" s="62"/>
      <c r="O19" s="62"/>
    </row>
  </sheetData>
  <mergeCells count="17">
    <mergeCell ref="F15:O15"/>
    <mergeCell ref="F16:O16"/>
    <mergeCell ref="F17:O17"/>
    <mergeCell ref="F18:O18"/>
    <mergeCell ref="F19:O19"/>
    <mergeCell ref="F14:O14"/>
    <mergeCell ref="F3:O3"/>
    <mergeCell ref="F4:O4"/>
    <mergeCell ref="F5:O5"/>
    <mergeCell ref="F6:O6"/>
    <mergeCell ref="F7:O7"/>
    <mergeCell ref="F8:O8"/>
    <mergeCell ref="F9:O9"/>
    <mergeCell ref="F10:O10"/>
    <mergeCell ref="F11:O11"/>
    <mergeCell ref="F12:O12"/>
    <mergeCell ref="F13:O13"/>
  </mergeCells>
  <pageMargins left="0.7" right="0.7" top="0.75" bottom="0.75" header="0.3" footer="0.3"/>
  <pageSetup paperSize="9" scale="5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5" tint="-0.249977111117893"/>
  </sheetPr>
  <dimension ref="A1:H36"/>
  <sheetViews>
    <sheetView zoomScale="85" zoomScaleNormal="85" workbookViewId="0">
      <selection activeCell="A17" sqref="A17:XFD17"/>
    </sheetView>
  </sheetViews>
  <sheetFormatPr defaultColWidth="9" defaultRowHeight="15"/>
  <cols>
    <col min="1" max="1" width="9" style="19"/>
    <col min="2" max="3" width="27.42578125" style="19" customWidth="1"/>
    <col min="4" max="4" width="9" style="19"/>
    <col min="5" max="5" width="28" style="19" customWidth="1"/>
    <col min="6" max="6" width="35.85546875" style="19" customWidth="1"/>
    <col min="7" max="7" width="9" style="19"/>
    <col min="8" max="8" width="36.5703125" style="19" customWidth="1"/>
    <col min="9" max="16384" width="9" style="19"/>
  </cols>
  <sheetData>
    <row r="1" spans="1:8">
      <c r="A1" s="68" t="s">
        <v>12</v>
      </c>
      <c r="B1" s="69"/>
      <c r="C1" s="69"/>
      <c r="D1" s="69"/>
      <c r="E1" s="69"/>
      <c r="F1" s="69"/>
      <c r="G1" s="69"/>
      <c r="H1" s="69"/>
    </row>
    <row r="2" spans="1:8" ht="15.75">
      <c r="A2" s="20"/>
      <c r="B2" s="21" t="s">
        <v>199</v>
      </c>
      <c r="C2" s="22"/>
      <c r="D2" s="20"/>
      <c r="E2" s="23"/>
      <c r="F2" s="23"/>
      <c r="G2" s="23"/>
      <c r="H2" s="23"/>
    </row>
    <row r="3" spans="1:8">
      <c r="A3" s="24"/>
      <c r="B3" s="25" t="s">
        <v>13</v>
      </c>
      <c r="C3" s="26">
        <f>COUNTA(D10:D73)</f>
        <v>27</v>
      </c>
      <c r="D3" s="24"/>
      <c r="E3" s="24"/>
      <c r="F3" s="24"/>
      <c r="G3" s="24"/>
      <c r="H3" s="24"/>
    </row>
    <row r="4" spans="1:8">
      <c r="A4" s="20"/>
      <c r="B4" s="27" t="s">
        <v>14</v>
      </c>
      <c r="C4" s="23">
        <f>C3-(C5+C6)</f>
        <v>27</v>
      </c>
      <c r="D4" s="20"/>
      <c r="E4" s="20" t="s">
        <v>15</v>
      </c>
      <c r="F4" s="20">
        <f>COUNTIF(D9:D2331,"High")</f>
        <v>0</v>
      </c>
      <c r="G4" s="20"/>
      <c r="H4" s="20"/>
    </row>
    <row r="5" spans="1:8">
      <c r="A5" s="20"/>
      <c r="B5" s="20" t="s">
        <v>16</v>
      </c>
      <c r="C5" s="23">
        <f>COUNTIF(G11:G73,"Passed")</f>
        <v>0</v>
      </c>
      <c r="D5" s="20"/>
      <c r="E5" s="20" t="s">
        <v>17</v>
      </c>
      <c r="F5" s="20">
        <f>COUNTIF(D10:D2332,"Medium")</f>
        <v>27</v>
      </c>
      <c r="G5" s="20"/>
      <c r="H5" s="20"/>
    </row>
    <row r="6" spans="1:8">
      <c r="A6" s="20"/>
      <c r="B6" s="20" t="s">
        <v>18</v>
      </c>
      <c r="C6" s="23">
        <f>COUNTIF(G11:G73,"Failed")</f>
        <v>0</v>
      </c>
      <c r="D6" s="20"/>
      <c r="E6" s="20" t="s">
        <v>19</v>
      </c>
      <c r="F6" s="20">
        <f>COUNTIF(D17:D2333,"Low")</f>
        <v>0</v>
      </c>
      <c r="G6" s="20"/>
      <c r="H6" s="20"/>
    </row>
    <row r="7" spans="1:8">
      <c r="A7" s="28"/>
      <c r="B7" s="29"/>
      <c r="C7" s="29"/>
      <c r="D7" s="30"/>
      <c r="E7" s="29"/>
      <c r="F7" s="29"/>
      <c r="G7" s="29"/>
      <c r="H7" s="29"/>
    </row>
    <row r="8" spans="1:8">
      <c r="A8" s="31" t="s">
        <v>20</v>
      </c>
      <c r="B8" s="70" t="s">
        <v>8</v>
      </c>
      <c r="C8" s="71"/>
      <c r="D8" s="31" t="s">
        <v>21</v>
      </c>
      <c r="E8" s="31" t="s">
        <v>22</v>
      </c>
      <c r="F8" s="32" t="s">
        <v>23</v>
      </c>
      <c r="G8" s="32" t="s">
        <v>24</v>
      </c>
      <c r="H8" s="32" t="s">
        <v>25</v>
      </c>
    </row>
    <row r="9" spans="1:8">
      <c r="A9" s="72" t="s">
        <v>200</v>
      </c>
      <c r="B9" s="72"/>
      <c r="C9" s="72"/>
      <c r="D9" s="72"/>
      <c r="E9" s="72"/>
      <c r="F9" s="72"/>
      <c r="G9" s="72"/>
      <c r="H9" s="72"/>
    </row>
    <row r="10" spans="1:8" s="54" customFormat="1" ht="30">
      <c r="A10" s="51" t="str">
        <f>IF(D11&lt;&gt;"","DK"&amp; (ROW()-9)-COUNTBLANK(D11:D$32),"")</f>
        <v>DK1</v>
      </c>
      <c r="B10" s="75" t="s">
        <v>27</v>
      </c>
      <c r="C10" s="51" t="s">
        <v>244</v>
      </c>
      <c r="D10" s="28" t="s">
        <v>17</v>
      </c>
      <c r="E10" s="52" t="s">
        <v>275</v>
      </c>
      <c r="F10" s="53" t="s">
        <v>276</v>
      </c>
      <c r="G10" s="51"/>
      <c r="H10" s="51"/>
    </row>
    <row r="11" spans="1:8" ht="240">
      <c r="A11" s="33" t="str">
        <f>IF(D11&lt;&gt;"","DK"&amp; (ROW()-9)-COUNTBLANK(D11:D$32),"")</f>
        <v>DK2</v>
      </c>
      <c r="B11" s="76"/>
      <c r="C11" s="35" t="s">
        <v>201</v>
      </c>
      <c r="D11" s="20" t="s">
        <v>17</v>
      </c>
      <c r="E11" s="36" t="s">
        <v>202</v>
      </c>
      <c r="F11" s="35" t="s">
        <v>203</v>
      </c>
      <c r="G11" s="34" t="s">
        <v>29</v>
      </c>
      <c r="H11" s="34"/>
    </row>
    <row r="12" spans="1:8" ht="30">
      <c r="A12" s="33" t="str">
        <f>IF(D11&lt;&gt;"","DK"&amp; (ROW()-9)-COUNTBLANK(D11:D$32),"")</f>
        <v>DK3</v>
      </c>
      <c r="B12" s="76"/>
      <c r="C12" s="35" t="s">
        <v>277</v>
      </c>
      <c r="D12" s="20" t="s">
        <v>17</v>
      </c>
      <c r="E12" s="36" t="s">
        <v>278</v>
      </c>
      <c r="F12" s="35" t="s">
        <v>249</v>
      </c>
      <c r="G12" s="34"/>
      <c r="H12" s="34"/>
    </row>
    <row r="13" spans="1:8" ht="30">
      <c r="A13" s="33" t="str">
        <f>IF(D11&lt;&gt;"","DK"&amp; (ROW()-9)-COUNTBLANK(D11:D$32),"")</f>
        <v>DK4</v>
      </c>
      <c r="B13" s="76"/>
      <c r="C13" s="35" t="s">
        <v>250</v>
      </c>
      <c r="D13" s="20" t="s">
        <v>17</v>
      </c>
      <c r="E13" s="36" t="s">
        <v>251</v>
      </c>
      <c r="F13" s="35" t="s">
        <v>252</v>
      </c>
      <c r="G13" s="34"/>
      <c r="H13" s="34"/>
    </row>
    <row r="14" spans="1:8" ht="75">
      <c r="A14" s="33" t="str">
        <f>IF(D11&lt;&gt;"","DK"&amp; (ROW()-9)-COUNTBLANK(D11:D$32),"")</f>
        <v>DK5</v>
      </c>
      <c r="B14" s="76"/>
      <c r="C14" s="35" t="s">
        <v>253</v>
      </c>
      <c r="D14" s="20" t="s">
        <v>17</v>
      </c>
      <c r="E14" s="36" t="s">
        <v>254</v>
      </c>
      <c r="F14" s="35" t="s">
        <v>255</v>
      </c>
      <c r="G14" s="34"/>
      <c r="H14" s="34"/>
    </row>
    <row r="15" spans="1:8" ht="30">
      <c r="A15" s="48" t="str">
        <f>IF(D11&lt;&gt;"","DK"&amp; (ROW()-9)-COUNTBLANK(D11:D$32),"")</f>
        <v>DK6</v>
      </c>
      <c r="B15" s="76"/>
      <c r="C15" s="35" t="s">
        <v>258</v>
      </c>
      <c r="D15" s="30" t="s">
        <v>17</v>
      </c>
      <c r="E15" s="36" t="s">
        <v>256</v>
      </c>
      <c r="F15" s="35" t="s">
        <v>257</v>
      </c>
      <c r="G15" s="34"/>
      <c r="H15" s="34"/>
    </row>
    <row r="16" spans="1:8" ht="30">
      <c r="A16" s="48" t="str">
        <f>IF(D11&lt;&gt;"","DK"&amp; (ROW()-9)-COUNTBLANK(D11:D$32),"")</f>
        <v>DK7</v>
      </c>
      <c r="B16" s="77"/>
      <c r="C16" s="35" t="s">
        <v>259</v>
      </c>
      <c r="D16" s="30" t="s">
        <v>17</v>
      </c>
      <c r="E16" s="36" t="s">
        <v>260</v>
      </c>
      <c r="F16" s="35" t="s">
        <v>261</v>
      </c>
      <c r="G16" s="34"/>
      <c r="H16" s="34"/>
    </row>
    <row r="17" spans="1:8" ht="45">
      <c r="A17" s="33" t="str">
        <f>IF(D11&lt;&gt;"","DK"&amp; (ROW()-9)-COUNTBLANK(D11:D$32),"")</f>
        <v>DK8</v>
      </c>
      <c r="B17" s="73" t="s">
        <v>204</v>
      </c>
      <c r="C17" s="36" t="s">
        <v>230</v>
      </c>
      <c r="D17" s="20" t="s">
        <v>17</v>
      </c>
      <c r="E17" s="36" t="s">
        <v>231</v>
      </c>
      <c r="F17" s="36" t="s">
        <v>320</v>
      </c>
      <c r="G17" s="33"/>
      <c r="H17" s="33"/>
    </row>
    <row r="18" spans="1:8" ht="45">
      <c r="A18" s="33" t="str">
        <f>IF(D11&lt;&gt;"","DK"&amp; (ROW()-9)-COUNTBLANK(D11:D$32),"")</f>
        <v>DK9</v>
      </c>
      <c r="B18" s="74"/>
      <c r="C18" s="46" t="s">
        <v>212</v>
      </c>
      <c r="D18" s="47" t="s">
        <v>17</v>
      </c>
      <c r="E18" s="46" t="s">
        <v>213</v>
      </c>
      <c r="F18" s="46" t="s">
        <v>214</v>
      </c>
      <c r="G18" s="33"/>
      <c r="H18" s="33"/>
    </row>
    <row r="19" spans="1:8" ht="45">
      <c r="A19" s="33" t="str">
        <f>IF(D11&lt;&gt;"","DK"&amp; (ROW()-9)-COUNTBLANK(D11:D$32),"")</f>
        <v>DK10</v>
      </c>
      <c r="B19" s="74"/>
      <c r="C19" s="36" t="s">
        <v>215</v>
      </c>
      <c r="D19" s="20" t="s">
        <v>17</v>
      </c>
      <c r="E19" s="36" t="s">
        <v>216</v>
      </c>
      <c r="F19" s="36" t="s">
        <v>217</v>
      </c>
      <c r="G19" s="33"/>
      <c r="H19" s="33"/>
    </row>
    <row r="20" spans="1:8" ht="45">
      <c r="A20" s="33" t="str">
        <f>IF(D11&lt;&gt;"","DK"&amp; (ROW()-9)-COUNTBLANK(D11:D$32),"")</f>
        <v>DK11</v>
      </c>
      <c r="B20" s="74"/>
      <c r="C20" s="36" t="s">
        <v>218</v>
      </c>
      <c r="D20" s="20" t="s">
        <v>17</v>
      </c>
      <c r="E20" s="36" t="s">
        <v>219</v>
      </c>
      <c r="F20" s="36" t="s">
        <v>225</v>
      </c>
      <c r="G20" s="33"/>
      <c r="H20" s="33"/>
    </row>
    <row r="21" spans="1:8" ht="60">
      <c r="A21" s="33" t="str">
        <f>IF(D11&lt;&gt;"","DK"&amp; (ROW()-9)-COUNTBLANK(D11:D$32),"")</f>
        <v>DK12</v>
      </c>
      <c r="B21" s="74"/>
      <c r="C21" s="36" t="s">
        <v>220</v>
      </c>
      <c r="D21" s="20" t="s">
        <v>17</v>
      </c>
      <c r="E21" s="36" t="s">
        <v>221</v>
      </c>
      <c r="F21" s="36" t="s">
        <v>224</v>
      </c>
      <c r="G21" s="33"/>
      <c r="H21" s="33"/>
    </row>
    <row r="22" spans="1:8" ht="45">
      <c r="A22" s="33" t="str">
        <f>IF(D11&lt;&gt;"","DK"&amp; (ROW()-9)-COUNTBLANK(D11:D$32),"")</f>
        <v>DK13</v>
      </c>
      <c r="B22" s="74"/>
      <c r="C22" s="36" t="s">
        <v>222</v>
      </c>
      <c r="D22" s="20" t="s">
        <v>17</v>
      </c>
      <c r="E22" s="36" t="s">
        <v>223</v>
      </c>
      <c r="F22" s="36" t="s">
        <v>226</v>
      </c>
      <c r="G22" s="33"/>
      <c r="H22" s="33"/>
    </row>
    <row r="23" spans="1:8" ht="45">
      <c r="A23" s="33" t="str">
        <f>IF(D11&lt;&gt;"","DK"&amp; (ROW()-9)-COUNTBLANK(D11:D$32),"")</f>
        <v>DK14</v>
      </c>
      <c r="B23" s="74"/>
      <c r="C23" s="36" t="s">
        <v>227</v>
      </c>
      <c r="D23" s="20" t="s">
        <v>17</v>
      </c>
      <c r="E23" s="36" t="s">
        <v>228</v>
      </c>
      <c r="F23" s="36" t="s">
        <v>229</v>
      </c>
      <c r="G23" s="33"/>
      <c r="H23" s="33"/>
    </row>
    <row r="24" spans="1:8" ht="45">
      <c r="A24" s="33" t="str">
        <f>IF(D11&lt;&gt;"","DK"&amp; (ROW()-9)-COUNTBLANK(D11:D$32),"")</f>
        <v>DK15</v>
      </c>
      <c r="B24" s="74"/>
      <c r="C24" s="36" t="s">
        <v>321</v>
      </c>
      <c r="D24" s="20" t="s">
        <v>17</v>
      </c>
      <c r="E24" s="36" t="s">
        <v>322</v>
      </c>
      <c r="F24" s="36" t="s">
        <v>323</v>
      </c>
      <c r="G24" s="33"/>
      <c r="H24" s="33"/>
    </row>
    <row r="25" spans="1:8" ht="45">
      <c r="A25" s="33" t="str">
        <f>IF(D11&lt;&gt;"","DK"&amp; (ROW()-9)-COUNTBLANK(D11:D$32),"")</f>
        <v>DK16</v>
      </c>
      <c r="B25" s="74"/>
      <c r="C25" s="36" t="s">
        <v>205</v>
      </c>
      <c r="D25" s="20" t="s">
        <v>17</v>
      </c>
      <c r="E25" s="36" t="s">
        <v>206</v>
      </c>
      <c r="F25" s="36" t="s">
        <v>207</v>
      </c>
      <c r="G25" s="33"/>
      <c r="H25" s="33"/>
    </row>
    <row r="26" spans="1:8" ht="60">
      <c r="A26" s="33" t="str">
        <f>IF(D11&lt;&gt;"","DK"&amp; (ROW()-9)-COUNTBLANK(D11:D$32),"")</f>
        <v>DK17</v>
      </c>
      <c r="B26" s="74"/>
      <c r="C26" s="36" t="s">
        <v>288</v>
      </c>
      <c r="D26" s="20" t="s">
        <v>17</v>
      </c>
      <c r="E26" s="36" t="s">
        <v>210</v>
      </c>
      <c r="F26" s="36" t="s">
        <v>211</v>
      </c>
      <c r="G26" s="33"/>
      <c r="H26" s="33"/>
    </row>
    <row r="27" spans="1:8" ht="60">
      <c r="A27" s="33" t="str">
        <f>IF(D11&lt;&gt;"","DK"&amp; (ROW()-9)-COUNTBLANK(D11:D$32),"")</f>
        <v>DK18</v>
      </c>
      <c r="B27" s="74"/>
      <c r="C27" s="36" t="s">
        <v>234</v>
      </c>
      <c r="D27" s="20" t="s">
        <v>17</v>
      </c>
      <c r="E27" s="36" t="s">
        <v>235</v>
      </c>
      <c r="F27" s="36" t="s">
        <v>324</v>
      </c>
      <c r="G27" s="33"/>
      <c r="H27" s="33"/>
    </row>
    <row r="28" spans="1:8" ht="60">
      <c r="A28" s="33" t="str">
        <f>IF(D11&lt;&gt;"","DK"&amp; (ROW()-9)-COUNTBLANK(D11:D$32),"")</f>
        <v>DK19</v>
      </c>
      <c r="B28" s="74"/>
      <c r="C28" s="36" t="s">
        <v>325</v>
      </c>
      <c r="D28" s="20" t="s">
        <v>17</v>
      </c>
      <c r="E28" s="36" t="s">
        <v>326</v>
      </c>
      <c r="F28" s="36" t="s">
        <v>324</v>
      </c>
      <c r="G28" s="33"/>
      <c r="H28" s="33"/>
    </row>
    <row r="29" spans="1:8" ht="60">
      <c r="A29" s="33" t="str">
        <f>IF(D25&lt;&gt;"","DK"&amp; (ROW()-9)-COUNTBLANK(D25:D$32),"")</f>
        <v>DK20</v>
      </c>
      <c r="B29" s="74"/>
      <c r="C29" s="36" t="s">
        <v>208</v>
      </c>
      <c r="D29" s="20" t="s">
        <v>17</v>
      </c>
      <c r="E29" s="36" t="s">
        <v>209</v>
      </c>
      <c r="F29" s="36" t="s">
        <v>327</v>
      </c>
      <c r="G29" s="33"/>
      <c r="H29" s="33"/>
    </row>
    <row r="30" spans="1:8" ht="60">
      <c r="A30" s="33" t="str">
        <f>IF(D27&lt;&gt;"","DK"&amp; (ROW()-9)-COUNTBLANK(D27:D$32),"")</f>
        <v>DK21</v>
      </c>
      <c r="B30" s="74"/>
      <c r="C30" s="36" t="s">
        <v>328</v>
      </c>
      <c r="D30" s="20" t="s">
        <v>17</v>
      </c>
      <c r="E30" s="36" t="s">
        <v>329</v>
      </c>
      <c r="F30" s="36" t="s">
        <v>330</v>
      </c>
      <c r="G30" s="33"/>
      <c r="H30" s="33"/>
    </row>
    <row r="31" spans="1:8" ht="45">
      <c r="A31" s="33" t="str">
        <f>IF(D11&lt;&gt;"","DK"&amp; (ROW()-9)-COUNTBLANK(D11:D$32),"")</f>
        <v>DK22</v>
      </c>
      <c r="B31" s="66" t="s">
        <v>232</v>
      </c>
      <c r="C31" s="36" t="s">
        <v>236</v>
      </c>
      <c r="D31" s="20" t="s">
        <v>17</v>
      </c>
      <c r="E31" s="36" t="s">
        <v>237</v>
      </c>
      <c r="F31" s="36" t="s">
        <v>233</v>
      </c>
      <c r="G31" s="33"/>
      <c r="H31" s="37"/>
    </row>
    <row r="32" spans="1:8" ht="45">
      <c r="A32" s="33" t="str">
        <f>IF(D11&lt;&gt;"","DK"&amp; (ROW()-9)-COUNTBLANK(D11:D$32),"")</f>
        <v>DK23</v>
      </c>
      <c r="B32" s="67"/>
      <c r="C32" s="36" t="s">
        <v>319</v>
      </c>
      <c r="D32" s="20" t="s">
        <v>17</v>
      </c>
      <c r="E32" s="36" t="s">
        <v>238</v>
      </c>
      <c r="F32" s="36" t="s">
        <v>233</v>
      </c>
      <c r="G32" s="33"/>
      <c r="H32" s="37"/>
    </row>
    <row r="33" spans="1:8" ht="75">
      <c r="A33" s="33" t="str">
        <f>IF(D11&lt;&gt;"","DK"&amp; (ROW()-9)-COUNTBLANK(D11:D$32),"")</f>
        <v>DK24</v>
      </c>
      <c r="B33" s="66"/>
      <c r="C33" s="36" t="s">
        <v>262</v>
      </c>
      <c r="D33" s="20" t="s">
        <v>17</v>
      </c>
      <c r="E33" s="36" t="s">
        <v>282</v>
      </c>
      <c r="F33" s="36" t="s">
        <v>283</v>
      </c>
      <c r="G33" s="33"/>
      <c r="H33" s="37"/>
    </row>
    <row r="34" spans="1:8" ht="165">
      <c r="A34" s="33" t="str">
        <f>IF(D11&lt;&gt;"","DK"&amp; (ROW()-9)-COUNTBLANK(D11:D$32),"")</f>
        <v>DK25</v>
      </c>
      <c r="B34" s="67"/>
      <c r="C34" s="36" t="s">
        <v>279</v>
      </c>
      <c r="D34" s="20" t="s">
        <v>17</v>
      </c>
      <c r="E34" s="36" t="s">
        <v>280</v>
      </c>
      <c r="F34" s="36" t="s">
        <v>281</v>
      </c>
      <c r="G34" s="33"/>
      <c r="H34" s="37"/>
    </row>
    <row r="35" spans="1:8" ht="75">
      <c r="A35" s="33" t="str">
        <f>IF(D11&lt;&gt;"","DK"&amp; (ROW()-9)-COUNTBLANK(D11:D$32),"")</f>
        <v>DK26</v>
      </c>
      <c r="B35" s="66"/>
      <c r="C35" s="36" t="s">
        <v>269</v>
      </c>
      <c r="D35" s="20" t="s">
        <v>17</v>
      </c>
      <c r="E35" s="36" t="s">
        <v>284</v>
      </c>
      <c r="F35" s="36" t="s">
        <v>271</v>
      </c>
      <c r="G35" s="33"/>
      <c r="H35" s="37"/>
    </row>
    <row r="36" spans="1:8" ht="45">
      <c r="A36" s="33" t="str">
        <f>IF(D11&lt;&gt;"","DK"&amp; (ROW()-9)-COUNTBLANK(D11:D$32),"")</f>
        <v>DK27</v>
      </c>
      <c r="B36" s="67"/>
      <c r="C36" s="36" t="s">
        <v>285</v>
      </c>
      <c r="D36" s="20" t="s">
        <v>17</v>
      </c>
      <c r="E36" s="36" t="s">
        <v>286</v>
      </c>
      <c r="F36" s="36" t="s">
        <v>287</v>
      </c>
      <c r="G36" s="33"/>
      <c r="H36" s="37"/>
    </row>
  </sheetData>
  <autoFilter ref="A8:H32">
    <filterColumn colId="1" showButton="0"/>
    <filterColumn colId="6">
      <iconFilter iconSet="3Arrows"/>
    </filterColumn>
  </autoFilter>
  <mergeCells count="8">
    <mergeCell ref="B33:B34"/>
    <mergeCell ref="B35:B36"/>
    <mergeCell ref="A1:H1"/>
    <mergeCell ref="B8:C8"/>
    <mergeCell ref="A9:H9"/>
    <mergeCell ref="B17:B30"/>
    <mergeCell ref="B31:B32"/>
    <mergeCell ref="B10:B16"/>
  </mergeCells>
  <conditionalFormatting sqref="G1:G8">
    <cfRule type="containsText" dxfId="3" priority="1" stopIfTrue="1" operator="containsText" text="Failed">
      <formula>NOT(ISERROR(SEARCH("Failed",G1)))</formula>
    </cfRule>
  </conditionalFormatting>
  <dataValidations count="1">
    <dataValidation type="list" allowBlank="1" showInputMessage="1" showErrorMessage="1" sqref="D2:D7 D10:D36">
      <formula1>"High,Medium,Low"</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00B0F0"/>
  </sheetPr>
  <dimension ref="A1:H30"/>
  <sheetViews>
    <sheetView zoomScale="85" zoomScaleNormal="85" workbookViewId="0">
      <selection activeCell="G26" sqref="G26"/>
    </sheetView>
  </sheetViews>
  <sheetFormatPr defaultColWidth="9" defaultRowHeight="15"/>
  <cols>
    <col min="1" max="1" width="9" style="19"/>
    <col min="2" max="3" width="27.42578125" style="19" customWidth="1"/>
    <col min="4" max="4" width="9" style="19"/>
    <col min="5" max="5" width="28" style="19" customWidth="1"/>
    <col min="6" max="6" width="35.85546875" style="19" customWidth="1"/>
    <col min="7" max="7" width="9" style="19"/>
    <col min="8" max="8" width="36.5703125" style="19" customWidth="1"/>
    <col min="9" max="16384" width="9" style="19"/>
  </cols>
  <sheetData>
    <row r="1" spans="1:8">
      <c r="A1" s="68" t="s">
        <v>12</v>
      </c>
      <c r="B1" s="69"/>
      <c r="C1" s="69"/>
      <c r="D1" s="69"/>
      <c r="E1" s="69"/>
      <c r="F1" s="69"/>
      <c r="G1" s="69"/>
      <c r="H1" s="69"/>
    </row>
    <row r="2" spans="1:8" ht="15.75">
      <c r="A2" s="20"/>
      <c r="B2" s="21" t="s">
        <v>199</v>
      </c>
      <c r="C2" s="22"/>
      <c r="D2" s="20"/>
      <c r="E2" s="23"/>
      <c r="F2" s="23"/>
      <c r="G2" s="23"/>
      <c r="H2" s="23"/>
    </row>
    <row r="3" spans="1:8">
      <c r="A3" s="24"/>
      <c r="B3" s="25" t="s">
        <v>13</v>
      </c>
      <c r="C3" s="26">
        <f>COUNTA(D9:D30)</f>
        <v>21</v>
      </c>
      <c r="D3" s="24"/>
      <c r="E3" s="24"/>
      <c r="F3" s="24"/>
      <c r="G3" s="24"/>
      <c r="H3" s="24"/>
    </row>
    <row r="4" spans="1:8">
      <c r="A4" s="20"/>
      <c r="B4" s="27" t="s">
        <v>14</v>
      </c>
      <c r="C4" s="23">
        <f>C3-(C5+C6)</f>
        <v>21</v>
      </c>
      <c r="D4" s="20"/>
      <c r="E4" s="20" t="s">
        <v>15</v>
      </c>
      <c r="F4" s="20">
        <f>COUNTIF(D9:D2185,"High")</f>
        <v>0</v>
      </c>
      <c r="G4" s="20"/>
      <c r="H4" s="20"/>
    </row>
    <row r="5" spans="1:8">
      <c r="A5" s="20"/>
      <c r="B5" s="20" t="s">
        <v>16</v>
      </c>
      <c r="C5" s="23">
        <f>COUNTIF(G9:G30,"Passed")</f>
        <v>0</v>
      </c>
      <c r="D5" s="20"/>
      <c r="E5" s="20" t="s">
        <v>17</v>
      </c>
      <c r="F5" s="20">
        <f>COUNTIF(D9:D2186,"Medium")</f>
        <v>21</v>
      </c>
      <c r="G5" s="20"/>
      <c r="H5" s="20"/>
    </row>
    <row r="6" spans="1:8">
      <c r="A6" s="20"/>
      <c r="B6" s="20" t="s">
        <v>18</v>
      </c>
      <c r="C6" s="23">
        <f>COUNTIF(G9:G30,"Failed")</f>
        <v>0</v>
      </c>
      <c r="D6" s="20"/>
      <c r="E6" s="20" t="s">
        <v>19</v>
      </c>
      <c r="F6" s="20">
        <f>COUNTIF(D9:D2187,"Low")</f>
        <v>0</v>
      </c>
      <c r="G6" s="20"/>
      <c r="H6" s="20"/>
    </row>
    <row r="7" spans="1:8">
      <c r="A7" s="28"/>
      <c r="B7" s="29"/>
      <c r="C7" s="29"/>
      <c r="D7" s="30"/>
      <c r="E7" s="29"/>
      <c r="F7" s="29"/>
      <c r="G7" s="29"/>
      <c r="H7" s="29"/>
    </row>
    <row r="8" spans="1:8">
      <c r="A8" s="31" t="s">
        <v>20</v>
      </c>
      <c r="B8" s="70" t="s">
        <v>8</v>
      </c>
      <c r="C8" s="71"/>
      <c r="D8" s="31" t="s">
        <v>21</v>
      </c>
      <c r="E8" s="31" t="s">
        <v>22</v>
      </c>
      <c r="F8" s="32" t="s">
        <v>23</v>
      </c>
      <c r="G8" s="32" t="s">
        <v>24</v>
      </c>
      <c r="H8" s="32" t="s">
        <v>25</v>
      </c>
    </row>
    <row r="9" spans="1:8">
      <c r="A9" s="72" t="s">
        <v>26</v>
      </c>
      <c r="B9" s="72"/>
      <c r="C9" s="72"/>
      <c r="D9" s="72"/>
      <c r="E9" s="72"/>
      <c r="F9" s="72"/>
      <c r="G9" s="72"/>
      <c r="H9" s="72"/>
    </row>
    <row r="10" spans="1:8" customFormat="1" ht="30">
      <c r="A10" s="48" t="str">
        <f>IF(D11&lt;&gt;"","DN"&amp; (ROW()-9)-COUNTBLANK(D10:D$30),"")</f>
        <v>DN1</v>
      </c>
      <c r="B10" s="80" t="s">
        <v>27</v>
      </c>
      <c r="C10" s="48" t="s">
        <v>244</v>
      </c>
      <c r="D10" s="30" t="s">
        <v>17</v>
      </c>
      <c r="E10" s="49" t="s">
        <v>245</v>
      </c>
      <c r="F10" s="50" t="s">
        <v>246</v>
      </c>
      <c r="G10" s="48"/>
      <c r="H10" s="48"/>
    </row>
    <row r="11" spans="1:8" ht="150">
      <c r="A11" s="48" t="str">
        <f>IF(D12&lt;&gt;"","DN"&amp; (ROW()-9)-COUNTBLANK(D11:D$30),"")</f>
        <v>DN2</v>
      </c>
      <c r="B11" s="81"/>
      <c r="C11" s="35" t="s">
        <v>28</v>
      </c>
      <c r="D11" s="30" t="s">
        <v>17</v>
      </c>
      <c r="E11" s="36" t="s">
        <v>239</v>
      </c>
      <c r="F11" s="35" t="s">
        <v>240</v>
      </c>
      <c r="G11" s="34" t="s">
        <v>29</v>
      </c>
      <c r="H11" s="34"/>
    </row>
    <row r="12" spans="1:8" ht="30">
      <c r="A12" s="48" t="str">
        <f>IF(D13&lt;&gt;"","DN"&amp; (ROW()-9)-COUNTBLANK(D12:D$30),"")</f>
        <v>DN3</v>
      </c>
      <c r="B12" s="81"/>
      <c r="C12" s="35" t="s">
        <v>247</v>
      </c>
      <c r="D12" s="30" t="s">
        <v>17</v>
      </c>
      <c r="E12" s="36" t="s">
        <v>248</v>
      </c>
      <c r="F12" s="35" t="s">
        <v>249</v>
      </c>
      <c r="G12" s="34"/>
      <c r="H12" s="34"/>
    </row>
    <row r="13" spans="1:8" ht="30">
      <c r="A13" s="48" t="str">
        <f>IF(D14&lt;&gt;"","DN"&amp; (ROW()-9)-COUNTBLANK(D13:D$30),"")</f>
        <v>DN4</v>
      </c>
      <c r="B13" s="81"/>
      <c r="C13" s="35" t="s">
        <v>250</v>
      </c>
      <c r="D13" s="30" t="s">
        <v>17</v>
      </c>
      <c r="E13" s="36" t="s">
        <v>251</v>
      </c>
      <c r="F13" s="35" t="s">
        <v>252</v>
      </c>
      <c r="G13" s="34"/>
      <c r="H13" s="34"/>
    </row>
    <row r="14" spans="1:8" ht="75">
      <c r="A14" s="48" t="str">
        <f>IF(D15&lt;&gt;"","DN"&amp; (ROW()-9)-COUNTBLANK(D14:D$30),"")</f>
        <v>DN5</v>
      </c>
      <c r="B14" s="81"/>
      <c r="C14" s="35" t="s">
        <v>253</v>
      </c>
      <c r="D14" s="30" t="s">
        <v>17</v>
      </c>
      <c r="E14" s="36" t="s">
        <v>254</v>
      </c>
      <c r="F14" s="35" t="s">
        <v>255</v>
      </c>
      <c r="G14" s="34"/>
      <c r="H14" s="34"/>
    </row>
    <row r="15" spans="1:8" ht="30">
      <c r="A15" s="48" t="str">
        <f>IF(D16&lt;&gt;"","DN"&amp; (ROW()-9)-COUNTBLANK(D15:D$30),"")</f>
        <v>DN6</v>
      </c>
      <c r="B15" s="81"/>
      <c r="C15" s="35" t="s">
        <v>258</v>
      </c>
      <c r="D15" s="30" t="s">
        <v>17</v>
      </c>
      <c r="E15" s="36" t="s">
        <v>256</v>
      </c>
      <c r="F15" s="35" t="s">
        <v>257</v>
      </c>
      <c r="G15" s="34"/>
      <c r="H15" s="34"/>
    </row>
    <row r="16" spans="1:8" ht="45">
      <c r="A16" s="48" t="str">
        <f>IF(D17&lt;&gt;"","DN"&amp; (ROW()-9)-COUNTBLANK(D16:D$30),"")</f>
        <v>DN7</v>
      </c>
      <c r="B16" s="73" t="s">
        <v>30</v>
      </c>
      <c r="C16" s="36" t="s">
        <v>243</v>
      </c>
      <c r="D16" s="30" t="s">
        <v>17</v>
      </c>
      <c r="E16" s="36" t="s">
        <v>303</v>
      </c>
      <c r="F16" s="36" t="s">
        <v>293</v>
      </c>
      <c r="G16" s="33"/>
      <c r="H16" s="33"/>
    </row>
    <row r="17" spans="1:8" ht="45">
      <c r="A17" s="48" t="str">
        <f>IF(D18&lt;&gt;"","DN"&amp; (ROW()-9)-COUNTBLANK(D17:D$30),"")</f>
        <v>DN8</v>
      </c>
      <c r="B17" s="74"/>
      <c r="C17" s="36" t="s">
        <v>241</v>
      </c>
      <c r="D17" s="30" t="s">
        <v>17</v>
      </c>
      <c r="E17" s="36" t="s">
        <v>302</v>
      </c>
      <c r="F17" s="36" t="s">
        <v>294</v>
      </c>
      <c r="G17" s="33"/>
      <c r="H17" s="33"/>
    </row>
    <row r="18" spans="1:8" ht="45">
      <c r="A18" s="48" t="str">
        <f>IF(D19&lt;&gt;"","DN"&amp; (ROW()-9)-COUNTBLANK(D18:D$30),"")</f>
        <v>DN9</v>
      </c>
      <c r="B18" s="74"/>
      <c r="C18" s="36" t="s">
        <v>242</v>
      </c>
      <c r="D18" s="30" t="s">
        <v>17</v>
      </c>
      <c r="E18" s="36" t="s">
        <v>295</v>
      </c>
      <c r="F18" s="36" t="s">
        <v>296</v>
      </c>
      <c r="G18" s="33"/>
      <c r="H18" s="33"/>
    </row>
    <row r="19" spans="1:8" ht="45">
      <c r="A19" s="48" t="str">
        <f>IF(D20&lt;&gt;"","DN"&amp; (ROW()-9)-COUNTBLANK(D19:D$30),"")</f>
        <v>DN10</v>
      </c>
      <c r="B19" s="74"/>
      <c r="C19" s="36" t="s">
        <v>297</v>
      </c>
      <c r="D19" s="30" t="s">
        <v>17</v>
      </c>
      <c r="E19" s="36" t="s">
        <v>301</v>
      </c>
      <c r="F19" s="36" t="s">
        <v>298</v>
      </c>
      <c r="G19" s="33"/>
      <c r="H19" s="33"/>
    </row>
    <row r="20" spans="1:8" ht="45">
      <c r="A20" s="48" t="str">
        <f>IF(D21&lt;&gt;"","DN"&amp; (ROW()-9)-COUNTBLANK(D20:D$30),"")</f>
        <v>DN11</v>
      </c>
      <c r="B20" s="74"/>
      <c r="C20" s="36" t="s">
        <v>299</v>
      </c>
      <c r="D20" s="30" t="s">
        <v>17</v>
      </c>
      <c r="E20" s="36" t="s">
        <v>300</v>
      </c>
      <c r="F20" s="36" t="s">
        <v>304</v>
      </c>
      <c r="G20" s="33"/>
      <c r="H20" s="33"/>
    </row>
    <row r="21" spans="1:8" ht="45">
      <c r="A21" s="48" t="str">
        <f>IF(D22&lt;&gt;"","DN"&amp; (ROW()-9)-COUNTBLANK(D21:D$30),"")</f>
        <v>DN12</v>
      </c>
      <c r="B21" s="74"/>
      <c r="C21" s="36" t="s">
        <v>311</v>
      </c>
      <c r="D21" s="30" t="s">
        <v>17</v>
      </c>
      <c r="E21" s="36" t="s">
        <v>305</v>
      </c>
      <c r="F21" s="36" t="s">
        <v>304</v>
      </c>
      <c r="G21" s="33"/>
      <c r="H21" s="33"/>
    </row>
    <row r="22" spans="1:8" ht="45">
      <c r="A22" s="48" t="str">
        <f>IF(D23&lt;&gt;"","DN"&amp; (ROW()-9)-COUNTBLANK(D22:D$30),"")</f>
        <v>DN13</v>
      </c>
      <c r="B22" s="82"/>
      <c r="C22" s="36" t="s">
        <v>312</v>
      </c>
      <c r="D22" s="30" t="s">
        <v>17</v>
      </c>
      <c r="E22" s="36" t="s">
        <v>306</v>
      </c>
      <c r="F22" s="36" t="s">
        <v>307</v>
      </c>
      <c r="G22" s="33"/>
      <c r="H22" s="33"/>
    </row>
    <row r="23" spans="1:8" ht="45">
      <c r="A23" s="48" t="str">
        <f>IF(D24&lt;&gt;"","DN"&amp; (ROW()-9)-COUNTBLANK(D23:D$30),"")</f>
        <v>DN14</v>
      </c>
      <c r="B23" s="82"/>
      <c r="C23" s="36" t="s">
        <v>310</v>
      </c>
      <c r="D23" s="30" t="s">
        <v>17</v>
      </c>
      <c r="E23" s="36" t="s">
        <v>308</v>
      </c>
      <c r="F23" s="36" t="s">
        <v>309</v>
      </c>
      <c r="G23" s="33"/>
      <c r="H23" s="33"/>
    </row>
    <row r="24" spans="1:8" ht="30">
      <c r="A24" s="48" t="str">
        <f>IF(D25&lt;&gt;"","DN"&amp; (ROW()-9)-COUNTBLANK(D24:D$30),"")</f>
        <v>DN15</v>
      </c>
      <c r="B24" s="82"/>
      <c r="C24" s="36" t="s">
        <v>313</v>
      </c>
      <c r="D24" s="30" t="s">
        <v>17</v>
      </c>
      <c r="E24" s="36" t="s">
        <v>314</v>
      </c>
      <c r="F24" s="36" t="s">
        <v>307</v>
      </c>
      <c r="G24" s="33"/>
      <c r="H24" s="33"/>
    </row>
    <row r="25" spans="1:8" ht="45">
      <c r="A25" s="48" t="str">
        <f>IF(D26&lt;&gt;"","DN"&amp; (ROW()-9)-COUNTBLANK(D25:D$30),"")</f>
        <v>DN16</v>
      </c>
      <c r="B25" s="78" t="s">
        <v>31</v>
      </c>
      <c r="C25" s="36" t="s">
        <v>315</v>
      </c>
      <c r="D25" s="30" t="s">
        <v>17</v>
      </c>
      <c r="E25" s="36" t="s">
        <v>317</v>
      </c>
      <c r="F25" s="36" t="s">
        <v>32</v>
      </c>
      <c r="G25" s="33"/>
      <c r="H25" s="37"/>
    </row>
    <row r="26" spans="1:8" ht="45">
      <c r="A26" s="48" t="str">
        <f>IF(D27&lt;&gt;"","DN"&amp; (ROW()-9)-COUNTBLANK(D26:D$30),"")</f>
        <v>DN17</v>
      </c>
      <c r="B26" s="79"/>
      <c r="C26" s="36" t="s">
        <v>316</v>
      </c>
      <c r="D26" s="30" t="s">
        <v>17</v>
      </c>
      <c r="E26" s="36" t="s">
        <v>318</v>
      </c>
      <c r="F26" s="36" t="s">
        <v>32</v>
      </c>
      <c r="G26" s="33"/>
      <c r="H26" s="37"/>
    </row>
    <row r="27" spans="1:8" ht="90">
      <c r="A27" s="48" t="str">
        <f>IF(D28&lt;&gt;"","DN"&amp; (ROW()-9)-COUNTBLANK(D27:D$30),"")</f>
        <v>DN18</v>
      </c>
      <c r="B27" s="36" t="s">
        <v>262</v>
      </c>
      <c r="C27" s="36" t="s">
        <v>262</v>
      </c>
      <c r="D27" s="30" t="s">
        <v>17</v>
      </c>
      <c r="E27" s="36" t="s">
        <v>263</v>
      </c>
      <c r="F27" s="36" t="s">
        <v>264</v>
      </c>
      <c r="G27" s="33"/>
      <c r="H27" s="37"/>
    </row>
    <row r="28" spans="1:8" ht="210">
      <c r="A28" s="48" t="str">
        <f>IF(D29&lt;&gt;"","DN"&amp; (ROW()-9)-COUNTBLANK(D28:D$30),"")</f>
        <v>DN19</v>
      </c>
      <c r="B28" s="36" t="s">
        <v>266</v>
      </c>
      <c r="C28" s="36" t="s">
        <v>265</v>
      </c>
      <c r="D28" s="30" t="s">
        <v>17</v>
      </c>
      <c r="E28" s="36" t="s">
        <v>267</v>
      </c>
      <c r="F28" s="36" t="s">
        <v>268</v>
      </c>
      <c r="G28" s="33"/>
      <c r="H28" s="37"/>
    </row>
    <row r="29" spans="1:8" ht="90">
      <c r="A29" s="48" t="str">
        <f>IF(D30&lt;&gt;"","DN"&amp; (ROW()-9)-COUNTBLANK(D29:D$30),"")</f>
        <v>DN20</v>
      </c>
      <c r="B29" s="36" t="s">
        <v>269</v>
      </c>
      <c r="C29" s="36" t="s">
        <v>269</v>
      </c>
      <c r="D29" s="30" t="s">
        <v>17</v>
      </c>
      <c r="E29" s="36" t="s">
        <v>270</v>
      </c>
      <c r="F29" s="36" t="s">
        <v>271</v>
      </c>
      <c r="G29" s="33"/>
      <c r="H29" s="37"/>
    </row>
    <row r="30" spans="1:8" ht="75">
      <c r="A30" s="48" t="str">
        <f>IF(D11&lt;&gt;"","DN"&amp; (ROW()-9)-COUNTBLANK(D10:D$30),"")</f>
        <v>DN21</v>
      </c>
      <c r="B30" s="36" t="s">
        <v>272</v>
      </c>
      <c r="C30" s="36" t="s">
        <v>272</v>
      </c>
      <c r="D30" s="30" t="s">
        <v>17</v>
      </c>
      <c r="E30" s="36" t="s">
        <v>273</v>
      </c>
      <c r="F30" s="36" t="s">
        <v>274</v>
      </c>
      <c r="G30" s="33"/>
      <c r="H30" s="37"/>
    </row>
  </sheetData>
  <autoFilter ref="A8:H27">
    <filterColumn colId="1" showButton="0"/>
    <filterColumn colId="6">
      <iconFilter iconSet="3Arrows"/>
    </filterColumn>
  </autoFilter>
  <mergeCells count="6">
    <mergeCell ref="B25:B26"/>
    <mergeCell ref="B10:B15"/>
    <mergeCell ref="A9:H9"/>
    <mergeCell ref="B16:B24"/>
    <mergeCell ref="A1:H1"/>
    <mergeCell ref="B8:C8"/>
  </mergeCells>
  <conditionalFormatting sqref="G1:G8">
    <cfRule type="containsText" dxfId="2" priority="1" stopIfTrue="1" operator="containsText" text="Failed">
      <formula>NOT(ISERROR(SEARCH("Failed",G1)))</formula>
    </cfRule>
  </conditionalFormatting>
  <dataValidations count="1">
    <dataValidation type="list" allowBlank="1" showInputMessage="1" showErrorMessage="1" sqref="D2:D7 D10:D30">
      <formula1>"High,Medium,Low"</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92D050"/>
  </sheetPr>
  <dimension ref="A1:I57"/>
  <sheetViews>
    <sheetView topLeftCell="B1" zoomScale="85" zoomScaleNormal="85" workbookViewId="0">
      <selection activeCell="E13" sqref="E13"/>
    </sheetView>
  </sheetViews>
  <sheetFormatPr defaultColWidth="9" defaultRowHeight="15"/>
  <cols>
    <col min="1" max="1" width="9" style="19"/>
    <col min="2" max="3" width="27.42578125" style="19" customWidth="1"/>
    <col min="4" max="4" width="9" style="19"/>
    <col min="5" max="5" width="28" style="19" customWidth="1"/>
    <col min="6" max="6" width="35.85546875" style="19" customWidth="1"/>
    <col min="7" max="7" width="9" style="19"/>
    <col min="8" max="8" width="36.5703125" style="19" customWidth="1"/>
    <col min="9" max="16384" width="9" style="19"/>
  </cols>
  <sheetData>
    <row r="1" spans="1:8">
      <c r="A1" s="68" t="s">
        <v>12</v>
      </c>
      <c r="B1" s="69"/>
      <c r="C1" s="69"/>
      <c r="D1" s="69"/>
      <c r="E1" s="69"/>
      <c r="F1" s="69"/>
      <c r="G1" s="69"/>
      <c r="H1" s="69"/>
    </row>
    <row r="2" spans="1:8" ht="15.75">
      <c r="A2" s="20"/>
      <c r="B2" s="21" t="s">
        <v>199</v>
      </c>
      <c r="C2" s="22"/>
      <c r="D2" s="20"/>
      <c r="E2" s="23"/>
      <c r="F2" s="23"/>
      <c r="G2" s="23"/>
      <c r="H2" s="23"/>
    </row>
    <row r="3" spans="1:8">
      <c r="A3" s="24"/>
      <c r="B3" s="25" t="s">
        <v>13</v>
      </c>
      <c r="C3" s="26">
        <f>COUNTA(D9:D97)</f>
        <v>46</v>
      </c>
      <c r="D3" s="24"/>
      <c r="E3" s="24"/>
      <c r="F3" s="24"/>
      <c r="G3" s="24"/>
      <c r="H3" s="24"/>
    </row>
    <row r="4" spans="1:8">
      <c r="A4" s="20"/>
      <c r="B4" s="27" t="s">
        <v>14</v>
      </c>
      <c r="C4" s="23">
        <f>C3-(C5+C6)</f>
        <v>8</v>
      </c>
      <c r="D4" s="20"/>
      <c r="E4" s="20" t="s">
        <v>15</v>
      </c>
      <c r="F4" s="20">
        <f>COUNTIF(D9:D2355,"High")</f>
        <v>0</v>
      </c>
      <c r="G4" s="20"/>
      <c r="H4" s="20"/>
    </row>
    <row r="5" spans="1:8">
      <c r="A5" s="20"/>
      <c r="B5" s="20" t="s">
        <v>16</v>
      </c>
      <c r="C5" s="23">
        <f>COUNTIF(G9:G97,"Passed")</f>
        <v>37</v>
      </c>
      <c r="D5" s="20"/>
      <c r="E5" s="20" t="s">
        <v>17</v>
      </c>
      <c r="F5" s="20">
        <f>COUNTIF(D9:D2356,"Medium")</f>
        <v>46</v>
      </c>
      <c r="G5" s="20"/>
      <c r="H5" s="20"/>
    </row>
    <row r="6" spans="1:8">
      <c r="A6" s="20"/>
      <c r="B6" s="20" t="s">
        <v>18</v>
      </c>
      <c r="C6" s="23">
        <f>COUNTIF(G9:G97,"Failed")</f>
        <v>1</v>
      </c>
      <c r="D6" s="20"/>
      <c r="E6" s="20" t="s">
        <v>19</v>
      </c>
      <c r="F6" s="20">
        <f>COUNTIF(D9:D2357,"Low")</f>
        <v>0</v>
      </c>
      <c r="G6" s="20"/>
      <c r="H6" s="20"/>
    </row>
    <row r="7" spans="1:8">
      <c r="A7" s="28"/>
      <c r="B7" s="29"/>
      <c r="C7" s="29"/>
      <c r="D7" s="30"/>
      <c r="E7" s="29"/>
      <c r="F7" s="29"/>
      <c r="G7" s="29"/>
      <c r="H7" s="29"/>
    </row>
    <row r="8" spans="1:8">
      <c r="A8" s="31" t="s">
        <v>20</v>
      </c>
      <c r="B8" s="70" t="s">
        <v>8</v>
      </c>
      <c r="C8" s="71"/>
      <c r="D8" s="31" t="s">
        <v>21</v>
      </c>
      <c r="E8" s="31" t="s">
        <v>22</v>
      </c>
      <c r="F8" s="32" t="s">
        <v>23</v>
      </c>
      <c r="G8" s="32" t="s">
        <v>24</v>
      </c>
      <c r="H8" s="32" t="s">
        <v>25</v>
      </c>
    </row>
    <row r="9" spans="1:8">
      <c r="A9" s="98" t="s">
        <v>33</v>
      </c>
      <c r="B9" s="99"/>
      <c r="C9" s="99"/>
      <c r="D9" s="99"/>
      <c r="E9" s="99"/>
      <c r="F9" s="99"/>
      <c r="G9" s="99"/>
      <c r="H9" s="100"/>
    </row>
    <row r="10" spans="1:8" s="56" customFormat="1" ht="45">
      <c r="A10" s="50"/>
      <c r="B10" s="50" t="s">
        <v>244</v>
      </c>
      <c r="C10" s="50" t="s">
        <v>244</v>
      </c>
      <c r="D10" s="55" t="s">
        <v>17</v>
      </c>
      <c r="E10" s="49" t="s">
        <v>289</v>
      </c>
      <c r="F10" s="49" t="s">
        <v>290</v>
      </c>
      <c r="G10" s="50"/>
      <c r="H10" s="50"/>
    </row>
    <row r="11" spans="1:8" ht="135">
      <c r="A11" s="33" t="str">
        <f>IF(D11&lt;&gt;"","MH"&amp; (ROW()-17)-COUNTBLANK(D$9:D11),"")</f>
        <v>MH-7</v>
      </c>
      <c r="B11" s="34" t="s">
        <v>34</v>
      </c>
      <c r="C11" s="34" t="s">
        <v>34</v>
      </c>
      <c r="D11" s="30" t="s">
        <v>17</v>
      </c>
      <c r="E11" s="36" t="s">
        <v>35</v>
      </c>
      <c r="F11" s="35" t="s">
        <v>191</v>
      </c>
      <c r="G11" s="34" t="s">
        <v>29</v>
      </c>
      <c r="H11" s="34"/>
    </row>
    <row r="12" spans="1:8" ht="60">
      <c r="A12" s="33" t="str">
        <f>IF(D12&lt;&gt;"","MH"&amp; (ROW()-17)-COUNTBLANK(D$9:D12),"")</f>
        <v>MH-6</v>
      </c>
      <c r="B12" s="36" t="s">
        <v>36</v>
      </c>
      <c r="C12" s="36" t="s">
        <v>37</v>
      </c>
      <c r="D12" s="30" t="s">
        <v>17</v>
      </c>
      <c r="E12" s="36" t="s">
        <v>291</v>
      </c>
      <c r="F12" s="36" t="s">
        <v>38</v>
      </c>
      <c r="G12" s="33" t="s">
        <v>16</v>
      </c>
      <c r="H12" s="33"/>
    </row>
    <row r="13" spans="1:8" ht="30">
      <c r="A13" s="33" t="str">
        <f>IF(D13&lt;&gt;"","MH"&amp; (ROW()-17)-COUNTBLANK(D$9:D13),"")</f>
        <v>MH-5</v>
      </c>
      <c r="B13" s="82" t="s">
        <v>39</v>
      </c>
      <c r="C13" s="73" t="s">
        <v>192</v>
      </c>
      <c r="D13" s="30" t="s">
        <v>17</v>
      </c>
      <c r="E13" s="36" t="s">
        <v>193</v>
      </c>
      <c r="F13" s="36" t="s">
        <v>194</v>
      </c>
      <c r="G13" s="33" t="s">
        <v>16</v>
      </c>
      <c r="H13" s="33"/>
    </row>
    <row r="14" spans="1:8" ht="45">
      <c r="A14" s="33" t="str">
        <f>IF(D14&lt;&gt;"","MH"&amp; (ROW()-17)-COUNTBLANK(D$9:D14),"")</f>
        <v>MH-4</v>
      </c>
      <c r="B14" s="84"/>
      <c r="C14" s="101"/>
      <c r="D14" s="30" t="s">
        <v>17</v>
      </c>
      <c r="E14" s="36" t="s">
        <v>196</v>
      </c>
      <c r="F14" s="36" t="s">
        <v>195</v>
      </c>
      <c r="G14" s="33" t="s">
        <v>16</v>
      </c>
      <c r="H14" s="33"/>
    </row>
    <row r="15" spans="1:8" s="60" customFormat="1" ht="30">
      <c r="A15" s="57" t="str">
        <f>IF(D15&lt;&gt;"","MH"&amp; (ROW()-17)-COUNTBLANK(D$9:D15),"")</f>
        <v>MH-3</v>
      </c>
      <c r="B15" s="84"/>
      <c r="C15" s="57" t="s">
        <v>197</v>
      </c>
      <c r="D15" s="58" t="s">
        <v>17</v>
      </c>
      <c r="E15" s="59" t="s">
        <v>198</v>
      </c>
      <c r="F15" s="59" t="s">
        <v>292</v>
      </c>
      <c r="G15" s="57" t="s">
        <v>16</v>
      </c>
      <c r="H15" s="57"/>
    </row>
    <row r="16" spans="1:8" ht="60">
      <c r="A16" s="33" t="str">
        <f>IF(D16&lt;&gt;"","MH"&amp; (ROW()-17)-COUNTBLANK(D$9:D16),"")</f>
        <v>MH-2</v>
      </c>
      <c r="B16" s="84"/>
      <c r="C16" s="33" t="s">
        <v>40</v>
      </c>
      <c r="D16" s="30" t="s">
        <v>17</v>
      </c>
      <c r="E16" s="36" t="s">
        <v>41</v>
      </c>
      <c r="F16" s="36" t="s">
        <v>42</v>
      </c>
      <c r="G16" s="33" t="s">
        <v>16</v>
      </c>
      <c r="H16" s="33"/>
    </row>
    <row r="17" spans="1:8" ht="60">
      <c r="A17" s="33" t="str">
        <f>IF(D17&lt;&gt;"","MH"&amp; (ROW()-17)-COUNTBLANK(D$9:D17),"")</f>
        <v>MH-1</v>
      </c>
      <c r="B17" s="85"/>
      <c r="C17" s="33" t="s">
        <v>43</v>
      </c>
      <c r="D17" s="30" t="s">
        <v>17</v>
      </c>
      <c r="E17" s="36" t="s">
        <v>44</v>
      </c>
      <c r="F17" s="33" t="s">
        <v>45</v>
      </c>
      <c r="G17" s="33" t="s">
        <v>16</v>
      </c>
      <c r="H17" s="33"/>
    </row>
    <row r="18" spans="1:8" ht="60">
      <c r="A18" s="34" t="str">
        <f>IF(D18:D20&lt;&gt;"","TT"&amp; (ROW()-43)-COUNTBLANK(D$17:D20),"")</f>
        <v>TT-25</v>
      </c>
      <c r="B18" s="39" t="s">
        <v>48</v>
      </c>
      <c r="C18" s="39" t="s">
        <v>49</v>
      </c>
      <c r="D18" s="30" t="s">
        <v>17</v>
      </c>
      <c r="E18" s="36" t="s">
        <v>50</v>
      </c>
      <c r="F18" s="39" t="s">
        <v>51</v>
      </c>
      <c r="G18" s="39" t="s">
        <v>46</v>
      </c>
      <c r="H18" s="39"/>
    </row>
    <row r="19" spans="1:8" ht="90">
      <c r="A19" s="34" t="str">
        <f>IF(D19&lt;&gt;"","TT"&amp; (ROW()-43)-COUNTBLANK(D$17:D20),"")</f>
        <v>TT-24</v>
      </c>
      <c r="B19" s="83" t="s">
        <v>52</v>
      </c>
      <c r="C19" s="36" t="s">
        <v>53</v>
      </c>
      <c r="D19" s="30" t="s">
        <v>17</v>
      </c>
      <c r="E19" s="36" t="s">
        <v>54</v>
      </c>
      <c r="F19" s="36" t="s">
        <v>55</v>
      </c>
      <c r="G19" s="33" t="s">
        <v>29</v>
      </c>
      <c r="H19" s="33"/>
    </row>
    <row r="20" spans="1:8" ht="90">
      <c r="A20" s="34" t="str">
        <f>IF(D20&lt;&gt;"","TT"&amp; (ROW()-43)-COUNTBLANK(D$17:D20),"")</f>
        <v>TT-23</v>
      </c>
      <c r="B20" s="86"/>
      <c r="C20" s="36" t="s">
        <v>56</v>
      </c>
      <c r="D20" s="30" t="s">
        <v>17</v>
      </c>
      <c r="E20" s="36" t="s">
        <v>57</v>
      </c>
      <c r="F20" s="36" t="s">
        <v>55</v>
      </c>
      <c r="G20" s="33" t="s">
        <v>29</v>
      </c>
      <c r="H20" s="33"/>
    </row>
    <row r="21" spans="1:8">
      <c r="A21" s="34" t="str">
        <f>IF(D21:D24&lt;&gt;"","TT"&amp; (ROW()-43)-COUNTBLANK(D$17:D24),"")</f>
        <v/>
      </c>
      <c r="B21" s="87" t="s">
        <v>58</v>
      </c>
      <c r="C21" s="88"/>
      <c r="D21" s="30"/>
      <c r="E21" s="33"/>
      <c r="F21" s="33"/>
      <c r="G21" s="33"/>
      <c r="H21" s="33"/>
    </row>
    <row r="22" spans="1:8" ht="60" customHeight="1">
      <c r="A22" s="34" t="str">
        <f>IF(D22:D25&lt;&gt;"","TT"&amp; (ROW()-43)-COUNTBLANK(D$17:D25),"")</f>
        <v>TT-22</v>
      </c>
      <c r="B22" s="89" t="s">
        <v>59</v>
      </c>
      <c r="C22" s="83" t="s">
        <v>60</v>
      </c>
      <c r="D22" s="40" t="s">
        <v>17</v>
      </c>
      <c r="E22" s="36" t="s">
        <v>61</v>
      </c>
      <c r="F22" s="83" t="s">
        <v>62</v>
      </c>
      <c r="G22" s="43" t="s">
        <v>16</v>
      </c>
      <c r="H22" s="95"/>
    </row>
    <row r="23" spans="1:8" ht="30">
      <c r="A23" s="34" t="str">
        <f>IF(D23:D26&lt;&gt;"","TT"&amp; (ROW()-43)-COUNTBLANK(D$17:D26),"")</f>
        <v>TT-21</v>
      </c>
      <c r="B23" s="84"/>
      <c r="C23" s="84"/>
      <c r="D23" s="40" t="s">
        <v>17</v>
      </c>
      <c r="E23" s="33" t="s">
        <v>63</v>
      </c>
      <c r="F23" s="84"/>
      <c r="G23" s="43" t="s">
        <v>16</v>
      </c>
      <c r="H23" s="96"/>
    </row>
    <row r="24" spans="1:8" ht="30">
      <c r="A24" s="34" t="str">
        <f>IF(D24:D27&lt;&gt;"","TT"&amp; (ROW()-43)-COUNTBLANK(D$17:D27),"")</f>
        <v>TT-20</v>
      </c>
      <c r="B24" s="84"/>
      <c r="C24" s="84"/>
      <c r="D24" s="40" t="s">
        <v>17</v>
      </c>
      <c r="E24" s="33" t="s">
        <v>64</v>
      </c>
      <c r="F24" s="84"/>
      <c r="G24" s="43" t="s">
        <v>16</v>
      </c>
      <c r="H24" s="96"/>
    </row>
    <row r="25" spans="1:8" ht="30" customHeight="1">
      <c r="A25" s="34" t="str">
        <f>IF(D25:D28&lt;&gt;"","TT"&amp; (ROW()-43)-COUNTBLANK(D$17:D28),"")</f>
        <v>TT-19</v>
      </c>
      <c r="B25" s="84"/>
      <c r="C25" s="84"/>
      <c r="D25" s="40" t="s">
        <v>17</v>
      </c>
      <c r="E25" s="36" t="s">
        <v>65</v>
      </c>
      <c r="F25" s="84"/>
      <c r="G25" s="43" t="s">
        <v>16</v>
      </c>
      <c r="H25" s="97"/>
    </row>
    <row r="26" spans="1:8" ht="30" customHeight="1">
      <c r="A26" s="34" t="str">
        <f>IF(D26:D29&lt;&gt;"","TT"&amp; (ROW()-43)-COUNTBLANK(D$17:D29),"")</f>
        <v>TT-18</v>
      </c>
      <c r="B26" s="84"/>
      <c r="C26" s="84"/>
      <c r="D26" s="40" t="s">
        <v>17</v>
      </c>
      <c r="E26" s="36" t="s">
        <v>66</v>
      </c>
      <c r="F26" s="84"/>
      <c r="G26" s="43" t="s">
        <v>16</v>
      </c>
      <c r="H26" s="44"/>
    </row>
    <row r="27" spans="1:8" ht="30" customHeight="1">
      <c r="A27" s="34" t="s">
        <v>67</v>
      </c>
      <c r="B27" s="84"/>
      <c r="C27" s="85"/>
      <c r="D27" s="40" t="s">
        <v>17</v>
      </c>
      <c r="E27" s="36" t="s">
        <v>68</v>
      </c>
      <c r="F27" s="85"/>
      <c r="G27" s="43" t="s">
        <v>16</v>
      </c>
      <c r="H27" s="44"/>
    </row>
    <row r="28" spans="1:8" ht="90">
      <c r="A28" s="34" t="s">
        <v>69</v>
      </c>
      <c r="B28" s="84"/>
      <c r="C28" s="36" t="s">
        <v>70</v>
      </c>
      <c r="D28" s="30" t="s">
        <v>17</v>
      </c>
      <c r="E28" s="36" t="s">
        <v>71</v>
      </c>
      <c r="F28" s="36" t="s">
        <v>72</v>
      </c>
      <c r="G28" s="33" t="s">
        <v>16</v>
      </c>
      <c r="H28" s="33"/>
    </row>
    <row r="29" spans="1:8" ht="105">
      <c r="A29" s="34" t="s">
        <v>73</v>
      </c>
      <c r="B29" s="84"/>
      <c r="C29" s="33" t="s">
        <v>74</v>
      </c>
      <c r="D29" s="30" t="s">
        <v>17</v>
      </c>
      <c r="E29" s="36" t="s">
        <v>75</v>
      </c>
      <c r="F29" s="36" t="s">
        <v>76</v>
      </c>
      <c r="G29" s="33" t="s">
        <v>16</v>
      </c>
      <c r="H29" s="33"/>
    </row>
    <row r="30" spans="1:8" ht="105">
      <c r="A30" s="34" t="s">
        <v>77</v>
      </c>
      <c r="B30" s="85"/>
      <c r="C30" s="33" t="s">
        <v>78</v>
      </c>
      <c r="D30" s="30" t="s">
        <v>17</v>
      </c>
      <c r="E30" s="36" t="s">
        <v>79</v>
      </c>
      <c r="F30" s="36" t="s">
        <v>80</v>
      </c>
      <c r="G30" s="33" t="s">
        <v>16</v>
      </c>
      <c r="H30" s="33"/>
    </row>
    <row r="31" spans="1:8" ht="90">
      <c r="A31" s="34" t="s">
        <v>81</v>
      </c>
      <c r="B31" s="90" t="s">
        <v>82</v>
      </c>
      <c r="C31" s="36" t="s">
        <v>83</v>
      </c>
      <c r="D31" s="30" t="s">
        <v>17</v>
      </c>
      <c r="E31" s="36" t="s">
        <v>84</v>
      </c>
      <c r="F31" s="36" t="s">
        <v>85</v>
      </c>
      <c r="G31" s="33" t="s">
        <v>16</v>
      </c>
      <c r="H31" s="33"/>
    </row>
    <row r="32" spans="1:8" ht="90">
      <c r="A32" s="33" t="s">
        <v>86</v>
      </c>
      <c r="B32" s="84"/>
      <c r="C32" s="36" t="s">
        <v>87</v>
      </c>
      <c r="D32" s="30" t="s">
        <v>17</v>
      </c>
      <c r="E32" s="36" t="s">
        <v>88</v>
      </c>
      <c r="F32" s="36" t="s">
        <v>85</v>
      </c>
      <c r="G32" s="38" t="s">
        <v>16</v>
      </c>
      <c r="H32" s="33"/>
    </row>
    <row r="33" spans="1:9" ht="105">
      <c r="A33" s="33" t="s">
        <v>89</v>
      </c>
      <c r="B33" s="84"/>
      <c r="C33" s="33" t="s">
        <v>90</v>
      </c>
      <c r="D33" s="30" t="s">
        <v>17</v>
      </c>
      <c r="E33" s="36" t="s">
        <v>91</v>
      </c>
      <c r="F33" s="36" t="s">
        <v>85</v>
      </c>
      <c r="G33" s="38" t="s">
        <v>16</v>
      </c>
      <c r="H33" s="33"/>
    </row>
    <row r="34" spans="1:9" ht="105">
      <c r="A34" s="33" t="s">
        <v>92</v>
      </c>
      <c r="B34" s="84"/>
      <c r="C34" s="33" t="s">
        <v>93</v>
      </c>
      <c r="D34" s="30" t="s">
        <v>17</v>
      </c>
      <c r="E34" s="36" t="s">
        <v>94</v>
      </c>
      <c r="F34" s="36" t="s">
        <v>72</v>
      </c>
      <c r="G34" s="33" t="s">
        <v>16</v>
      </c>
      <c r="H34" s="33"/>
    </row>
    <row r="35" spans="1:9" ht="30">
      <c r="A35" s="33" t="s">
        <v>95</v>
      </c>
      <c r="B35" s="84"/>
      <c r="C35" s="33" t="s">
        <v>96</v>
      </c>
      <c r="D35" s="30" t="s">
        <v>17</v>
      </c>
      <c r="E35" s="36" t="s">
        <v>97</v>
      </c>
      <c r="F35" s="36" t="s">
        <v>98</v>
      </c>
      <c r="G35" s="33" t="s">
        <v>16</v>
      </c>
      <c r="H35" s="33"/>
    </row>
    <row r="36" spans="1:9" ht="30">
      <c r="A36" s="33" t="s">
        <v>99</v>
      </c>
      <c r="B36" s="84"/>
      <c r="C36" s="33" t="s">
        <v>100</v>
      </c>
      <c r="D36" s="30" t="s">
        <v>17</v>
      </c>
      <c r="E36" s="36" t="s">
        <v>101</v>
      </c>
      <c r="F36" s="36" t="s">
        <v>98</v>
      </c>
      <c r="G36" s="33" t="s">
        <v>16</v>
      </c>
      <c r="H36" s="33"/>
    </row>
    <row r="37" spans="1:9" ht="105">
      <c r="A37" s="33" t="s">
        <v>102</v>
      </c>
      <c r="B37" s="83" t="s">
        <v>103</v>
      </c>
      <c r="C37" s="36" t="s">
        <v>104</v>
      </c>
      <c r="D37" s="30" t="s">
        <v>17</v>
      </c>
      <c r="E37" s="36" t="s">
        <v>105</v>
      </c>
      <c r="F37" s="36" t="s">
        <v>72</v>
      </c>
      <c r="G37" s="33" t="s">
        <v>16</v>
      </c>
      <c r="H37" s="33"/>
    </row>
    <row r="38" spans="1:9" ht="105">
      <c r="A38" s="33" t="s">
        <v>106</v>
      </c>
      <c r="B38" s="84"/>
      <c r="C38" s="36" t="s">
        <v>107</v>
      </c>
      <c r="D38" s="30" t="s">
        <v>17</v>
      </c>
      <c r="E38" s="36" t="s">
        <v>108</v>
      </c>
      <c r="F38" s="33" t="s">
        <v>109</v>
      </c>
      <c r="G38" s="33" t="s">
        <v>16</v>
      </c>
      <c r="H38" s="33"/>
    </row>
    <row r="39" spans="1:9" ht="105">
      <c r="A39" s="33" t="s">
        <v>110</v>
      </c>
      <c r="B39" s="84"/>
      <c r="C39" s="36" t="s">
        <v>111</v>
      </c>
      <c r="D39" s="30" t="s">
        <v>17</v>
      </c>
      <c r="E39" s="36" t="s">
        <v>112</v>
      </c>
      <c r="F39" s="36" t="s">
        <v>72</v>
      </c>
      <c r="G39" s="33" t="s">
        <v>16</v>
      </c>
      <c r="H39" s="33"/>
    </row>
    <row r="40" spans="1:9" ht="105">
      <c r="A40" s="33" t="s">
        <v>113</v>
      </c>
      <c r="B40" s="84"/>
      <c r="C40" s="36" t="s">
        <v>114</v>
      </c>
      <c r="D40" s="30" t="s">
        <v>17</v>
      </c>
      <c r="E40" s="36" t="s">
        <v>115</v>
      </c>
      <c r="F40" s="33" t="s">
        <v>116</v>
      </c>
      <c r="G40" s="33" t="s">
        <v>16</v>
      </c>
      <c r="H40" s="33"/>
    </row>
    <row r="41" spans="1:9" ht="135">
      <c r="A41" s="33" t="s">
        <v>117</v>
      </c>
      <c r="B41" s="84"/>
      <c r="C41" s="36" t="s">
        <v>118</v>
      </c>
      <c r="D41" s="30" t="s">
        <v>17</v>
      </c>
      <c r="E41" s="36" t="s">
        <v>119</v>
      </c>
      <c r="F41" s="36" t="s">
        <v>72</v>
      </c>
      <c r="G41" s="33" t="s">
        <v>16</v>
      </c>
      <c r="H41" s="33"/>
    </row>
    <row r="42" spans="1:9" ht="105">
      <c r="A42" s="33" t="s">
        <v>120</v>
      </c>
      <c r="B42" s="84"/>
      <c r="C42" s="36" t="s">
        <v>121</v>
      </c>
      <c r="D42" s="30" t="s">
        <v>17</v>
      </c>
      <c r="E42" s="36" t="s">
        <v>122</v>
      </c>
      <c r="F42" s="36" t="s">
        <v>72</v>
      </c>
      <c r="G42" s="38" t="s">
        <v>123</v>
      </c>
      <c r="H42" s="34" t="s">
        <v>124</v>
      </c>
      <c r="I42" s="33"/>
    </row>
    <row r="43" spans="1:9" ht="135">
      <c r="A43" s="33" t="s">
        <v>125</v>
      </c>
      <c r="B43" s="85"/>
      <c r="C43" s="36" t="s">
        <v>126</v>
      </c>
      <c r="D43" s="30" t="s">
        <v>17</v>
      </c>
      <c r="E43" s="36" t="s">
        <v>127</v>
      </c>
      <c r="F43" s="33" t="s">
        <v>116</v>
      </c>
      <c r="G43" s="33" t="s">
        <v>16</v>
      </c>
      <c r="H43" s="33"/>
    </row>
    <row r="44" spans="1:9">
      <c r="A44" s="34" t="s">
        <v>128</v>
      </c>
      <c r="B44" s="91" t="s">
        <v>129</v>
      </c>
      <c r="C44" s="92"/>
      <c r="D44" s="30"/>
      <c r="E44" s="33"/>
      <c r="F44" s="33"/>
      <c r="G44" s="33"/>
      <c r="H44" s="33"/>
    </row>
    <row r="45" spans="1:9" ht="45">
      <c r="A45" s="34" t="s">
        <v>130</v>
      </c>
      <c r="B45" s="93" t="s">
        <v>131</v>
      </c>
      <c r="C45" s="41" t="s">
        <v>132</v>
      </c>
      <c r="D45" s="30" t="s">
        <v>17</v>
      </c>
      <c r="E45" s="36" t="s">
        <v>133</v>
      </c>
      <c r="F45" s="36" t="s">
        <v>134</v>
      </c>
      <c r="G45" s="33" t="s">
        <v>16</v>
      </c>
      <c r="H45" s="33"/>
    </row>
    <row r="46" spans="1:9" ht="45">
      <c r="A46" s="34" t="s">
        <v>135</v>
      </c>
      <c r="B46" s="94"/>
      <c r="C46" s="41" t="s">
        <v>136</v>
      </c>
      <c r="D46" s="30" t="s">
        <v>17</v>
      </c>
      <c r="E46" s="36" t="s">
        <v>137</v>
      </c>
      <c r="F46" s="36" t="s">
        <v>138</v>
      </c>
      <c r="G46" s="33" t="s">
        <v>29</v>
      </c>
      <c r="H46" s="33"/>
    </row>
    <row r="47" spans="1:9" ht="45">
      <c r="A47" s="34" t="s">
        <v>139</v>
      </c>
      <c r="B47" s="93" t="s">
        <v>140</v>
      </c>
      <c r="C47" s="41" t="s">
        <v>132</v>
      </c>
      <c r="D47" s="30" t="s">
        <v>17</v>
      </c>
      <c r="E47" s="36" t="s">
        <v>133</v>
      </c>
      <c r="F47" s="36" t="s">
        <v>134</v>
      </c>
      <c r="G47" s="33" t="s">
        <v>16</v>
      </c>
      <c r="H47" s="33"/>
    </row>
    <row r="48" spans="1:9" ht="45">
      <c r="A48" s="34" t="s">
        <v>141</v>
      </c>
      <c r="B48" s="94"/>
      <c r="C48" s="41" t="s">
        <v>136</v>
      </c>
      <c r="D48" s="30" t="s">
        <v>17</v>
      </c>
      <c r="E48" s="36" t="s">
        <v>137</v>
      </c>
      <c r="F48" s="36" t="s">
        <v>138</v>
      </c>
      <c r="G48" s="33" t="s">
        <v>29</v>
      </c>
      <c r="H48" s="33"/>
    </row>
    <row r="49" spans="1:8" ht="135">
      <c r="A49" s="33" t="s">
        <v>142</v>
      </c>
      <c r="B49" s="36" t="s">
        <v>143</v>
      </c>
      <c r="C49" s="36" t="s">
        <v>144</v>
      </c>
      <c r="D49" s="30" t="s">
        <v>17</v>
      </c>
      <c r="E49" s="36" t="s">
        <v>145</v>
      </c>
      <c r="F49" s="36" t="s">
        <v>146</v>
      </c>
      <c r="G49" s="33" t="s">
        <v>29</v>
      </c>
      <c r="H49" s="33"/>
    </row>
    <row r="50" spans="1:8" ht="60">
      <c r="A50" s="33" t="s">
        <v>147</v>
      </c>
      <c r="B50" s="83" t="s">
        <v>148</v>
      </c>
      <c r="C50" s="33" t="s">
        <v>149</v>
      </c>
      <c r="D50" s="30" t="s">
        <v>17</v>
      </c>
      <c r="E50" s="36" t="s">
        <v>150</v>
      </c>
      <c r="F50" s="36" t="s">
        <v>151</v>
      </c>
      <c r="G50" s="33" t="s">
        <v>16</v>
      </c>
      <c r="H50" s="33"/>
    </row>
    <row r="51" spans="1:8" ht="60">
      <c r="A51" s="33" t="s">
        <v>152</v>
      </c>
      <c r="B51" s="84"/>
      <c r="C51" s="33" t="s">
        <v>153</v>
      </c>
      <c r="D51" s="30" t="s">
        <v>17</v>
      </c>
      <c r="E51" s="36" t="s">
        <v>154</v>
      </c>
      <c r="F51" s="36" t="s">
        <v>151</v>
      </c>
      <c r="G51" s="33" t="s">
        <v>16</v>
      </c>
      <c r="H51" s="33"/>
    </row>
    <row r="52" spans="1:8" ht="45">
      <c r="A52" s="33" t="s">
        <v>155</v>
      </c>
      <c r="B52" s="84"/>
      <c r="C52" s="33" t="s">
        <v>156</v>
      </c>
      <c r="D52" s="30" t="s">
        <v>17</v>
      </c>
      <c r="E52" s="36" t="s">
        <v>157</v>
      </c>
      <c r="F52" s="36" t="s">
        <v>151</v>
      </c>
      <c r="G52" s="33" t="s">
        <v>16</v>
      </c>
      <c r="H52" s="33"/>
    </row>
    <row r="53" spans="1:8" ht="60">
      <c r="A53" s="33" t="s">
        <v>158</v>
      </c>
      <c r="B53" s="84"/>
      <c r="C53" s="36" t="s">
        <v>159</v>
      </c>
      <c r="D53" s="30" t="s">
        <v>17</v>
      </c>
      <c r="E53" s="36" t="s">
        <v>160</v>
      </c>
      <c r="F53" s="36" t="s">
        <v>151</v>
      </c>
      <c r="G53" s="33" t="s">
        <v>16</v>
      </c>
      <c r="H53" s="33"/>
    </row>
    <row r="54" spans="1:8" ht="45">
      <c r="A54" s="33" t="s">
        <v>161</v>
      </c>
      <c r="B54" s="84"/>
      <c r="C54" s="33" t="s">
        <v>162</v>
      </c>
      <c r="D54" s="30" t="s">
        <v>17</v>
      </c>
      <c r="E54" s="36" t="s">
        <v>163</v>
      </c>
      <c r="F54" s="36" t="s">
        <v>151</v>
      </c>
      <c r="G54" s="33" t="s">
        <v>16</v>
      </c>
      <c r="H54" s="33"/>
    </row>
    <row r="55" spans="1:8" ht="45">
      <c r="A55" s="33" t="s">
        <v>164</v>
      </c>
      <c r="B55" s="85"/>
      <c r="C55" s="42" t="s">
        <v>165</v>
      </c>
      <c r="D55" s="30" t="s">
        <v>17</v>
      </c>
      <c r="E55" s="36" t="s">
        <v>166</v>
      </c>
      <c r="F55" s="36" t="s">
        <v>151</v>
      </c>
      <c r="G55" s="33" t="s">
        <v>16</v>
      </c>
      <c r="H55" s="33"/>
    </row>
    <row r="56" spans="1:8" ht="75">
      <c r="A56" s="33" t="s">
        <v>164</v>
      </c>
      <c r="B56" s="45" t="s">
        <v>167</v>
      </c>
      <c r="C56" s="45" t="s">
        <v>168</v>
      </c>
      <c r="D56" s="30" t="s">
        <v>17</v>
      </c>
      <c r="E56" s="36" t="s">
        <v>169</v>
      </c>
      <c r="F56" s="36" t="s">
        <v>170</v>
      </c>
      <c r="G56" s="33" t="s">
        <v>29</v>
      </c>
      <c r="H56" s="33"/>
    </row>
    <row r="57" spans="1:8" ht="135">
      <c r="A57" s="33" t="s">
        <v>171</v>
      </c>
      <c r="B57" s="33" t="s">
        <v>47</v>
      </c>
      <c r="C57" s="33" t="s">
        <v>172</v>
      </c>
      <c r="D57" s="30" t="s">
        <v>17</v>
      </c>
      <c r="E57" s="36" t="s">
        <v>173</v>
      </c>
      <c r="F57" s="36" t="s">
        <v>174</v>
      </c>
      <c r="G57" s="33" t="s">
        <v>16</v>
      </c>
      <c r="H57" s="33"/>
    </row>
  </sheetData>
  <autoFilter ref="A8:H57">
    <filterColumn colId="1" showButton="0"/>
    <filterColumn colId="6">
      <iconFilter iconSet="3Arrows"/>
    </filterColumn>
  </autoFilter>
  <mergeCells count="17">
    <mergeCell ref="A1:H1"/>
    <mergeCell ref="B8:C8"/>
    <mergeCell ref="F22:F27"/>
    <mergeCell ref="H22:H25"/>
    <mergeCell ref="A9:H9"/>
    <mergeCell ref="B13:B17"/>
    <mergeCell ref="C13:C14"/>
    <mergeCell ref="B50:B55"/>
    <mergeCell ref="B19:B20"/>
    <mergeCell ref="B21:C21"/>
    <mergeCell ref="B22:B30"/>
    <mergeCell ref="C22:C27"/>
    <mergeCell ref="B31:B36"/>
    <mergeCell ref="B37:B43"/>
    <mergeCell ref="B44:C44"/>
    <mergeCell ref="B45:B46"/>
    <mergeCell ref="B47:B48"/>
  </mergeCells>
  <conditionalFormatting sqref="G1:G8">
    <cfRule type="containsText" dxfId="1" priority="1" stopIfTrue="1" operator="containsText" text="Failed">
      <formula>NOT(ISERROR(SEARCH("Failed",G1)))</formula>
    </cfRule>
  </conditionalFormatting>
  <dataValidations count="1">
    <dataValidation type="list" allowBlank="1" showInputMessage="1" showErrorMessage="1" sqref="D2:D7 D10:D57">
      <formula1>"High,Medium,Low"</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FF00"/>
  </sheetPr>
  <dimension ref="A1:H13"/>
  <sheetViews>
    <sheetView zoomScale="85" zoomScaleNormal="85" workbookViewId="0">
      <selection activeCell="C13" sqref="C13"/>
    </sheetView>
  </sheetViews>
  <sheetFormatPr defaultColWidth="9" defaultRowHeight="15"/>
  <cols>
    <col min="1" max="1" width="9" style="19"/>
    <col min="2" max="3" width="27.42578125" style="19" customWidth="1"/>
    <col min="4" max="4" width="9" style="19"/>
    <col min="5" max="5" width="28" style="19" customWidth="1"/>
    <col min="6" max="6" width="35.85546875" style="19" customWidth="1"/>
    <col min="7" max="7" width="9" style="19"/>
    <col min="8" max="8" width="36.5703125" style="19" customWidth="1"/>
    <col min="9" max="16384" width="9" style="19"/>
  </cols>
  <sheetData>
    <row r="1" spans="1:8">
      <c r="A1" s="68" t="s">
        <v>12</v>
      </c>
      <c r="B1" s="69"/>
      <c r="C1" s="69"/>
      <c r="D1" s="69"/>
      <c r="E1" s="69"/>
      <c r="F1" s="69"/>
      <c r="G1" s="69"/>
      <c r="H1" s="69"/>
    </row>
    <row r="2" spans="1:8" ht="15.75">
      <c r="A2" s="20"/>
      <c r="B2" s="21" t="s">
        <v>199</v>
      </c>
      <c r="C2" s="22"/>
      <c r="D2" s="20"/>
      <c r="E2" s="23"/>
      <c r="F2" s="23"/>
      <c r="G2" s="23"/>
      <c r="H2" s="23"/>
    </row>
    <row r="3" spans="1:8">
      <c r="A3" s="24"/>
      <c r="B3" s="25" t="s">
        <v>13</v>
      </c>
      <c r="C3" s="26">
        <f>COUNTA(D9:D54)</f>
        <v>4</v>
      </c>
      <c r="D3" s="24"/>
      <c r="E3" s="24"/>
      <c r="F3" s="24"/>
      <c r="G3" s="24"/>
      <c r="H3" s="24"/>
    </row>
    <row r="4" spans="1:8">
      <c r="A4" s="20"/>
      <c r="B4" s="27" t="s">
        <v>14</v>
      </c>
      <c r="C4" s="23">
        <f>C3-(C5+C6)</f>
        <v>0</v>
      </c>
      <c r="D4" s="20"/>
      <c r="E4" s="20" t="s">
        <v>15</v>
      </c>
      <c r="F4" s="20">
        <f>COUNTIF(D9:D2312,"High")</f>
        <v>0</v>
      </c>
      <c r="G4" s="20"/>
      <c r="H4" s="20"/>
    </row>
    <row r="5" spans="1:8">
      <c r="A5" s="20"/>
      <c r="B5" s="20" t="s">
        <v>16</v>
      </c>
      <c r="C5" s="23">
        <f>COUNTIF(G9:G54,"Passed")</f>
        <v>4</v>
      </c>
      <c r="D5" s="20"/>
      <c r="E5" s="20" t="s">
        <v>17</v>
      </c>
      <c r="F5" s="20">
        <f>COUNTIF(D9:D2313,"Medium")</f>
        <v>4</v>
      </c>
      <c r="G5" s="20"/>
      <c r="H5" s="20"/>
    </row>
    <row r="6" spans="1:8">
      <c r="A6" s="20"/>
      <c r="B6" s="20" t="s">
        <v>18</v>
      </c>
      <c r="C6" s="23">
        <f>COUNTIF(G9:G54,"Failed")</f>
        <v>0</v>
      </c>
      <c r="D6" s="20"/>
      <c r="E6" s="20" t="s">
        <v>19</v>
      </c>
      <c r="F6" s="20">
        <f>COUNTIF(D9:D2314,"Low")</f>
        <v>0</v>
      </c>
      <c r="G6" s="20"/>
      <c r="H6" s="20"/>
    </row>
    <row r="7" spans="1:8">
      <c r="A7" s="28"/>
      <c r="B7" s="29"/>
      <c r="C7" s="29"/>
      <c r="D7" s="30"/>
      <c r="E7" s="29"/>
      <c r="F7" s="29"/>
      <c r="G7" s="29"/>
      <c r="H7" s="29"/>
    </row>
    <row r="8" spans="1:8">
      <c r="A8" s="31" t="s">
        <v>20</v>
      </c>
      <c r="B8" s="70" t="s">
        <v>8</v>
      </c>
      <c r="C8" s="71"/>
      <c r="D8" s="31" t="s">
        <v>21</v>
      </c>
      <c r="E8" s="31" t="s">
        <v>22</v>
      </c>
      <c r="F8" s="32" t="s">
        <v>23</v>
      </c>
      <c r="G8" s="32" t="s">
        <v>24</v>
      </c>
      <c r="H8" s="32" t="s">
        <v>25</v>
      </c>
    </row>
    <row r="9" spans="1:8">
      <c r="A9" s="102" t="s">
        <v>175</v>
      </c>
      <c r="B9" s="103"/>
      <c r="C9" s="103"/>
      <c r="D9" s="103"/>
      <c r="E9" s="103"/>
      <c r="F9" s="103"/>
      <c r="G9" s="103"/>
      <c r="H9" s="104"/>
    </row>
    <row r="10" spans="1:8" ht="60">
      <c r="A10" s="33" t="s">
        <v>176</v>
      </c>
      <c r="B10" s="83" t="s">
        <v>177</v>
      </c>
      <c r="C10" s="33" t="s">
        <v>178</v>
      </c>
      <c r="D10" s="30" t="s">
        <v>17</v>
      </c>
      <c r="E10" s="36" t="s">
        <v>179</v>
      </c>
      <c r="F10" s="33" t="s">
        <v>180</v>
      </c>
      <c r="G10" s="33" t="s">
        <v>16</v>
      </c>
      <c r="H10" s="33"/>
    </row>
    <row r="11" spans="1:8" ht="60">
      <c r="A11" s="33" t="s">
        <v>176</v>
      </c>
      <c r="B11" s="84"/>
      <c r="C11" s="33" t="s">
        <v>181</v>
      </c>
      <c r="D11" s="30" t="s">
        <v>17</v>
      </c>
      <c r="E11" s="36" t="s">
        <v>182</v>
      </c>
      <c r="F11" s="36" t="s">
        <v>183</v>
      </c>
      <c r="G11" s="33" t="s">
        <v>16</v>
      </c>
      <c r="H11" s="33"/>
    </row>
    <row r="12" spans="1:8" ht="60">
      <c r="A12" s="33" t="s">
        <v>184</v>
      </c>
      <c r="B12" s="85"/>
      <c r="C12" s="33" t="s">
        <v>185</v>
      </c>
      <c r="D12" s="30" t="s">
        <v>17</v>
      </c>
      <c r="E12" s="36" t="s">
        <v>186</v>
      </c>
      <c r="F12" s="36" t="s">
        <v>183</v>
      </c>
      <c r="G12" s="33" t="s">
        <v>16</v>
      </c>
      <c r="H12" s="33"/>
    </row>
    <row r="13" spans="1:8" ht="45">
      <c r="A13" s="33" t="s">
        <v>187</v>
      </c>
      <c r="B13" s="36" t="s">
        <v>188</v>
      </c>
      <c r="C13" s="36" t="s">
        <v>188</v>
      </c>
      <c r="D13" s="30" t="s">
        <v>17</v>
      </c>
      <c r="E13" s="36" t="s">
        <v>189</v>
      </c>
      <c r="F13" s="33" t="s">
        <v>190</v>
      </c>
      <c r="G13" s="33" t="s">
        <v>16</v>
      </c>
      <c r="H13" s="33"/>
    </row>
  </sheetData>
  <autoFilter ref="A8:H9">
    <filterColumn colId="1" showButton="0"/>
    <filterColumn colId="6">
      <iconFilter iconSet="3Arrows"/>
    </filterColumn>
  </autoFilter>
  <mergeCells count="4">
    <mergeCell ref="A9:H9"/>
    <mergeCell ref="B10:B12"/>
    <mergeCell ref="A1:H1"/>
    <mergeCell ref="B8:C8"/>
  </mergeCells>
  <conditionalFormatting sqref="G1:G8">
    <cfRule type="containsText" dxfId="0" priority="1" stopIfTrue="1" operator="containsText" text="Failed">
      <formula>NOT(ISERROR(SEARCH("Failed",G1)))</formula>
    </cfRule>
  </conditionalFormatting>
  <dataValidations count="1">
    <dataValidation type="list" allowBlank="1" showInputMessage="1" showErrorMessage="1" sqref="D2:D7 D10:D13">
      <formula1>"High,Medium,Low"</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4" sqref="B4:C6"/>
    </sheetView>
  </sheetViews>
  <sheetFormatPr defaultRowHeight="1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Document History</vt:lpstr>
      <vt:lpstr>Register</vt:lpstr>
      <vt:lpstr>Login</vt:lpstr>
      <vt:lpstr>Add products to cart</vt:lpstr>
      <vt:lpstr>Search</vt:lpstr>
      <vt:lpstr>UI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Lam Thi Hang (FSU11.BU13)</dc:creator>
  <cp:lastModifiedBy>Admin</cp:lastModifiedBy>
  <cp:lastPrinted>2018-02-01T20:16:13Z</cp:lastPrinted>
  <dcterms:created xsi:type="dcterms:W3CDTF">2017-12-28T02:57:17Z</dcterms:created>
  <dcterms:modified xsi:type="dcterms:W3CDTF">2019-02-21T16:10:11Z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c4297ed8-f7bd-4d74-a8dd-1de7fec38eb7</vt:lpwstr>
  </property>
</Properties>
</file>